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odhradsky\AppData\Local\Microsoft\Windows\Temporary Internet Files\Content.Outlook\MJLI7ASX\"/>
    </mc:Choice>
  </mc:AlternateContent>
  <bookViews>
    <workbookView xWindow="0" yWindow="0" windowWidth="23250" windowHeight="12450"/>
  </bookViews>
  <sheets>
    <sheet name="D.2.3.1_SO 01-01-0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1" l="1"/>
  <c r="I14" i="1"/>
  <c r="I308" i="1" l="1"/>
  <c r="O308" i="1" s="1"/>
  <c r="I304" i="1"/>
  <c r="O304" i="1" s="1"/>
  <c r="I300" i="1"/>
  <c r="O300" i="1" s="1"/>
  <c r="I296" i="1"/>
  <c r="I291" i="1"/>
  <c r="O291" i="1" s="1"/>
  <c r="I287" i="1"/>
  <c r="I283" i="1"/>
  <c r="O283" i="1" s="1"/>
  <c r="I278" i="1"/>
  <c r="O278" i="1" s="1"/>
  <c r="I274" i="1"/>
  <c r="O274" i="1" s="1"/>
  <c r="I270" i="1"/>
  <c r="O270" i="1" s="1"/>
  <c r="I266" i="1"/>
  <c r="O266" i="1" s="1"/>
  <c r="I262" i="1"/>
  <c r="O262" i="1" s="1"/>
  <c r="I258" i="1"/>
  <c r="O258" i="1" s="1"/>
  <c r="I254" i="1"/>
  <c r="O254" i="1" s="1"/>
  <c r="O250" i="1"/>
  <c r="I250" i="1"/>
  <c r="I246" i="1"/>
  <c r="O246" i="1" s="1"/>
  <c r="I242" i="1"/>
  <c r="O242" i="1" s="1"/>
  <c r="I238" i="1"/>
  <c r="O238" i="1" s="1"/>
  <c r="I234" i="1"/>
  <c r="O234" i="1" s="1"/>
  <c r="I230" i="1"/>
  <c r="O230" i="1" s="1"/>
  <c r="I226" i="1"/>
  <c r="O226" i="1" s="1"/>
  <c r="I222" i="1"/>
  <c r="O222" i="1" s="1"/>
  <c r="I218" i="1"/>
  <c r="O218" i="1" s="1"/>
  <c r="I214" i="1"/>
  <c r="O214" i="1" s="1"/>
  <c r="I210" i="1"/>
  <c r="O210" i="1" s="1"/>
  <c r="I206" i="1"/>
  <c r="O206" i="1" s="1"/>
  <c r="I202" i="1"/>
  <c r="O202" i="1" s="1"/>
  <c r="I197" i="1"/>
  <c r="O197" i="1" s="1"/>
  <c r="I193" i="1"/>
  <c r="O193" i="1" s="1"/>
  <c r="I189" i="1"/>
  <c r="O189" i="1" s="1"/>
  <c r="I185" i="1"/>
  <c r="O185" i="1" s="1"/>
  <c r="I181" i="1"/>
  <c r="O181" i="1" s="1"/>
  <c r="I177" i="1"/>
  <c r="O177" i="1" s="1"/>
  <c r="I173" i="1"/>
  <c r="I169" i="1"/>
  <c r="O169" i="1" s="1"/>
  <c r="I164" i="1"/>
  <c r="Q163" i="1" s="1"/>
  <c r="I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O111" i="1"/>
  <c r="I111" i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I79" i="1"/>
  <c r="O79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O43" i="1"/>
  <c r="I43" i="1"/>
  <c r="I39" i="1"/>
  <c r="O39" i="1" s="1"/>
  <c r="I35" i="1"/>
  <c r="O35" i="1" s="1"/>
  <c r="I31" i="1"/>
  <c r="O31" i="1" s="1"/>
  <c r="I27" i="1"/>
  <c r="O27" i="1" s="1"/>
  <c r="I22" i="1"/>
  <c r="O22" i="1" s="1"/>
  <c r="I18" i="1"/>
  <c r="O18" i="1" s="1"/>
  <c r="I10" i="1"/>
  <c r="Q295" i="1" l="1"/>
  <c r="I295" i="1" s="1"/>
  <c r="Q282" i="1"/>
  <c r="I282" i="1" s="1"/>
  <c r="Q168" i="1"/>
  <c r="I168" i="1" s="1"/>
  <c r="Q201" i="1"/>
  <c r="I201" i="1" s="1"/>
  <c r="Q26" i="1"/>
  <c r="I26" i="1" s="1"/>
  <c r="Q9" i="1"/>
  <c r="I9" i="1" s="1"/>
  <c r="R26" i="1"/>
  <c r="O26" i="1" s="1"/>
  <c r="R201" i="1"/>
  <c r="O201" i="1" s="1"/>
  <c r="O10" i="1"/>
  <c r="R9" i="1" s="1"/>
  <c r="O9" i="1" s="1"/>
  <c r="O164" i="1"/>
  <c r="R163" i="1" s="1"/>
  <c r="O163" i="1" s="1"/>
  <c r="O173" i="1"/>
  <c r="R168" i="1" s="1"/>
  <c r="O168" i="1" s="1"/>
  <c r="O287" i="1"/>
  <c r="R282" i="1" s="1"/>
  <c r="O282" i="1" s="1"/>
  <c r="O296" i="1"/>
  <c r="R295" i="1" s="1"/>
  <c r="O295" i="1" s="1"/>
  <c r="I3" i="1" l="1"/>
  <c r="O2" i="1"/>
</calcChain>
</file>

<file path=xl/sharedStrings.xml><?xml version="1.0" encoding="utf-8"?>
<sst xmlns="http://schemas.openxmlformats.org/spreadsheetml/2006/main" count="1020" uniqueCount="332">
  <si>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</si>
  <si>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</si>
  <si>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</si>
  <si>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</si>
  <si>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</si>
  <si>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</si>
  <si>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</si>
  <si>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</si>
  <si>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01-01-01.2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</si>
  <si>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</si>
  <si>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</si>
  <si>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</si>
  <si>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</si>
  <si>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</si>
  <si>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</si>
  <si>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</si>
  <si>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</si>
  <si>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</si>
  <si>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nezpůsobilé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</si>
  <si>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</si>
  <si>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</si>
  <si>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</si>
  <si>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</si>
  <si>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</si>
  <si>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</si>
  <si>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</si>
  <si>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</si>
  <si>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</si>
  <si>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</si>
  <si>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</si>
  <si>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</si>
  <si>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</si>
  <si>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</si>
  <si>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</si>
  <si>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</si>
  <si>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</si>
  <si>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</si>
  <si>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</si>
  <si>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74B</t>
  </si>
  <si>
    <t>Stožáry TV</t>
  </si>
  <si>
    <t>P</t>
  </si>
  <si>
    <t>74B215</t>
  </si>
  <si>
    <t/>
  </si>
  <si>
    <t>STOŽÁR TV OCELOVÝ TRUBKOVÝ JEDNODUCHÝ NA SVORNÍKY, TYPU TS245 NEBO TSI245, DÉLKY DO 10 M VČETNĚ</t>
  </si>
  <si>
    <t>KUS</t>
  </si>
  <si>
    <t>PP</t>
  </si>
  <si>
    <t>VV</t>
  </si>
  <si>
    <t>viz. výkaz výměr základů, stožárů a bran</t>
  </si>
  <si>
    <t>TS</t>
  </si>
  <si>
    <t>1. Položka obsahuje: – montáž, materiál a dopravné stožáru typového provedení – protikorozní ošetření stožáru dle TKP – konečnou regulaci stožáru po jeho zatížení2. Položka neobsahuje: – základovou konstrukci3. Způsob měření:Udává se počet kusů trakčních podpěr.</t>
  </si>
  <si>
    <t>74B604</t>
  </si>
  <si>
    <t>STOŽÁR TV OCELOVÝ PŘÍHRADOVÝ TYPU BP DÉLKY 12,5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</si>
  <si>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</si>
  <si>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11</t>
  </si>
  <si>
    <t>74BF11</t>
  </si>
  <si>
    <t>TAŽNÉ HNACÍ VOZIDLO K PRACOVNÍM SOUPRAVÁM (PRO STOŽÁRY A BRÁNY - MONTÁŽ )</t>
  </si>
  <si>
    <t>HOD</t>
  </si>
  <si>
    <t>viz. technická zpráva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</si>
  <si>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</si>
  <si>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</si>
  <si>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</si>
  <si>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12</t>
  </si>
  <si>
    <t>74C112</t>
  </si>
  <si>
    <t>ZÁVĚS TV NA KONZOLE S PŘÍDAVNÝM LANEM</t>
  </si>
  <si>
    <t>viz. soupis sestavení</t>
  </si>
  <si>
    <t>1. Položka obsahuje: – materiál a montáž vč. mechanizmů – protikorozní ošetření podle TKP2. Položka neobsahuje: X3. Způsob měření:Udává se počet kusů kompletní konstrukce nebo práce.</t>
  </si>
  <si>
    <t>13</t>
  </si>
  <si>
    <t>74C121</t>
  </si>
  <si>
    <t>PŘÍPLATEK ZA PLASTOVÝ IZOLÁTOR</t>
  </si>
  <si>
    <t>1. Položka obsahuje: – příplatek na materiál, dodávku a kusové zkoušky izolátoru podle TKP (samostatně nelze položku použít)2. Položka neobsahuje: X3. Způsob měření:Udává se počet kusů kompletní konstrukce nebo práce.</t>
  </si>
  <si>
    <t>14</t>
  </si>
  <si>
    <t>74C134</t>
  </si>
  <si>
    <t>VÝŠKOVÁ A SMĚROVÁ REGULACE KONZOLY NEBO SIK</t>
  </si>
  <si>
    <t>1. Položka obsahuje: – uvolnění a montáž stávajících závěsů troleje a nosného lana vč. potřebných mechanizmů, pomůcek a měření 2. Položka neobsahuje: – závěs TV3. Způsob měření:Udává se počet kusů kompletní konstrukce nebo práce.</t>
  </si>
  <si>
    <t>15</t>
  </si>
  <si>
    <t>74C135</t>
  </si>
  <si>
    <t>SVISLÝ POSUN KONZOLY NA STOŽÁRU</t>
  </si>
  <si>
    <t>1. Položka obsahuje: – demontáž a montáž konzoly vč. mechanizmů a měření – definitivní regulaci konzoly2. Položka neobsahuje: – konzolu a upevňovací materiál3. Způsob měření:Udává se počet kusů kompletní konstrukce nebo práce.</t>
  </si>
  <si>
    <t>16</t>
  </si>
  <si>
    <t>74C312</t>
  </si>
  <si>
    <t>VĚŠÁK TROLEJE ZÁKLADNÍ (PEVNÝ NEBO KLUZNÝ)</t>
  </si>
  <si>
    <t>1. Položka obsahuje: – všechny náklady na montáž a materiál dodaného zařízení protikorozně ošetřeného podle TKP se všemi pomocnými doplňujícími součástmi a pracemi s použitím mechanizmů2. Položka neobsahuje: X3. Způsob měření:Udává se počet kusů kompletní konstrukce nebo práce.</t>
  </si>
  <si>
    <t>17</t>
  </si>
  <si>
    <t>74C322</t>
  </si>
  <si>
    <t>SPOJKA LAN A TROLEJÍ IZOLOVANÁ</t>
  </si>
  <si>
    <t>18</t>
  </si>
  <si>
    <t>74C323</t>
  </si>
  <si>
    <t>SPOJKA TROLEJÍ SJÍZDNÁ</t>
  </si>
  <si>
    <t>19</t>
  </si>
  <si>
    <t>74C332</t>
  </si>
  <si>
    <t>DĚLIČ V TROLEJI REGULOVATELNÝ NEBO NEUTRÁLNÍ VČETNĚ TABULKY</t>
  </si>
  <si>
    <t>20</t>
  </si>
  <si>
    <t>74C351</t>
  </si>
  <si>
    <t>LANO PEVNÝCH BODŮ A ODTAHŮ 50 MM2 BZ NEBO FE</t>
  </si>
  <si>
    <t>m</t>
  </si>
  <si>
    <t>1. Položka obsahuje: – všechny náklady na materiál dodaného zařízení – cena položky je vč. ostatních rozpočtových nákladů2. Položka neobsahuje: X3. Způsob měření:Měří se metr délkový v ose vodiče nebo lana.</t>
  </si>
  <si>
    <t>21</t>
  </si>
  <si>
    <t>74C512</t>
  </si>
  <si>
    <t>POHYBLIVÉ KOTVENÍ SESTAVY TV NA STOŽÁRU - 10 KN</t>
  </si>
  <si>
    <t>viz. tabulka kotvení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</si>
  <si>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</si>
  <si>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22</t>
  </si>
  <si>
    <t>74C564</t>
  </si>
  <si>
    <t>PŘEVĚŠENÍ TROLEJOVÉHO VEDENÍ VČETNĚ ÚPRAVY VĚŠÁKŮ</t>
  </si>
  <si>
    <t>1. Položka obsahuje: – všechny náklady na montáž a demontáž dodaného zařízení se všemi pomocnými doplňujícími součástmi – cena položky je vč. ostatních rozpočtových nákladů2. Položka neobsahuje: X3. Způsob měření:Měří se metr délkový v ose vodiče nebo lana.</t>
  </si>
  <si>
    <t>23</t>
  </si>
  <si>
    <t>74C582</t>
  </si>
  <si>
    <t>TAŽENÍ TROLEJE 100 MM2 CU</t>
  </si>
  <si>
    <t>1. Položka obsahuje: – všechny náklady na montáž a materiál dodaného zařízení se všemi pomocnými doplňujícími součástmi – cena položky je vč. ostatních rozpočtových nákladů2. Položka neobsahuje: X3. Způsob měření:Měří se metr délkový v ose vodiče nebo lana.</t>
  </si>
  <si>
    <t>24</t>
  </si>
  <si>
    <t>74C591</t>
  </si>
  <si>
    <t>VÝŠKOVÁ REGULACE TROLEJE</t>
  </si>
  <si>
    <t>1. Položka obsahuje: – všechny náklady na regulaci troleje s použitím mechanizmů – cena položky je vč. ostatních rozpočtových nákladů2. Položka neobsahuje: X3. Způsob měření:Měří se metr délkový v ose vodiče nebo lana.</t>
  </si>
  <si>
    <t>25</t>
  </si>
  <si>
    <t>74C596</t>
  </si>
  <si>
    <t>ZAJIŠTĚNÍ KOTVENÍ NL A TR VŠECH SESTAV</t>
  </si>
  <si>
    <t>1. Položka obsahuje: – všechny náklady na regulaci kotvení se všemi pomocnými doplňujícími pracemi vč,mechanismů2. Položka neobsahuje: X3. Způsob měření:Udává se počet kusů kompletní konstrukce nebo práce.</t>
  </si>
  <si>
    <t>26</t>
  </si>
  <si>
    <t>74C5A3</t>
  </si>
  <si>
    <t>DEFINITIVNÍ REGULACE POHYBLIVÉHO KOTVENÍ SPOLEČNÉHO (NL A TR)</t>
  </si>
  <si>
    <t>27</t>
  </si>
  <si>
    <t>74C611</t>
  </si>
  <si>
    <t>PŘIPEVNĚNÍ JEDNOSTRANNÉ LIŠTY PRO KOTVENÍ ZV, NV, OV</t>
  </si>
  <si>
    <t>28</t>
  </si>
  <si>
    <t>74C621</t>
  </si>
  <si>
    <t>KOTVENÍ 1-3 LAN ZV, NV, OV S JEDNODUCHÝMI IZOLÁTORY</t>
  </si>
  <si>
    <t>29</t>
  </si>
  <si>
    <t>74C632</t>
  </si>
  <si>
    <t>PŘIPEVNĚNÍ KONZOLY ZV, NV, OV PRO "V" ZÁVĚS NA STOŽÁR</t>
  </si>
  <si>
    <t>30</t>
  </si>
  <si>
    <t>74C643</t>
  </si>
  <si>
    <t>V ZÁVĚS 1-2 LAN ZV, NV, OV</t>
  </si>
  <si>
    <t>31</t>
  </si>
  <si>
    <t>74C723</t>
  </si>
  <si>
    <t>SVOD Z NAPÁJECÍHO PŘEVĚSU NA TV LANEM 120 CU</t>
  </si>
  <si>
    <t>32</t>
  </si>
  <si>
    <t>74C731</t>
  </si>
  <si>
    <t>VLOŽENÁ IZOLACE V LANĚ NAPÁJECÍHO PŘEVĚSU BZ NEBO CU</t>
  </si>
  <si>
    <t>33</t>
  </si>
  <si>
    <t>74C742</t>
  </si>
  <si>
    <t>PŘIPEVNĚNÍ KOTEVNÍ LIŠTY NAPÁJECÍHO PŘEVĚSU SE 2-4 TŘMENY NA STOŽÁR TV</t>
  </si>
  <si>
    <t>34</t>
  </si>
  <si>
    <t>74C745</t>
  </si>
  <si>
    <t>KOTVENÍ LANA NAPÁJECÍHO PŘEVĚSU - 120 MM2 CU S IZOLACÍ</t>
  </si>
  <si>
    <t>35</t>
  </si>
  <si>
    <t>74C793</t>
  </si>
  <si>
    <t>RUČNÍ TAŽENÍ LANA NAPÁJECÍCH PŘEVĚSŮ 120 MM2 CU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</si>
  <si>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</si>
  <si>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36</t>
  </si>
  <si>
    <t>74C810</t>
  </si>
  <si>
    <t>UPEVNĚNÍ KONZOLY - STŘEDOVÉ, STRANOVÉ</t>
  </si>
  <si>
    <t>37</t>
  </si>
  <si>
    <t>74C820</t>
  </si>
  <si>
    <t>UPEVNĚNÍ DVOU KONZOL</t>
  </si>
  <si>
    <t>38</t>
  </si>
  <si>
    <t>74C830</t>
  </si>
  <si>
    <t>PŘIPEVNĚNÍ KOZLÍKU PRO KONZOLU NA STOŽÁR</t>
  </si>
  <si>
    <t>39</t>
  </si>
  <si>
    <t>74C963</t>
  </si>
  <si>
    <t>PŘIPEVNĚNÍ NÁVĚSTNÍHO ŠTÍTU NA STOŽÁR</t>
  </si>
  <si>
    <t>40</t>
  </si>
  <si>
    <t>74C967</t>
  </si>
  <si>
    <t>VÝSTRAŽNÁ TABULKA NA STOŽÁRU TV NEBO KONSTRUKCI</t>
  </si>
  <si>
    <t>41</t>
  </si>
  <si>
    <t>74C968</t>
  </si>
  <si>
    <t>TABULKA ČÍSLOVÁNÍ STOŽÁRU NEBO POHONU ODPOJOVAČE</t>
  </si>
  <si>
    <t>42</t>
  </si>
  <si>
    <t>74C973</t>
  </si>
  <si>
    <t>ÚPRAVY STÁVAJÍCÍHO TV - PROVIZORNÍ STAVY ZA 100 M ZPROVOZŇOVANÉ SKUPINY</t>
  </si>
  <si>
    <t>1. Položka obsahuje: – veškeré další práce a úpravy na stávajícím TV, nutné ke zprovoznění TV2. Položka neobsahuje: X3. Způsob měření:Udává se počet kusů kompletní konstrukce nebo práce.</t>
  </si>
  <si>
    <t>43</t>
  </si>
  <si>
    <t>74C975</t>
  </si>
  <si>
    <t>AKTUALIZACE TV DLE KOLEJOVÝCH POSTUPŮ ZA 100 M ZPROVOZŇOVANÉ SKUPINY</t>
  </si>
  <si>
    <t>1. Položka obsahuje: – veškeré další práce na aktualizaci TV po každém stavebním postupu2. Položka neobsahuje: X3. Způsob měření:Udává se počet kusů kompletní konstrukce nebo práce.</t>
  </si>
  <si>
    <t>44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</si>
  <si>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</si>
  <si>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</si>
  <si>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</si>
  <si>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74F2</t>
  </si>
  <si>
    <t>Nátěry TV</t>
  </si>
  <si>
    <t>46</t>
  </si>
  <si>
    <t>74F232</t>
  </si>
  <si>
    <t>BEZPEČNOSTNÍ PRUH NA PODPĚŘE TV BÍLOČERVENÝ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</si>
  <si>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</si>
  <si>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74F3</t>
  </si>
  <si>
    <t>Revize, zkoušky a měření TV</t>
  </si>
  <si>
    <t>47</t>
  </si>
  <si>
    <t>74F311</t>
  </si>
  <si>
    <t>MĚŘENÍ PARAMETRŮ TV DYNAMICKÉ (MĚŘÍCÍM VOZEM)</t>
  </si>
  <si>
    <t>km</t>
  </si>
  <si>
    <t>viz.technická zpráva</t>
  </si>
  <si>
    <t>1. Položka obsahuje: – pronájem měřící soupravy včetně pracovníků  pro uvedná měření, kolejové mechanizmy, vyhodnocení a závěry z měření TV – dopravu kolejových mechanismů z mateřského depa do prostoru stavby a zpět2. Položka neobsahuje: X3. Způsob měření:Měří se projeté kilometry při měření, tj. bez režijních jízd.</t>
  </si>
  <si>
    <t>48</t>
  </si>
  <si>
    <t>74F312</t>
  </si>
  <si>
    <t>MĚŘENÍ PARAMETRŮ TV STATICKÉ</t>
  </si>
  <si>
    <t>1. Položka obsahuje: – měření parametrů TV pro revizi a dokumentaci skutečného provedení – dopravu kolejových mechanismů z mateřského depa do prostoru stavby a zpět2. Položka neobsahuje: X3. Způsob měření:Měří se projeté kilometry při měření, tj. bez režijních jízd.</t>
  </si>
  <si>
    <t>49</t>
  </si>
  <si>
    <t>74F313</t>
  </si>
  <si>
    <t>MĚŘENÍ ELEKTRICKÝCH VLASTNOSTÍ TV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</si>
  <si>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</si>
  <si>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50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</si>
  <si>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</si>
  <si>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</si>
  <si>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</si>
  <si>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51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</si>
  <si>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</si>
  <si>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</si>
  <si>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</si>
  <si>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52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</si>
  <si>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</si>
  <si>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</si>
  <si>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</si>
  <si>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53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</si>
  <si>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</si>
  <si>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</si>
  <si>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</si>
  <si>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54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</si>
  <si>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</si>
  <si>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</si>
  <si>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</si>
  <si>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</si>
  <si>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</si>
  <si>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45</t>
  </si>
  <si>
    <t>74EF11</t>
  </si>
  <si>
    <t>HNACÍ KOLEJOVÁ VOZIDLA DEMONTÁŽNÍCH SOUPRAV PRO PRÁCE NA TV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</si>
  <si>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</si>
  <si>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55</t>
  </si>
  <si>
    <t>74F411</t>
  </si>
  <si>
    <t>DEMONTÁŽ BETONOVÝCH ZÁKLADŮ TV</t>
  </si>
  <si>
    <t>M3</t>
  </si>
  <si>
    <t>viz. polohový plán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</si>
  <si>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</si>
  <si>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56</t>
  </si>
  <si>
    <t>74F422</t>
  </si>
  <si>
    <t>DEMONTÁŽ OCELOVÝCH STOŽÁRŮ TRUBKOVÝCH NEBO PROFILOVÝCH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</si>
  <si>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</si>
  <si>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57</t>
  </si>
  <si>
    <t>74F423</t>
  </si>
  <si>
    <t>DEMONTÁŽ OCELOVÝCH STOŽÁRŮ PŘÍHRADOVÝCH</t>
  </si>
  <si>
    <t>58</t>
  </si>
  <si>
    <t>74F426</t>
  </si>
  <si>
    <t>DEMONTÁŽ MONTÁŽNÍ LÁVKY PRO ODPOJOVAČ</t>
  </si>
  <si>
    <t>59</t>
  </si>
  <si>
    <t>74F427</t>
  </si>
  <si>
    <t>DEMONTÁŽ OVLÁDACÍ LÁVKY PRO ODPOJOVAČ VČETNĚ ŽEBŘÍKU</t>
  </si>
  <si>
    <t>60</t>
  </si>
  <si>
    <t>74F431</t>
  </si>
  <si>
    <t>DEMONTÁŽ LANOVÝCH PŘEVĚSŮ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</si>
  <si>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</si>
  <si>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61</t>
  </si>
  <si>
    <t>74F436</t>
  </si>
  <si>
    <t>DEMONTÁŽ ZÁVĚSŮ TV NA PŘEVĚSU</t>
  </si>
  <si>
    <t>62</t>
  </si>
  <si>
    <t>74F437</t>
  </si>
  <si>
    <t>DEMONTÁŽ KONZOL ZV NEBO OV VČETNĚ ZÁVĚSŮ</t>
  </si>
  <si>
    <t>63</t>
  </si>
  <si>
    <t>74F444</t>
  </si>
  <si>
    <t>DEMONTÁŽ KOTVENÍ TR NEBO NL POHYBLIVÝCH</t>
  </si>
  <si>
    <t>64</t>
  </si>
  <si>
    <t>74F446</t>
  </si>
  <si>
    <t>DEMONTÁŽ ODPOJOVAČE NEBO ODPÍNAČE S POHONEM VČETNĚ TÁHEL A UPEVŇOVACÍCH LIŠT</t>
  </si>
  <si>
    <t>65</t>
  </si>
  <si>
    <t>74F447</t>
  </si>
  <si>
    <t>DEMONTÁŽ KOTEVNÍ LIŠTY PŘEVĚSU NEBO SVODU Z ODPOJOVAČE</t>
  </si>
  <si>
    <t>66</t>
  </si>
  <si>
    <t>74F448</t>
  </si>
  <si>
    <t>DEMONTÁŽ KOTVENÍ PŘEVĚSU - JEDNODUCHÉ LANO</t>
  </si>
  <si>
    <t>67</t>
  </si>
  <si>
    <t>74F451</t>
  </si>
  <si>
    <t>DEMONTÁŽ SVODU Z PŘEVĚSU NEBO Z ODPOJOVAČE - JEDNODUCHÉ LANO</t>
  </si>
  <si>
    <t>68</t>
  </si>
  <si>
    <t>74F455</t>
  </si>
  <si>
    <t>DEMONTÁŽ VĚŠÁKŮ TROLEJE</t>
  </si>
  <si>
    <t>69</t>
  </si>
  <si>
    <t>74F456</t>
  </si>
  <si>
    <t>DEMONTÁŽ PROUDOVÝCH PROPOJENÍ PODÉLNÝCH A PŘÍČNÝCH</t>
  </si>
  <si>
    <t>70</t>
  </si>
  <si>
    <t>74F463</t>
  </si>
  <si>
    <t>DEMONTÁŽ NÁVĚSTÍ PRO ELEKTRICKÝ PROVOZ</t>
  </si>
  <si>
    <t>71</t>
  </si>
  <si>
    <t>74F464</t>
  </si>
  <si>
    <t>DEMONTÁŽ TROLEJE VČETNĚ NÁSTAVKŮ, VĚŠÁKŮ, PROPOJEK A SPOJEK STŘIHÁNÍM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</si>
  <si>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</si>
  <si>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72</t>
  </si>
  <si>
    <t>74F467</t>
  </si>
  <si>
    <t>DEMONTÁŽ LAN NOSNÝCH VČETNĚ NÁSTAVKŮ STOČENÍM NA BUBEN</t>
  </si>
  <si>
    <t>73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</si>
  <si>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</si>
  <si>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</si>
  <si>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</si>
  <si>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</si>
  <si>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74R</t>
  </si>
  <si>
    <t>Různé TV</t>
  </si>
  <si>
    <t>74</t>
  </si>
  <si>
    <t>74R000R</t>
  </si>
  <si>
    <t>Kontrolní zaměření základu TV</t>
  </si>
  <si>
    <t>Položka obsahuje kontrolní geodetické zaměření základu TV po realizaci - nivelační bod, podklad pro dokumentaci skutečného provedení.Cena položky je vč. Ostatních rozpočtových nákladů</t>
  </si>
  <si>
    <t>75</t>
  </si>
  <si>
    <t>74R010R</t>
  </si>
  <si>
    <t>Zaměření skutečného stavu trakčního vedení - 1 stožár</t>
  </si>
  <si>
    <t>Položka obsahuje geodetické práce pro evidenci skutečného stavu provedených prací na TV.Cena položky je vč. Ostatních rozpočtových nákladů</t>
  </si>
  <si>
    <t>76</t>
  </si>
  <si>
    <t>74R015R</t>
  </si>
  <si>
    <t>Zaměření skutečného provedení TV 2kolej. trať, malé ŽST za 100m</t>
  </si>
  <si>
    <t>Položka obsahuje činnost geodeta pro výstavbu TV.Cena položky je vč. Ostatních rozpočtových nákladů</t>
  </si>
  <si>
    <t>990</t>
  </si>
  <si>
    <t>Likvidace odpadů vč. dopravy</t>
  </si>
  <si>
    <t>77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</si>
  <si>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</si>
  <si>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</si>
  <si>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</si>
  <si>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</si>
  <si>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</si>
  <si>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</si>
  <si>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78</t>
  </si>
  <si>
    <t>R015140</t>
  </si>
  <si>
    <t>POPLATKY ZA LIKVIDACI ODPADŮ NEKONTAMINOVANÝCH - 17 01 01 BETON Z DEMOLIC OBJEKTŮ, ZÁKLADŮ TV, KŮLY A SLOUPY VČETNĚ DOPRAVY</t>
  </si>
  <si>
    <t>79</t>
  </si>
  <si>
    <t>R015270</t>
  </si>
  <si>
    <t>POPLATKY ZA LIKVIDACI ODPADŮ NEKONTAMINOVANÝCH - 17 01 03 IZOLÁTORY PORCELÁNOVÉ VČETNĚ DOPRAVY</t>
  </si>
  <si>
    <t>80</t>
  </si>
  <si>
    <t>R015810</t>
  </si>
  <si>
    <t>POPLATKY ZA LIKVIDACI ODPADŮ NEKONTAMINOVANÝCH - 17 04 05 - ŽELEZNÝ A OCELOVÝ ŠROT, VČETNĚ DOPRAVY</t>
  </si>
  <si>
    <t>Evidenční položka   
Druhotná surovina - výkup</t>
  </si>
  <si>
    <t>SO 01-01-01.2_a</t>
  </si>
  <si>
    <t>rev.1 ze dne 11.11.2020</t>
  </si>
  <si>
    <t>74B602</t>
  </si>
  <si>
    <t>STOŽÁR TV OCELOVÝ PŘÍHRADOVÝ TYPU BP DÉLKY 10 M</t>
  </si>
  <si>
    <t>74C572</t>
  </si>
  <si>
    <t>TAŽENÍ NOSNÉHO LANA 70 MM2 BZ, FE</t>
  </si>
  <si>
    <t>Upraveno množství</t>
  </si>
  <si>
    <t>Nová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</si>
</sst>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0"/>
  </numFmts>
  <fonts count="1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</cellStyleXfs>
  <cellXfs count="47">
    <xf numFmtId="0" fontId="0" fillId="0" borderId="0" xfId="0"/>
    <xf numFmtId="0" fontId="0" fillId="2" borderId="0" xfId="1" applyFont="1" applyFill="1"/>
    <xf numFmtId="0" fontId="3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4" fillId="2" borderId="1" xfId="1" applyFont="1" applyFill="1" applyBorder="1"/>
    <xf numFmtId="0" fontId="4" fillId="2" borderId="1" xfId="1" applyFont="1" applyFill="1" applyBorder="1" applyAlignment="1">
      <alignment horizontal="left"/>
    </xf>
    <xf numFmtId="0" fontId="5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6" fillId="2" borderId="5" xfId="1" applyFont="1" applyFill="1" applyBorder="1" applyAlignment="1">
      <alignment horizontal="right"/>
    </xf>
    <xf numFmtId="0" fontId="6" fillId="2" borderId="5" xfId="1" applyFont="1" applyFill="1" applyBorder="1" applyAlignment="1">
      <alignment wrapText="1"/>
    </xf>
    <xf numFmtId="4" fontId="6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7" fillId="0" borderId="3" xfId="1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/>
    <xf numFmtId="0" fontId="8" fillId="0" borderId="0" xfId="0" applyFont="1"/>
    <xf numFmtId="0" fontId="8" fillId="4" borderId="3" xfId="1" applyFont="1" applyFill="1" applyBorder="1" applyAlignment="1">
      <alignment horizontal="right"/>
    </xf>
    <xf numFmtId="0" fontId="8" fillId="4" borderId="3" xfId="1" applyFont="1" applyFill="1" applyBorder="1"/>
    <xf numFmtId="0" fontId="8" fillId="4" borderId="3" xfId="1" applyFont="1" applyFill="1" applyBorder="1" applyAlignment="1">
      <alignment wrapText="1"/>
    </xf>
    <xf numFmtId="0" fontId="8" fillId="4" borderId="3" xfId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4" fontId="8" fillId="4" borderId="3" xfId="1" applyNumberFormat="1" applyFont="1" applyFill="1" applyBorder="1" applyAlignment="1">
      <alignment horizontal="center"/>
    </xf>
    <xf numFmtId="0" fontId="8" fillId="4" borderId="0" xfId="0" applyFont="1" applyFill="1"/>
    <xf numFmtId="0" fontId="8" fillId="4" borderId="3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0" fillId="4" borderId="0" xfId="0" applyFont="1" applyFill="1"/>
    <xf numFmtId="0" fontId="5" fillId="3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/>
    </xf>
    <xf numFmtId="0" fontId="0" fillId="2" borderId="0" xfId="1" applyFont="1" applyFill="1"/>
    <xf numFmtId="0" fontId="4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6">
    <cellStyle name="čárky 2" xfId="3"/>
    <cellStyle name="Normal" xfId="1"/>
    <cellStyle name="Normální" xfId="0" builtinId="0"/>
    <cellStyle name="Normální 2" xfId="2"/>
    <cellStyle name="normální 2 2" xfId="4"/>
    <cellStyle name="normální 3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E8EAE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R311"/>
  <sheetViews>
    <sheetView tabSelected="1" topLeftCell="B1" zoomScale="80" zoomScaleNormal="80" workbookViewId="0">
      <pane ySplit="8" topLeftCell="A147" activePane="bottomLeft" state="frozen"/>
      <selection pane="bottomLeft" activeCell="K155" sqref="K15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0+O9+O26+O163+O168+O201+O282+O295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3" t="s">
        <v>6</v>
      </c>
      <c r="D3" s="44"/>
      <c r="E3" s="5" t="s">
        <v>7</v>
      </c>
      <c r="F3" s="1"/>
      <c r="G3" s="6"/>
      <c r="H3" s="28" t="s">
        <v>324</v>
      </c>
      <c r="I3" s="7">
        <f>0+I9+I26+I163+I168+I201+I282+I295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43" t="s">
        <v>13</v>
      </c>
      <c r="D4" s="44"/>
      <c r="E4" s="5" t="s">
        <v>14</v>
      </c>
      <c r="F4" s="1"/>
      <c r="G4" s="1"/>
      <c r="H4" s="29" t="s">
        <v>325</v>
      </c>
      <c r="I4" s="8"/>
      <c r="O4" t="s">
        <v>15</v>
      </c>
      <c r="P4" t="s">
        <v>10</v>
      </c>
    </row>
    <row r="5" spans="1:18" ht="12.75" customHeight="1" x14ac:dyDescent="0.25">
      <c r="A5" t="s">
        <v>16</v>
      </c>
      <c r="B5" s="9" t="s">
        <v>17</v>
      </c>
      <c r="C5" s="45" t="s">
        <v>8</v>
      </c>
      <c r="D5" s="46"/>
      <c r="E5" s="10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42" t="s">
        <v>20</v>
      </c>
      <c r="B6" s="42" t="s">
        <v>21</v>
      </c>
      <c r="C6" s="42" t="s">
        <v>22</v>
      </c>
      <c r="D6" s="42" t="s">
        <v>23</v>
      </c>
      <c r="E6" s="42" t="s">
        <v>24</v>
      </c>
      <c r="F6" s="42" t="s">
        <v>25</v>
      </c>
      <c r="G6" s="42" t="s">
        <v>26</v>
      </c>
      <c r="H6" s="42" t="s">
        <v>27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1" t="s">
        <v>28</v>
      </c>
      <c r="I7" s="11" t="s">
        <v>29</v>
      </c>
    </row>
    <row r="8" spans="1:18" ht="12.75" customHeight="1" x14ac:dyDescent="0.2">
      <c r="A8" s="11" t="s">
        <v>30</v>
      </c>
      <c r="B8" s="11" t="s">
        <v>31</v>
      </c>
      <c r="C8" s="11" t="s">
        <v>10</v>
      </c>
      <c r="D8" s="11" t="s">
        <v>2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</row>
    <row r="9" spans="1:18" ht="12.75" customHeight="1" x14ac:dyDescent="0.2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0+I10+I18+I22</f>
        <v>0</v>
      </c>
      <c r="R9">
        <f>0+O10+O18+O22</f>
        <v>0</v>
      </c>
    </row>
    <row r="10" spans="1:18" ht="25.5" x14ac:dyDescent="0.2">
      <c r="A10" s="16" t="s">
        <v>40</v>
      </c>
      <c r="B10" s="17" t="s">
        <v>35</v>
      </c>
      <c r="C10" s="17" t="s">
        <v>41</v>
      </c>
      <c r="D10" s="16" t="s">
        <v>42</v>
      </c>
      <c r="E10" s="18" t="s">
        <v>43</v>
      </c>
      <c r="F10" s="19" t="s">
        <v>44</v>
      </c>
      <c r="G10" s="20">
        <v>2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2" t="s">
        <v>45</v>
      </c>
      <c r="E11" s="23" t="s">
        <v>42</v>
      </c>
    </row>
    <row r="12" spans="1:18" x14ac:dyDescent="0.2">
      <c r="A12" s="24" t="s">
        <v>46</v>
      </c>
      <c r="E12" s="25" t="s">
        <v>47</v>
      </c>
    </row>
    <row r="13" spans="1:18" ht="51" x14ac:dyDescent="0.2">
      <c r="A13" t="s">
        <v>48</v>
      </c>
      <c r="E13" s="23" t="s">
        <v>49</v>
      </c>
    </row>
    <row r="14" spans="1:18" x14ac:dyDescent="0.2">
      <c r="B14" s="31">
        <v>81</v>
      </c>
      <c r="C14" s="31" t="s">
        <v>326</v>
      </c>
      <c r="D14" s="32" t="s">
        <v>42</v>
      </c>
      <c r="E14" s="33" t="s">
        <v>327</v>
      </c>
      <c r="F14" s="34" t="s">
        <v>44</v>
      </c>
      <c r="G14" s="35">
        <v>2</v>
      </c>
      <c r="H14" s="36">
        <v>0</v>
      </c>
      <c r="I14" s="36">
        <f>ROUND(ROUND(H14,2)*ROUND(G14,3),2)</f>
        <v>0</v>
      </c>
      <c r="J14" s="30" t="s">
        <v>331</v>
      </c>
    </row>
    <row r="15" spans="1:18" x14ac:dyDescent="0.2">
      <c r="B15" s="37"/>
      <c r="C15" s="37"/>
      <c r="D15" s="37"/>
      <c r="E15" s="38" t="s">
        <v>42</v>
      </c>
      <c r="F15" s="37"/>
      <c r="G15" s="37"/>
      <c r="H15" s="37"/>
      <c r="I15" s="37"/>
    </row>
    <row r="16" spans="1:18" x14ac:dyDescent="0.2">
      <c r="B16" s="37"/>
      <c r="C16" s="37"/>
      <c r="D16" s="37"/>
      <c r="E16" s="39" t="s">
        <v>47</v>
      </c>
      <c r="F16" s="37"/>
      <c r="G16" s="37"/>
      <c r="H16" s="37"/>
      <c r="I16" s="37"/>
    </row>
    <row r="17" spans="1:18" ht="51" x14ac:dyDescent="0.2">
      <c r="B17" s="37"/>
      <c r="C17" s="37"/>
      <c r="D17" s="37"/>
      <c r="E17" s="40" t="s">
        <v>52</v>
      </c>
      <c r="F17" s="37"/>
      <c r="G17" s="37"/>
      <c r="H17" s="37"/>
      <c r="I17" s="37"/>
    </row>
    <row r="18" spans="1:18" x14ac:dyDescent="0.2">
      <c r="A18" s="16" t="s">
        <v>40</v>
      </c>
      <c r="B18" s="17" t="s">
        <v>36</v>
      </c>
      <c r="C18" s="17" t="s">
        <v>50</v>
      </c>
      <c r="D18" s="16" t="s">
        <v>42</v>
      </c>
      <c r="E18" s="18" t="s">
        <v>51</v>
      </c>
      <c r="F18" s="19" t="s">
        <v>44</v>
      </c>
      <c r="G18" s="35">
        <v>2</v>
      </c>
      <c r="H18" s="21">
        <v>0</v>
      </c>
      <c r="I18" s="21">
        <f>ROUND(ROUND(H18,2)*ROUND(G18,3),2)</f>
        <v>0</v>
      </c>
      <c r="J18" s="30" t="s">
        <v>330</v>
      </c>
      <c r="O18">
        <f>(I18*21)/100</f>
        <v>0</v>
      </c>
      <c r="P18" t="s">
        <v>10</v>
      </c>
    </row>
    <row r="19" spans="1:18" x14ac:dyDescent="0.2">
      <c r="A19" s="22" t="s">
        <v>45</v>
      </c>
      <c r="E19" s="23" t="s">
        <v>42</v>
      </c>
    </row>
    <row r="20" spans="1:18" x14ac:dyDescent="0.2">
      <c r="A20" s="24" t="s">
        <v>46</v>
      </c>
      <c r="E20" s="25" t="s">
        <v>47</v>
      </c>
    </row>
    <row r="21" spans="1:18" ht="51" x14ac:dyDescent="0.2">
      <c r="A21" t="s">
        <v>48</v>
      </c>
      <c r="E21" s="23" t="s">
        <v>52</v>
      </c>
    </row>
    <row r="22" spans="1:18" ht="25.5" x14ac:dyDescent="0.2">
      <c r="A22" s="16" t="s">
        <v>40</v>
      </c>
      <c r="B22" s="17" t="s">
        <v>53</v>
      </c>
      <c r="C22" s="17" t="s">
        <v>54</v>
      </c>
      <c r="D22" s="16" t="s">
        <v>42</v>
      </c>
      <c r="E22" s="18" t="s">
        <v>55</v>
      </c>
      <c r="F22" s="19" t="s">
        <v>56</v>
      </c>
      <c r="G22" s="20">
        <v>6</v>
      </c>
      <c r="H22" s="21">
        <v>0</v>
      </c>
      <c r="I22" s="21">
        <f>ROUND(ROUND(H22,2)*ROUND(G22,3),2)</f>
        <v>0</v>
      </c>
      <c r="J22" s="30"/>
      <c r="O22">
        <f>(I22*21)/100</f>
        <v>0</v>
      </c>
      <c r="P22" t="s">
        <v>10</v>
      </c>
    </row>
    <row r="23" spans="1:18" x14ac:dyDescent="0.2">
      <c r="A23" s="22" t="s">
        <v>45</v>
      </c>
      <c r="E23" s="23" t="s">
        <v>42</v>
      </c>
    </row>
    <row r="24" spans="1:18" x14ac:dyDescent="0.2">
      <c r="A24" s="24" t="s">
        <v>46</v>
      </c>
      <c r="E24" s="25" t="s">
        <v>57</v>
      </c>
    </row>
    <row r="25" spans="1:18" ht="63.75" x14ac:dyDescent="0.2">
      <c r="A25" t="s">
        <v>48</v>
      </c>
      <c r="E25" s="23" t="s">
        <v>58</v>
      </c>
    </row>
    <row r="26" spans="1:18" ht="12.75" customHeight="1" x14ac:dyDescent="0.2">
      <c r="A26" s="3" t="s">
        <v>37</v>
      </c>
      <c r="B26" s="3"/>
      <c r="C26" s="26" t="s">
        <v>59</v>
      </c>
      <c r="D26" s="3"/>
      <c r="E26" s="14" t="s">
        <v>60</v>
      </c>
      <c r="F26" s="3"/>
      <c r="G26" s="3"/>
      <c r="H26" s="3"/>
      <c r="I26" s="27">
        <f>0+Q26</f>
        <v>0</v>
      </c>
      <c r="O26">
        <f>0+R26</f>
        <v>0</v>
      </c>
      <c r="Q26">
        <f>0+I27+I31+I35+I39+I43+I47+I51+I55+I59+I63+I67+I71+I79+I83+I87+I91+I95+I99+I103+I107+I111+I115+I119+I123+I127+I131+I135+I139+I143+I147+I151+I155+I159</f>
        <v>0</v>
      </c>
      <c r="R26">
        <f>0+O27+O31+O35+O39+O43+O47+O51+O55+O59+O63+O67+O71+O79+O83+O87+O91+O95+O99+O103+O107+O111+O115+O119+O123+O127+O131+O135+O139+O143+O147+O151+O155+O159</f>
        <v>0</v>
      </c>
    </row>
    <row r="27" spans="1:18" x14ac:dyDescent="0.2">
      <c r="A27" s="16" t="s">
        <v>40</v>
      </c>
      <c r="B27" s="17" t="s">
        <v>61</v>
      </c>
      <c r="C27" s="17" t="s">
        <v>62</v>
      </c>
      <c r="D27" s="16" t="s">
        <v>42</v>
      </c>
      <c r="E27" s="18" t="s">
        <v>63</v>
      </c>
      <c r="F27" s="19" t="s">
        <v>44</v>
      </c>
      <c r="G27" s="20">
        <v>8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2" t="s">
        <v>45</v>
      </c>
      <c r="E28" s="23" t="s">
        <v>42</v>
      </c>
    </row>
    <row r="29" spans="1:18" x14ac:dyDescent="0.2">
      <c r="A29" s="24" t="s">
        <v>46</v>
      </c>
      <c r="E29" s="25" t="s">
        <v>64</v>
      </c>
    </row>
    <row r="30" spans="1:18" ht="38.25" x14ac:dyDescent="0.2">
      <c r="A30" t="s">
        <v>48</v>
      </c>
      <c r="E30" s="23" t="s">
        <v>65</v>
      </c>
    </row>
    <row r="31" spans="1:18" x14ac:dyDescent="0.2">
      <c r="A31" s="16" t="s">
        <v>40</v>
      </c>
      <c r="B31" s="17" t="s">
        <v>66</v>
      </c>
      <c r="C31" s="17" t="s">
        <v>67</v>
      </c>
      <c r="D31" s="16" t="s">
        <v>42</v>
      </c>
      <c r="E31" s="18" t="s">
        <v>68</v>
      </c>
      <c r="F31" s="19" t="s">
        <v>44</v>
      </c>
      <c r="G31" s="20">
        <v>16</v>
      </c>
      <c r="H31" s="21">
        <v>0</v>
      </c>
      <c r="I31" s="21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2" t="s">
        <v>45</v>
      </c>
      <c r="E32" s="23" t="s">
        <v>42</v>
      </c>
    </row>
    <row r="33" spans="1:16" x14ac:dyDescent="0.2">
      <c r="A33" s="24" t="s">
        <v>46</v>
      </c>
      <c r="E33" s="25" t="s">
        <v>64</v>
      </c>
    </row>
    <row r="34" spans="1:16" ht="38.25" x14ac:dyDescent="0.2">
      <c r="A34" t="s">
        <v>48</v>
      </c>
      <c r="E34" s="23" t="s">
        <v>69</v>
      </c>
    </row>
    <row r="35" spans="1:16" x14ac:dyDescent="0.2">
      <c r="A35" s="16" t="s">
        <v>40</v>
      </c>
      <c r="B35" s="17" t="s">
        <v>70</v>
      </c>
      <c r="C35" s="17" t="s">
        <v>71</v>
      </c>
      <c r="D35" s="16" t="s">
        <v>42</v>
      </c>
      <c r="E35" s="18" t="s">
        <v>72</v>
      </c>
      <c r="F35" s="19" t="s">
        <v>44</v>
      </c>
      <c r="G35" s="20">
        <v>7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2" t="s">
        <v>45</v>
      </c>
      <c r="E36" s="23" t="s">
        <v>42</v>
      </c>
    </row>
    <row r="37" spans="1:16" x14ac:dyDescent="0.2">
      <c r="A37" s="24" t="s">
        <v>46</v>
      </c>
      <c r="E37" s="25" t="s">
        <v>64</v>
      </c>
    </row>
    <row r="38" spans="1:16" ht="51" x14ac:dyDescent="0.2">
      <c r="A38" t="s">
        <v>48</v>
      </c>
      <c r="E38" s="23" t="s">
        <v>73</v>
      </c>
    </row>
    <row r="39" spans="1:16" x14ac:dyDescent="0.2">
      <c r="A39" s="16" t="s">
        <v>40</v>
      </c>
      <c r="B39" s="17" t="s">
        <v>74</v>
      </c>
      <c r="C39" s="17" t="s">
        <v>75</v>
      </c>
      <c r="D39" s="16" t="s">
        <v>42</v>
      </c>
      <c r="E39" s="18" t="s">
        <v>76</v>
      </c>
      <c r="F39" s="19" t="s">
        <v>44</v>
      </c>
      <c r="G39" s="20">
        <v>7</v>
      </c>
      <c r="H39" s="21">
        <v>0</v>
      </c>
      <c r="I39" s="21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2" t="s">
        <v>45</v>
      </c>
      <c r="E40" s="23" t="s">
        <v>42</v>
      </c>
    </row>
    <row r="41" spans="1:16" x14ac:dyDescent="0.2">
      <c r="A41" s="24" t="s">
        <v>46</v>
      </c>
      <c r="E41" s="25" t="s">
        <v>64</v>
      </c>
    </row>
    <row r="42" spans="1:16" ht="38.25" x14ac:dyDescent="0.2">
      <c r="A42" t="s">
        <v>48</v>
      </c>
      <c r="E42" s="23" t="s">
        <v>77</v>
      </c>
    </row>
    <row r="43" spans="1:16" x14ac:dyDescent="0.2">
      <c r="A43" s="16" t="s">
        <v>40</v>
      </c>
      <c r="B43" s="17" t="s">
        <v>78</v>
      </c>
      <c r="C43" s="17" t="s">
        <v>79</v>
      </c>
      <c r="D43" s="16" t="s">
        <v>42</v>
      </c>
      <c r="E43" s="18" t="s">
        <v>80</v>
      </c>
      <c r="F43" s="19" t="s">
        <v>44</v>
      </c>
      <c r="G43" s="20">
        <v>572</v>
      </c>
      <c r="H43" s="21">
        <v>0</v>
      </c>
      <c r="I43" s="21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2" t="s">
        <v>45</v>
      </c>
      <c r="E44" s="23" t="s">
        <v>42</v>
      </c>
    </row>
    <row r="45" spans="1:16" x14ac:dyDescent="0.2">
      <c r="A45" s="24" t="s">
        <v>46</v>
      </c>
      <c r="E45" s="25" t="s">
        <v>64</v>
      </c>
    </row>
    <row r="46" spans="1:16" ht="51" x14ac:dyDescent="0.2">
      <c r="A46" t="s">
        <v>48</v>
      </c>
      <c r="E46" s="23" t="s">
        <v>81</v>
      </c>
    </row>
    <row r="47" spans="1:16" x14ac:dyDescent="0.2">
      <c r="A47" s="16" t="s">
        <v>40</v>
      </c>
      <c r="B47" s="17" t="s">
        <v>82</v>
      </c>
      <c r="C47" s="17" t="s">
        <v>83</v>
      </c>
      <c r="D47" s="16" t="s">
        <v>42</v>
      </c>
      <c r="E47" s="18" t="s">
        <v>84</v>
      </c>
      <c r="F47" s="19" t="s">
        <v>44</v>
      </c>
      <c r="G47" s="20">
        <v>28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2" t="s">
        <v>45</v>
      </c>
      <c r="E48" s="23" t="s">
        <v>42</v>
      </c>
    </row>
    <row r="49" spans="1:16" x14ac:dyDescent="0.2">
      <c r="A49" s="24" t="s">
        <v>46</v>
      </c>
      <c r="E49" s="25" t="s">
        <v>64</v>
      </c>
    </row>
    <row r="50" spans="1:16" ht="51" x14ac:dyDescent="0.2">
      <c r="A50" t="s">
        <v>48</v>
      </c>
      <c r="E50" s="23" t="s">
        <v>81</v>
      </c>
    </row>
    <row r="51" spans="1:16" x14ac:dyDescent="0.2">
      <c r="A51" s="16" t="s">
        <v>40</v>
      </c>
      <c r="B51" s="17" t="s">
        <v>85</v>
      </c>
      <c r="C51" s="17" t="s">
        <v>86</v>
      </c>
      <c r="D51" s="16" t="s">
        <v>42</v>
      </c>
      <c r="E51" s="18" t="s">
        <v>87</v>
      </c>
      <c r="F51" s="19" t="s">
        <v>44</v>
      </c>
      <c r="G51" s="20">
        <v>4</v>
      </c>
      <c r="H51" s="21">
        <v>0</v>
      </c>
      <c r="I51" s="21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2" t="s">
        <v>45</v>
      </c>
      <c r="E52" s="23" t="s">
        <v>42</v>
      </c>
    </row>
    <row r="53" spans="1:16" x14ac:dyDescent="0.2">
      <c r="A53" s="24" t="s">
        <v>46</v>
      </c>
      <c r="E53" s="25" t="s">
        <v>64</v>
      </c>
    </row>
    <row r="54" spans="1:16" ht="51" x14ac:dyDescent="0.2">
      <c r="A54" t="s">
        <v>48</v>
      </c>
      <c r="E54" s="23" t="s">
        <v>81</v>
      </c>
    </row>
    <row r="55" spans="1:16" x14ac:dyDescent="0.2">
      <c r="A55" s="16" t="s">
        <v>40</v>
      </c>
      <c r="B55" s="17" t="s">
        <v>88</v>
      </c>
      <c r="C55" s="17" t="s">
        <v>89</v>
      </c>
      <c r="D55" s="16" t="s">
        <v>42</v>
      </c>
      <c r="E55" s="18" t="s">
        <v>90</v>
      </c>
      <c r="F55" s="19" t="s">
        <v>44</v>
      </c>
      <c r="G55" s="20">
        <v>1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2" t="s">
        <v>45</v>
      </c>
      <c r="E56" s="23" t="s">
        <v>42</v>
      </c>
    </row>
    <row r="57" spans="1:16" x14ac:dyDescent="0.2">
      <c r="A57" s="24" t="s">
        <v>46</v>
      </c>
      <c r="E57" s="25" t="s">
        <v>64</v>
      </c>
    </row>
    <row r="58" spans="1:16" ht="51" x14ac:dyDescent="0.2">
      <c r="A58" t="s">
        <v>48</v>
      </c>
      <c r="E58" s="23" t="s">
        <v>81</v>
      </c>
    </row>
    <row r="59" spans="1:16" x14ac:dyDescent="0.2">
      <c r="A59" s="16" t="s">
        <v>40</v>
      </c>
      <c r="B59" s="17" t="s">
        <v>91</v>
      </c>
      <c r="C59" s="17" t="s">
        <v>92</v>
      </c>
      <c r="D59" s="16" t="s">
        <v>42</v>
      </c>
      <c r="E59" s="18" t="s">
        <v>93</v>
      </c>
      <c r="F59" s="19" t="s">
        <v>94</v>
      </c>
      <c r="G59" s="20">
        <v>195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2" t="s">
        <v>45</v>
      </c>
      <c r="E60" s="23" t="s">
        <v>42</v>
      </c>
    </row>
    <row r="61" spans="1:16" x14ac:dyDescent="0.2">
      <c r="A61" s="24" t="s">
        <v>46</v>
      </c>
      <c r="E61" s="25" t="s">
        <v>64</v>
      </c>
    </row>
    <row r="62" spans="1:16" ht="38.25" x14ac:dyDescent="0.2">
      <c r="A62" t="s">
        <v>48</v>
      </c>
      <c r="E62" s="23" t="s">
        <v>95</v>
      </c>
    </row>
    <row r="63" spans="1:16" x14ac:dyDescent="0.2">
      <c r="A63" s="16" t="s">
        <v>40</v>
      </c>
      <c r="B63" s="17" t="s">
        <v>96</v>
      </c>
      <c r="C63" s="17" t="s">
        <v>97</v>
      </c>
      <c r="D63" s="16" t="s">
        <v>42</v>
      </c>
      <c r="E63" s="18" t="s">
        <v>98</v>
      </c>
      <c r="F63" s="19" t="s">
        <v>44</v>
      </c>
      <c r="G63" s="20">
        <v>4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2" t="s">
        <v>45</v>
      </c>
      <c r="E64" s="23" t="s">
        <v>42</v>
      </c>
    </row>
    <row r="65" spans="1:16" x14ac:dyDescent="0.2">
      <c r="A65" s="24" t="s">
        <v>46</v>
      </c>
      <c r="E65" s="25" t="s">
        <v>99</v>
      </c>
    </row>
    <row r="66" spans="1:16" ht="63.75" x14ac:dyDescent="0.2">
      <c r="A66" t="s">
        <v>48</v>
      </c>
      <c r="E66" s="23" t="s">
        <v>100</v>
      </c>
    </row>
    <row r="67" spans="1:16" x14ac:dyDescent="0.2">
      <c r="A67" s="16" t="s">
        <v>40</v>
      </c>
      <c r="B67" s="17" t="s">
        <v>101</v>
      </c>
      <c r="C67" s="17" t="s">
        <v>102</v>
      </c>
      <c r="D67" s="16" t="s">
        <v>42</v>
      </c>
      <c r="E67" s="18" t="s">
        <v>103</v>
      </c>
      <c r="F67" s="19" t="s">
        <v>94</v>
      </c>
      <c r="G67" s="20">
        <v>4628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2" t="s">
        <v>45</v>
      </c>
      <c r="E68" s="23" t="s">
        <v>42</v>
      </c>
    </row>
    <row r="69" spans="1:16" x14ac:dyDescent="0.2">
      <c r="A69" s="24" t="s">
        <v>46</v>
      </c>
      <c r="E69" s="25" t="s">
        <v>99</v>
      </c>
    </row>
    <row r="70" spans="1:16" ht="51" x14ac:dyDescent="0.2">
      <c r="A70" t="s">
        <v>48</v>
      </c>
      <c r="E70" s="23" t="s">
        <v>104</v>
      </c>
    </row>
    <row r="71" spans="1:16" x14ac:dyDescent="0.2">
      <c r="A71" s="16" t="s">
        <v>40</v>
      </c>
      <c r="B71" s="17" t="s">
        <v>105</v>
      </c>
      <c r="C71" s="17" t="s">
        <v>106</v>
      </c>
      <c r="D71" s="16" t="s">
        <v>42</v>
      </c>
      <c r="E71" s="18" t="s">
        <v>107</v>
      </c>
      <c r="F71" s="19" t="s">
        <v>94</v>
      </c>
      <c r="G71" s="20">
        <v>4628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2" t="s">
        <v>45</v>
      </c>
      <c r="E72" s="23" t="s">
        <v>42</v>
      </c>
    </row>
    <row r="73" spans="1:16" x14ac:dyDescent="0.2">
      <c r="A73" s="24" t="s">
        <v>46</v>
      </c>
      <c r="E73" s="25" t="s">
        <v>99</v>
      </c>
    </row>
    <row r="74" spans="1:16" ht="51" x14ac:dyDescent="0.2">
      <c r="A74" t="s">
        <v>48</v>
      </c>
      <c r="E74" s="23" t="s">
        <v>108</v>
      </c>
    </row>
    <row r="75" spans="1:16" s="30" customFormat="1" x14ac:dyDescent="0.2">
      <c r="B75" s="31">
        <v>82</v>
      </c>
      <c r="C75" s="31" t="s">
        <v>328</v>
      </c>
      <c r="D75" s="32" t="s">
        <v>42</v>
      </c>
      <c r="E75" s="33" t="s">
        <v>329</v>
      </c>
      <c r="F75" s="34" t="s">
        <v>94</v>
      </c>
      <c r="G75" s="35">
        <v>372</v>
      </c>
      <c r="H75" s="36">
        <v>0</v>
      </c>
      <c r="I75" s="36">
        <f>ROUND(ROUND(H75,2)*ROUND(G75,3),2)</f>
        <v>0</v>
      </c>
      <c r="J75" s="30" t="s">
        <v>331</v>
      </c>
    </row>
    <row r="76" spans="1:16" x14ac:dyDescent="0.2">
      <c r="B76" s="41"/>
      <c r="C76" s="41"/>
      <c r="D76" s="41"/>
      <c r="E76" s="40" t="s">
        <v>42</v>
      </c>
      <c r="F76" s="41"/>
      <c r="G76" s="41"/>
      <c r="H76" s="41"/>
      <c r="I76" s="41"/>
    </row>
    <row r="77" spans="1:16" x14ac:dyDescent="0.2">
      <c r="B77" s="41"/>
      <c r="C77" s="41"/>
      <c r="D77" s="41"/>
      <c r="E77" s="39" t="s">
        <v>99</v>
      </c>
      <c r="F77" s="41"/>
      <c r="G77" s="41"/>
      <c r="H77" s="41"/>
      <c r="I77" s="41"/>
    </row>
    <row r="78" spans="1:16" ht="51" x14ac:dyDescent="0.2">
      <c r="B78" s="41"/>
      <c r="C78" s="41"/>
      <c r="D78" s="41"/>
      <c r="E78" s="40" t="s">
        <v>108</v>
      </c>
      <c r="F78" s="41"/>
      <c r="G78" s="41"/>
      <c r="H78" s="41"/>
      <c r="I78" s="41"/>
    </row>
    <row r="79" spans="1:16" x14ac:dyDescent="0.2">
      <c r="A79" s="16" t="s">
        <v>40</v>
      </c>
      <c r="B79" s="17" t="s">
        <v>109</v>
      </c>
      <c r="C79" s="17" t="s">
        <v>110</v>
      </c>
      <c r="D79" s="16" t="s">
        <v>42</v>
      </c>
      <c r="E79" s="18" t="s">
        <v>111</v>
      </c>
      <c r="F79" s="19" t="s">
        <v>94</v>
      </c>
      <c r="G79" s="20">
        <v>4628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2" t="s">
        <v>45</v>
      </c>
      <c r="E80" s="23" t="s">
        <v>42</v>
      </c>
    </row>
    <row r="81" spans="1:16" x14ac:dyDescent="0.2">
      <c r="A81" s="24" t="s">
        <v>46</v>
      </c>
      <c r="E81" s="25" t="s">
        <v>57</v>
      </c>
    </row>
    <row r="82" spans="1:16" ht="38.25" x14ac:dyDescent="0.2">
      <c r="A82" t="s">
        <v>48</v>
      </c>
      <c r="E82" s="23" t="s">
        <v>112</v>
      </c>
    </row>
    <row r="83" spans="1:16" x14ac:dyDescent="0.2">
      <c r="A83" s="16" t="s">
        <v>40</v>
      </c>
      <c r="B83" s="17" t="s">
        <v>113</v>
      </c>
      <c r="C83" s="17" t="s">
        <v>114</v>
      </c>
      <c r="D83" s="16" t="s">
        <v>42</v>
      </c>
      <c r="E83" s="18" t="s">
        <v>115</v>
      </c>
      <c r="F83" s="19" t="s">
        <v>44</v>
      </c>
      <c r="G83" s="20">
        <v>42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2" t="s">
        <v>45</v>
      </c>
      <c r="E84" s="23" t="s">
        <v>42</v>
      </c>
    </row>
    <row r="85" spans="1:16" x14ac:dyDescent="0.2">
      <c r="A85" s="24" t="s">
        <v>46</v>
      </c>
      <c r="E85" s="25" t="s">
        <v>64</v>
      </c>
    </row>
    <row r="86" spans="1:16" ht="38.25" x14ac:dyDescent="0.2">
      <c r="A86" t="s">
        <v>48</v>
      </c>
      <c r="E86" s="23" t="s">
        <v>116</v>
      </c>
    </row>
    <row r="87" spans="1:16" x14ac:dyDescent="0.2">
      <c r="A87" s="16" t="s">
        <v>40</v>
      </c>
      <c r="B87" s="17" t="s">
        <v>117</v>
      </c>
      <c r="C87" s="17" t="s">
        <v>118</v>
      </c>
      <c r="D87" s="16" t="s">
        <v>42</v>
      </c>
      <c r="E87" s="18" t="s">
        <v>119</v>
      </c>
      <c r="F87" s="19" t="s">
        <v>44</v>
      </c>
      <c r="G87" s="20">
        <v>42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2" t="s">
        <v>45</v>
      </c>
      <c r="E88" s="23" t="s">
        <v>42</v>
      </c>
    </row>
    <row r="89" spans="1:16" x14ac:dyDescent="0.2">
      <c r="A89" s="24" t="s">
        <v>46</v>
      </c>
      <c r="E89" s="25" t="s">
        <v>64</v>
      </c>
    </row>
    <row r="90" spans="1:16" ht="38.25" x14ac:dyDescent="0.2">
      <c r="A90" t="s">
        <v>48</v>
      </c>
      <c r="E90" s="23" t="s">
        <v>116</v>
      </c>
    </row>
    <row r="91" spans="1:16" x14ac:dyDescent="0.2">
      <c r="A91" s="16" t="s">
        <v>40</v>
      </c>
      <c r="B91" s="17" t="s">
        <v>120</v>
      </c>
      <c r="C91" s="17" t="s">
        <v>121</v>
      </c>
      <c r="D91" s="16" t="s">
        <v>42</v>
      </c>
      <c r="E91" s="18" t="s">
        <v>122</v>
      </c>
      <c r="F91" s="19" t="s">
        <v>44</v>
      </c>
      <c r="G91" s="35">
        <v>11</v>
      </c>
      <c r="H91" s="21">
        <v>0</v>
      </c>
      <c r="I91" s="21">
        <f>ROUND(ROUND(H91,2)*ROUND(G91,3),2)</f>
        <v>0</v>
      </c>
      <c r="J91" s="30" t="s">
        <v>330</v>
      </c>
      <c r="O91">
        <f>(I91*21)/100</f>
        <v>0</v>
      </c>
      <c r="P91" t="s">
        <v>10</v>
      </c>
    </row>
    <row r="92" spans="1:16" x14ac:dyDescent="0.2">
      <c r="A92" s="22" t="s">
        <v>45</v>
      </c>
      <c r="E92" s="23" t="s">
        <v>42</v>
      </c>
    </row>
    <row r="93" spans="1:16" x14ac:dyDescent="0.2">
      <c r="A93" s="24" t="s">
        <v>46</v>
      </c>
      <c r="E93" s="25" t="s">
        <v>64</v>
      </c>
    </row>
    <row r="94" spans="1:16" ht="63.75" x14ac:dyDescent="0.2">
      <c r="A94" t="s">
        <v>48</v>
      </c>
      <c r="E94" s="23" t="s">
        <v>100</v>
      </c>
    </row>
    <row r="95" spans="1:16" x14ac:dyDescent="0.2">
      <c r="A95" s="16" t="s">
        <v>40</v>
      </c>
      <c r="B95" s="17" t="s">
        <v>123</v>
      </c>
      <c r="C95" s="17" t="s">
        <v>124</v>
      </c>
      <c r="D95" s="16" t="s">
        <v>42</v>
      </c>
      <c r="E95" s="18" t="s">
        <v>125</v>
      </c>
      <c r="F95" s="19" t="s">
        <v>44</v>
      </c>
      <c r="G95" s="20">
        <v>8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2" t="s">
        <v>45</v>
      </c>
      <c r="E96" s="23" t="s">
        <v>42</v>
      </c>
    </row>
    <row r="97" spans="1:16" x14ac:dyDescent="0.2">
      <c r="A97" s="24" t="s">
        <v>46</v>
      </c>
      <c r="E97" s="25" t="s">
        <v>64</v>
      </c>
    </row>
    <row r="98" spans="1:16" ht="63.75" x14ac:dyDescent="0.2">
      <c r="A98" t="s">
        <v>48</v>
      </c>
      <c r="E98" s="23" t="s">
        <v>100</v>
      </c>
    </row>
    <row r="99" spans="1:16" x14ac:dyDescent="0.2">
      <c r="A99" s="16" t="s">
        <v>40</v>
      </c>
      <c r="B99" s="17" t="s">
        <v>126</v>
      </c>
      <c r="C99" s="17" t="s">
        <v>127</v>
      </c>
      <c r="D99" s="16" t="s">
        <v>42</v>
      </c>
      <c r="E99" s="18" t="s">
        <v>128</v>
      </c>
      <c r="F99" s="19" t="s">
        <v>44</v>
      </c>
      <c r="G99" s="20">
        <v>2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2" t="s">
        <v>45</v>
      </c>
      <c r="E100" s="23" t="s">
        <v>42</v>
      </c>
    </row>
    <row r="101" spans="1:16" x14ac:dyDescent="0.2">
      <c r="A101" s="24" t="s">
        <v>46</v>
      </c>
      <c r="E101" s="25" t="s">
        <v>64</v>
      </c>
    </row>
    <row r="102" spans="1:16" ht="63.75" x14ac:dyDescent="0.2">
      <c r="A102" t="s">
        <v>48</v>
      </c>
      <c r="E102" s="23" t="s">
        <v>100</v>
      </c>
    </row>
    <row r="103" spans="1:16" x14ac:dyDescent="0.2">
      <c r="A103" s="16" t="s">
        <v>40</v>
      </c>
      <c r="B103" s="17" t="s">
        <v>129</v>
      </c>
      <c r="C103" s="17" t="s">
        <v>130</v>
      </c>
      <c r="D103" s="16" t="s">
        <v>42</v>
      </c>
      <c r="E103" s="18" t="s">
        <v>131</v>
      </c>
      <c r="F103" s="19" t="s">
        <v>44</v>
      </c>
      <c r="G103" s="20">
        <v>2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2" t="s">
        <v>45</v>
      </c>
      <c r="E104" s="23" t="s">
        <v>42</v>
      </c>
    </row>
    <row r="105" spans="1:16" x14ac:dyDescent="0.2">
      <c r="A105" s="24" t="s">
        <v>46</v>
      </c>
      <c r="E105" s="25" t="s">
        <v>64</v>
      </c>
    </row>
    <row r="106" spans="1:16" ht="63.75" x14ac:dyDescent="0.2">
      <c r="A106" t="s">
        <v>48</v>
      </c>
      <c r="E106" s="23" t="s">
        <v>100</v>
      </c>
    </row>
    <row r="107" spans="1:16" x14ac:dyDescent="0.2">
      <c r="A107" s="16" t="s">
        <v>40</v>
      </c>
      <c r="B107" s="17" t="s">
        <v>132</v>
      </c>
      <c r="C107" s="17" t="s">
        <v>133</v>
      </c>
      <c r="D107" s="16" t="s">
        <v>42</v>
      </c>
      <c r="E107" s="18" t="s">
        <v>134</v>
      </c>
      <c r="F107" s="19" t="s">
        <v>44</v>
      </c>
      <c r="G107" s="20">
        <v>12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2" t="s">
        <v>45</v>
      </c>
      <c r="E108" s="23" t="s">
        <v>42</v>
      </c>
    </row>
    <row r="109" spans="1:16" x14ac:dyDescent="0.2">
      <c r="A109" s="24" t="s">
        <v>46</v>
      </c>
      <c r="E109" s="25" t="s">
        <v>64</v>
      </c>
    </row>
    <row r="110" spans="1:16" ht="63.75" x14ac:dyDescent="0.2">
      <c r="A110" t="s">
        <v>48</v>
      </c>
      <c r="E110" s="23" t="s">
        <v>100</v>
      </c>
    </row>
    <row r="111" spans="1:16" x14ac:dyDescent="0.2">
      <c r="A111" s="16" t="s">
        <v>40</v>
      </c>
      <c r="B111" s="17" t="s">
        <v>135</v>
      </c>
      <c r="C111" s="17" t="s">
        <v>136</v>
      </c>
      <c r="D111" s="16" t="s">
        <v>42</v>
      </c>
      <c r="E111" s="18" t="s">
        <v>137</v>
      </c>
      <c r="F111" s="19" t="s">
        <v>44</v>
      </c>
      <c r="G111" s="20">
        <v>6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2" t="s">
        <v>45</v>
      </c>
      <c r="E112" s="23" t="s">
        <v>42</v>
      </c>
    </row>
    <row r="113" spans="1:16" x14ac:dyDescent="0.2">
      <c r="A113" s="24" t="s">
        <v>46</v>
      </c>
      <c r="E113" s="25" t="s">
        <v>64</v>
      </c>
    </row>
    <row r="114" spans="1:16" ht="63.75" x14ac:dyDescent="0.2">
      <c r="A114" t="s">
        <v>48</v>
      </c>
      <c r="E114" s="23" t="s">
        <v>100</v>
      </c>
    </row>
    <row r="115" spans="1:16" ht="25.5" x14ac:dyDescent="0.2">
      <c r="A115" s="16" t="s">
        <v>40</v>
      </c>
      <c r="B115" s="17" t="s">
        <v>138</v>
      </c>
      <c r="C115" s="17" t="s">
        <v>139</v>
      </c>
      <c r="D115" s="16" t="s">
        <v>42</v>
      </c>
      <c r="E115" s="18" t="s">
        <v>140</v>
      </c>
      <c r="F115" s="19" t="s">
        <v>44</v>
      </c>
      <c r="G115" s="20">
        <v>8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2" t="s">
        <v>45</v>
      </c>
      <c r="E116" s="23" t="s">
        <v>42</v>
      </c>
    </row>
    <row r="117" spans="1:16" x14ac:dyDescent="0.2">
      <c r="A117" s="24" t="s">
        <v>46</v>
      </c>
      <c r="E117" s="25" t="s">
        <v>64</v>
      </c>
    </row>
    <row r="118" spans="1:16" ht="63.75" x14ac:dyDescent="0.2">
      <c r="A118" t="s">
        <v>48</v>
      </c>
      <c r="E118" s="23" t="s">
        <v>100</v>
      </c>
    </row>
    <row r="119" spans="1:16" x14ac:dyDescent="0.2">
      <c r="A119" s="16" t="s">
        <v>40</v>
      </c>
      <c r="B119" s="17" t="s">
        <v>141</v>
      </c>
      <c r="C119" s="17" t="s">
        <v>142</v>
      </c>
      <c r="D119" s="16" t="s">
        <v>42</v>
      </c>
      <c r="E119" s="18" t="s">
        <v>143</v>
      </c>
      <c r="F119" s="19" t="s">
        <v>44</v>
      </c>
      <c r="G119" s="20">
        <v>16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2" t="s">
        <v>45</v>
      </c>
      <c r="E120" s="23" t="s">
        <v>42</v>
      </c>
    </row>
    <row r="121" spans="1:16" x14ac:dyDescent="0.2">
      <c r="A121" s="24" t="s">
        <v>46</v>
      </c>
      <c r="E121" s="25" t="s">
        <v>64</v>
      </c>
    </row>
    <row r="122" spans="1:16" ht="63.75" x14ac:dyDescent="0.2">
      <c r="A122" t="s">
        <v>48</v>
      </c>
      <c r="E122" s="23" t="s">
        <v>100</v>
      </c>
    </row>
    <row r="123" spans="1:16" x14ac:dyDescent="0.2">
      <c r="A123" s="16" t="s">
        <v>40</v>
      </c>
      <c r="B123" s="17" t="s">
        <v>144</v>
      </c>
      <c r="C123" s="17" t="s">
        <v>145</v>
      </c>
      <c r="D123" s="16" t="s">
        <v>42</v>
      </c>
      <c r="E123" s="18" t="s">
        <v>146</v>
      </c>
      <c r="F123" s="19" t="s">
        <v>94</v>
      </c>
      <c r="G123" s="20">
        <v>364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2" t="s">
        <v>45</v>
      </c>
      <c r="E124" s="23" t="s">
        <v>42</v>
      </c>
    </row>
    <row r="125" spans="1:16" x14ac:dyDescent="0.2">
      <c r="A125" s="24" t="s">
        <v>46</v>
      </c>
      <c r="E125" s="25" t="s">
        <v>64</v>
      </c>
    </row>
    <row r="126" spans="1:16" ht="63.75" x14ac:dyDescent="0.2">
      <c r="A126" t="s">
        <v>48</v>
      </c>
      <c r="E126" s="23" t="s">
        <v>147</v>
      </c>
    </row>
    <row r="127" spans="1:16" x14ac:dyDescent="0.2">
      <c r="A127" s="16" t="s">
        <v>40</v>
      </c>
      <c r="B127" s="17" t="s">
        <v>148</v>
      </c>
      <c r="C127" s="17" t="s">
        <v>149</v>
      </c>
      <c r="D127" s="16" t="s">
        <v>42</v>
      </c>
      <c r="E127" s="18" t="s">
        <v>150</v>
      </c>
      <c r="F127" s="19" t="s">
        <v>44</v>
      </c>
      <c r="G127" s="20">
        <v>12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2" t="s">
        <v>45</v>
      </c>
      <c r="E128" s="23" t="s">
        <v>42</v>
      </c>
    </row>
    <row r="129" spans="1:16" x14ac:dyDescent="0.2">
      <c r="A129" s="24" t="s">
        <v>46</v>
      </c>
      <c r="E129" s="25" t="s">
        <v>64</v>
      </c>
    </row>
    <row r="130" spans="1:16" ht="63.75" x14ac:dyDescent="0.2">
      <c r="A130" t="s">
        <v>48</v>
      </c>
      <c r="E130" s="23" t="s">
        <v>100</v>
      </c>
    </row>
    <row r="131" spans="1:16" x14ac:dyDescent="0.2">
      <c r="A131" s="16" t="s">
        <v>40</v>
      </c>
      <c r="B131" s="17" t="s">
        <v>151</v>
      </c>
      <c r="C131" s="17" t="s">
        <v>152</v>
      </c>
      <c r="D131" s="16" t="s">
        <v>42</v>
      </c>
      <c r="E131" s="18" t="s">
        <v>153</v>
      </c>
      <c r="F131" s="19" t="s">
        <v>44</v>
      </c>
      <c r="G131" s="20">
        <v>20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2" t="s">
        <v>45</v>
      </c>
      <c r="E132" s="23" t="s">
        <v>42</v>
      </c>
    </row>
    <row r="133" spans="1:16" x14ac:dyDescent="0.2">
      <c r="A133" s="24" t="s">
        <v>46</v>
      </c>
      <c r="E133" s="25" t="s">
        <v>64</v>
      </c>
    </row>
    <row r="134" spans="1:16" ht="63.75" x14ac:dyDescent="0.2">
      <c r="A134" t="s">
        <v>48</v>
      </c>
      <c r="E134" s="23" t="s">
        <v>100</v>
      </c>
    </row>
    <row r="135" spans="1:16" x14ac:dyDescent="0.2">
      <c r="A135" s="16" t="s">
        <v>40</v>
      </c>
      <c r="B135" s="17" t="s">
        <v>154</v>
      </c>
      <c r="C135" s="17" t="s">
        <v>155</v>
      </c>
      <c r="D135" s="16" t="s">
        <v>42</v>
      </c>
      <c r="E135" s="18" t="s">
        <v>156</v>
      </c>
      <c r="F135" s="19" t="s">
        <v>44</v>
      </c>
      <c r="G135" s="20">
        <v>24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2" t="s">
        <v>45</v>
      </c>
      <c r="E136" s="23" t="s">
        <v>42</v>
      </c>
    </row>
    <row r="137" spans="1:16" x14ac:dyDescent="0.2">
      <c r="A137" s="24" t="s">
        <v>46</v>
      </c>
      <c r="E137" s="25" t="s">
        <v>64</v>
      </c>
    </row>
    <row r="138" spans="1:16" ht="63.75" x14ac:dyDescent="0.2">
      <c r="A138" t="s">
        <v>48</v>
      </c>
      <c r="E138" s="23" t="s">
        <v>100</v>
      </c>
    </row>
    <row r="139" spans="1:16" x14ac:dyDescent="0.2">
      <c r="A139" s="16" t="s">
        <v>40</v>
      </c>
      <c r="B139" s="17" t="s">
        <v>157</v>
      </c>
      <c r="C139" s="17" t="s">
        <v>158</v>
      </c>
      <c r="D139" s="16" t="s">
        <v>42</v>
      </c>
      <c r="E139" s="18" t="s">
        <v>159</v>
      </c>
      <c r="F139" s="19" t="s">
        <v>44</v>
      </c>
      <c r="G139" s="20">
        <v>12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2" t="s">
        <v>45</v>
      </c>
      <c r="E140" s="23" t="s">
        <v>42</v>
      </c>
    </row>
    <row r="141" spans="1:16" x14ac:dyDescent="0.2">
      <c r="A141" s="24" t="s">
        <v>46</v>
      </c>
      <c r="E141" s="25" t="s">
        <v>64</v>
      </c>
    </row>
    <row r="142" spans="1:16" ht="63.75" x14ac:dyDescent="0.2">
      <c r="A142" t="s">
        <v>48</v>
      </c>
      <c r="E142" s="23" t="s">
        <v>100</v>
      </c>
    </row>
    <row r="143" spans="1:16" x14ac:dyDescent="0.2">
      <c r="A143" s="16" t="s">
        <v>40</v>
      </c>
      <c r="B143" s="17" t="s">
        <v>160</v>
      </c>
      <c r="C143" s="17" t="s">
        <v>161</v>
      </c>
      <c r="D143" s="16" t="s">
        <v>42</v>
      </c>
      <c r="E143" s="18" t="s">
        <v>162</v>
      </c>
      <c r="F143" s="19" t="s">
        <v>44</v>
      </c>
      <c r="G143" s="20">
        <v>11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2" t="s">
        <v>45</v>
      </c>
      <c r="E144" s="23" t="s">
        <v>42</v>
      </c>
    </row>
    <row r="145" spans="1:16" x14ac:dyDescent="0.2">
      <c r="A145" s="24" t="s">
        <v>46</v>
      </c>
      <c r="E145" s="25" t="s">
        <v>64</v>
      </c>
    </row>
    <row r="146" spans="1:16" ht="63.75" x14ac:dyDescent="0.2">
      <c r="A146" t="s">
        <v>48</v>
      </c>
      <c r="E146" s="23" t="s">
        <v>100</v>
      </c>
    </row>
    <row r="147" spans="1:16" x14ac:dyDescent="0.2">
      <c r="A147" s="16" t="s">
        <v>40</v>
      </c>
      <c r="B147" s="17" t="s">
        <v>163</v>
      </c>
      <c r="C147" s="17" t="s">
        <v>164</v>
      </c>
      <c r="D147" s="16" t="s">
        <v>42</v>
      </c>
      <c r="E147" s="18" t="s">
        <v>165</v>
      </c>
      <c r="F147" s="19" t="s">
        <v>44</v>
      </c>
      <c r="G147" s="20">
        <v>20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2" t="s">
        <v>45</v>
      </c>
      <c r="E148" s="23" t="s">
        <v>42</v>
      </c>
    </row>
    <row r="149" spans="1:16" x14ac:dyDescent="0.2">
      <c r="A149" s="24" t="s">
        <v>46</v>
      </c>
      <c r="E149" s="25" t="s">
        <v>64</v>
      </c>
    </row>
    <row r="150" spans="1:16" ht="63.75" x14ac:dyDescent="0.2">
      <c r="A150" t="s">
        <v>48</v>
      </c>
      <c r="E150" s="23" t="s">
        <v>100</v>
      </c>
    </row>
    <row r="151" spans="1:16" ht="25.5" x14ac:dyDescent="0.2">
      <c r="A151" s="16" t="s">
        <v>40</v>
      </c>
      <c r="B151" s="17" t="s">
        <v>166</v>
      </c>
      <c r="C151" s="17" t="s">
        <v>167</v>
      </c>
      <c r="D151" s="16" t="s">
        <v>42</v>
      </c>
      <c r="E151" s="18" t="s">
        <v>168</v>
      </c>
      <c r="F151" s="19" t="s">
        <v>44</v>
      </c>
      <c r="G151" s="20">
        <v>55.5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2" t="s">
        <v>45</v>
      </c>
      <c r="E152" s="23" t="s">
        <v>42</v>
      </c>
    </row>
    <row r="153" spans="1:16" x14ac:dyDescent="0.2">
      <c r="A153" s="24" t="s">
        <v>46</v>
      </c>
      <c r="E153" s="25" t="s">
        <v>57</v>
      </c>
    </row>
    <row r="154" spans="1:16" ht="38.25" x14ac:dyDescent="0.2">
      <c r="A154" t="s">
        <v>48</v>
      </c>
      <c r="E154" s="23" t="s">
        <v>169</v>
      </c>
    </row>
    <row r="155" spans="1:16" ht="25.5" x14ac:dyDescent="0.2">
      <c r="A155" s="16" t="s">
        <v>40</v>
      </c>
      <c r="B155" s="17" t="s">
        <v>170</v>
      </c>
      <c r="C155" s="17" t="s">
        <v>171</v>
      </c>
      <c r="D155" s="16" t="s">
        <v>42</v>
      </c>
      <c r="E155" s="18" t="s">
        <v>172</v>
      </c>
      <c r="F155" s="19" t="s">
        <v>44</v>
      </c>
      <c r="G155" s="20">
        <v>55.5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2" t="s">
        <v>45</v>
      </c>
      <c r="E156" s="23" t="s">
        <v>42</v>
      </c>
    </row>
    <row r="157" spans="1:16" x14ac:dyDescent="0.2">
      <c r="A157" s="24" t="s">
        <v>46</v>
      </c>
      <c r="E157" s="25" t="s">
        <v>57</v>
      </c>
    </row>
    <row r="158" spans="1:16" ht="38.25" x14ac:dyDescent="0.2">
      <c r="A158" t="s">
        <v>48</v>
      </c>
      <c r="E158" s="23" t="s">
        <v>173</v>
      </c>
    </row>
    <row r="159" spans="1:16" ht="25.5" x14ac:dyDescent="0.2">
      <c r="A159" s="16" t="s">
        <v>40</v>
      </c>
      <c r="B159" s="17" t="s">
        <v>174</v>
      </c>
      <c r="C159" s="17" t="s">
        <v>175</v>
      </c>
      <c r="D159" s="16" t="s">
        <v>42</v>
      </c>
      <c r="E159" s="18" t="s">
        <v>176</v>
      </c>
      <c r="F159" s="19" t="s">
        <v>56</v>
      </c>
      <c r="G159" s="35">
        <v>936</v>
      </c>
      <c r="H159" s="21">
        <v>0</v>
      </c>
      <c r="I159" s="21">
        <f>ROUND(ROUND(H159,2)*ROUND(G159,3),2)</f>
        <v>0</v>
      </c>
      <c r="J159" s="30" t="s">
        <v>330</v>
      </c>
      <c r="O159">
        <f>(I159*21)/100</f>
        <v>0</v>
      </c>
      <c r="P159" t="s">
        <v>10</v>
      </c>
    </row>
    <row r="160" spans="1:16" x14ac:dyDescent="0.2">
      <c r="A160" s="22" t="s">
        <v>45</v>
      </c>
      <c r="E160" s="23" t="s">
        <v>42</v>
      </c>
    </row>
    <row r="161" spans="1:18" x14ac:dyDescent="0.2">
      <c r="A161" s="24" t="s">
        <v>46</v>
      </c>
      <c r="E161" s="25" t="s">
        <v>57</v>
      </c>
    </row>
    <row r="162" spans="1:18" ht="51" x14ac:dyDescent="0.2">
      <c r="A162" t="s">
        <v>48</v>
      </c>
      <c r="E162" s="23" t="s">
        <v>177</v>
      </c>
    </row>
    <row r="163" spans="1:18" ht="12.75" customHeight="1" x14ac:dyDescent="0.2">
      <c r="A163" s="3" t="s">
        <v>37</v>
      </c>
      <c r="B163" s="3"/>
      <c r="C163" s="26" t="s">
        <v>178</v>
      </c>
      <c r="D163" s="3"/>
      <c r="E163" s="14" t="s">
        <v>179</v>
      </c>
      <c r="F163" s="3"/>
      <c r="G163" s="3"/>
      <c r="H163" s="3"/>
      <c r="I163" s="27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6" t="s">
        <v>40</v>
      </c>
      <c r="B164" s="17" t="s">
        <v>180</v>
      </c>
      <c r="C164" s="17" t="s">
        <v>181</v>
      </c>
      <c r="D164" s="16" t="s">
        <v>42</v>
      </c>
      <c r="E164" s="18" t="s">
        <v>182</v>
      </c>
      <c r="F164" s="19" t="s">
        <v>44</v>
      </c>
      <c r="G164" s="20">
        <v>11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10</v>
      </c>
    </row>
    <row r="165" spans="1:18" x14ac:dyDescent="0.2">
      <c r="A165" s="22" t="s">
        <v>45</v>
      </c>
      <c r="E165" s="23" t="s">
        <v>42</v>
      </c>
    </row>
    <row r="166" spans="1:18" x14ac:dyDescent="0.2">
      <c r="A166" s="24" t="s">
        <v>46</v>
      </c>
      <c r="E166" s="25" t="s">
        <v>64</v>
      </c>
    </row>
    <row r="167" spans="1:18" ht="38.25" x14ac:dyDescent="0.2">
      <c r="A167" t="s">
        <v>48</v>
      </c>
      <c r="E167" s="23" t="s">
        <v>183</v>
      </c>
    </row>
    <row r="168" spans="1:18" ht="12.75" customHeight="1" x14ac:dyDescent="0.2">
      <c r="A168" s="3" t="s">
        <v>37</v>
      </c>
      <c r="B168" s="3"/>
      <c r="C168" s="26" t="s">
        <v>184</v>
      </c>
      <c r="D168" s="3"/>
      <c r="E168" s="14" t="s">
        <v>185</v>
      </c>
      <c r="F168" s="3"/>
      <c r="G168" s="3"/>
      <c r="H168" s="3"/>
      <c r="I168" s="27">
        <f>0+Q168</f>
        <v>0</v>
      </c>
      <c r="O168">
        <f>0+R168</f>
        <v>0</v>
      </c>
      <c r="Q168">
        <f>0+I169+I173+I177+I181+I185+I189+I193+I197</f>
        <v>0</v>
      </c>
      <c r="R168">
        <f>0+O169+O173+O177+O181+O185+O189+O193+O197</f>
        <v>0</v>
      </c>
    </row>
    <row r="169" spans="1:18" x14ac:dyDescent="0.2">
      <c r="A169" s="16" t="s">
        <v>40</v>
      </c>
      <c r="B169" s="17" t="s">
        <v>186</v>
      </c>
      <c r="C169" s="17" t="s">
        <v>187</v>
      </c>
      <c r="D169" s="16" t="s">
        <v>42</v>
      </c>
      <c r="E169" s="18" t="s">
        <v>188</v>
      </c>
      <c r="F169" s="19" t="s">
        <v>189</v>
      </c>
      <c r="G169" s="20">
        <v>4.6280000000000001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10</v>
      </c>
    </row>
    <row r="170" spans="1:18" x14ac:dyDescent="0.2">
      <c r="A170" s="22" t="s">
        <v>45</v>
      </c>
      <c r="E170" s="23" t="s">
        <v>42</v>
      </c>
    </row>
    <row r="171" spans="1:18" x14ac:dyDescent="0.2">
      <c r="A171" s="24" t="s">
        <v>46</v>
      </c>
      <c r="E171" s="25" t="s">
        <v>190</v>
      </c>
    </row>
    <row r="172" spans="1:18" ht="63.75" x14ac:dyDescent="0.2">
      <c r="A172" t="s">
        <v>48</v>
      </c>
      <c r="E172" s="23" t="s">
        <v>191</v>
      </c>
    </row>
    <row r="173" spans="1:18" x14ac:dyDescent="0.2">
      <c r="A173" s="16" t="s">
        <v>40</v>
      </c>
      <c r="B173" s="17" t="s">
        <v>192</v>
      </c>
      <c r="C173" s="17" t="s">
        <v>193</v>
      </c>
      <c r="D173" s="16" t="s">
        <v>42</v>
      </c>
      <c r="E173" s="18" t="s">
        <v>194</v>
      </c>
      <c r="F173" s="19" t="s">
        <v>189</v>
      </c>
      <c r="G173" s="20">
        <v>4.6280000000000001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10</v>
      </c>
    </row>
    <row r="174" spans="1:18" x14ac:dyDescent="0.2">
      <c r="A174" s="22" t="s">
        <v>45</v>
      </c>
      <c r="E174" s="23" t="s">
        <v>42</v>
      </c>
    </row>
    <row r="175" spans="1:18" x14ac:dyDescent="0.2">
      <c r="A175" s="24" t="s">
        <v>46</v>
      </c>
      <c r="E175" s="25" t="s">
        <v>190</v>
      </c>
    </row>
    <row r="176" spans="1:18" ht="51" x14ac:dyDescent="0.2">
      <c r="A176" t="s">
        <v>48</v>
      </c>
      <c r="E176" s="23" t="s">
        <v>195</v>
      </c>
    </row>
    <row r="177" spans="1:16" x14ac:dyDescent="0.2">
      <c r="A177" s="16" t="s">
        <v>40</v>
      </c>
      <c r="B177" s="17" t="s">
        <v>196</v>
      </c>
      <c r="C177" s="17" t="s">
        <v>197</v>
      </c>
      <c r="D177" s="16" t="s">
        <v>42</v>
      </c>
      <c r="E177" s="18" t="s">
        <v>198</v>
      </c>
      <c r="F177" s="19" t="s">
        <v>44</v>
      </c>
      <c r="G177" s="20">
        <v>14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2" t="s">
        <v>45</v>
      </c>
      <c r="E178" s="23" t="s">
        <v>42</v>
      </c>
    </row>
    <row r="179" spans="1:16" x14ac:dyDescent="0.2">
      <c r="A179" s="24" t="s">
        <v>46</v>
      </c>
      <c r="E179" s="25" t="s">
        <v>190</v>
      </c>
    </row>
    <row r="180" spans="1:16" ht="51" x14ac:dyDescent="0.2">
      <c r="A180" t="s">
        <v>48</v>
      </c>
      <c r="E180" s="23" t="s">
        <v>199</v>
      </c>
    </row>
    <row r="181" spans="1:16" x14ac:dyDescent="0.2">
      <c r="A181" s="16" t="s">
        <v>40</v>
      </c>
      <c r="B181" s="17" t="s">
        <v>200</v>
      </c>
      <c r="C181" s="17" t="s">
        <v>201</v>
      </c>
      <c r="D181" s="16" t="s">
        <v>42</v>
      </c>
      <c r="E181" s="18" t="s">
        <v>202</v>
      </c>
      <c r="F181" s="19" t="s">
        <v>44</v>
      </c>
      <c r="G181" s="20">
        <v>1</v>
      </c>
      <c r="H181" s="21">
        <v>0</v>
      </c>
      <c r="I181" s="21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2" t="s">
        <v>45</v>
      </c>
      <c r="E182" s="23" t="s">
        <v>42</v>
      </c>
    </row>
    <row r="183" spans="1:16" x14ac:dyDescent="0.2">
      <c r="A183" s="24" t="s">
        <v>46</v>
      </c>
      <c r="E183" s="25" t="s">
        <v>190</v>
      </c>
    </row>
    <row r="184" spans="1:16" ht="38.25" x14ac:dyDescent="0.2">
      <c r="A184" t="s">
        <v>48</v>
      </c>
      <c r="E184" s="23" t="s">
        <v>203</v>
      </c>
    </row>
    <row r="185" spans="1:16" x14ac:dyDescent="0.2">
      <c r="A185" s="16" t="s">
        <v>40</v>
      </c>
      <c r="B185" s="17" t="s">
        <v>204</v>
      </c>
      <c r="C185" s="17" t="s">
        <v>205</v>
      </c>
      <c r="D185" s="16" t="s">
        <v>42</v>
      </c>
      <c r="E185" s="18" t="s">
        <v>206</v>
      </c>
      <c r="F185" s="19" t="s">
        <v>44</v>
      </c>
      <c r="G185" s="20">
        <v>8</v>
      </c>
      <c r="H185" s="21">
        <v>0</v>
      </c>
      <c r="I185" s="21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2" t="s">
        <v>45</v>
      </c>
      <c r="E186" s="23" t="s">
        <v>42</v>
      </c>
    </row>
    <row r="187" spans="1:16" x14ac:dyDescent="0.2">
      <c r="A187" s="24" t="s">
        <v>46</v>
      </c>
      <c r="E187" s="25" t="s">
        <v>190</v>
      </c>
    </row>
    <row r="188" spans="1:16" ht="38.25" x14ac:dyDescent="0.2">
      <c r="A188" t="s">
        <v>48</v>
      </c>
      <c r="E188" s="23" t="s">
        <v>207</v>
      </c>
    </row>
    <row r="189" spans="1:16" x14ac:dyDescent="0.2">
      <c r="A189" s="16" t="s">
        <v>40</v>
      </c>
      <c r="B189" s="17" t="s">
        <v>208</v>
      </c>
      <c r="C189" s="17" t="s">
        <v>209</v>
      </c>
      <c r="D189" s="16" t="s">
        <v>42</v>
      </c>
      <c r="E189" s="18" t="s">
        <v>210</v>
      </c>
      <c r="F189" s="19" t="s">
        <v>44</v>
      </c>
      <c r="G189" s="20">
        <v>8</v>
      </c>
      <c r="H189" s="21">
        <v>0</v>
      </c>
      <c r="I189" s="21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2" t="s">
        <v>45</v>
      </c>
      <c r="E190" s="23" t="s">
        <v>42</v>
      </c>
    </row>
    <row r="191" spans="1:16" x14ac:dyDescent="0.2">
      <c r="A191" s="24" t="s">
        <v>46</v>
      </c>
      <c r="E191" s="25" t="s">
        <v>190</v>
      </c>
    </row>
    <row r="192" spans="1:16" ht="38.25" x14ac:dyDescent="0.2">
      <c r="A192" t="s">
        <v>48</v>
      </c>
      <c r="E192" s="23" t="s">
        <v>211</v>
      </c>
    </row>
    <row r="193" spans="1:18" x14ac:dyDescent="0.2">
      <c r="A193" s="16" t="s">
        <v>40</v>
      </c>
      <c r="B193" s="17" t="s">
        <v>212</v>
      </c>
      <c r="C193" s="17" t="s">
        <v>213</v>
      </c>
      <c r="D193" s="16" t="s">
        <v>42</v>
      </c>
      <c r="E193" s="18" t="s">
        <v>214</v>
      </c>
      <c r="F193" s="19" t="s">
        <v>56</v>
      </c>
      <c r="G193" s="20">
        <v>64</v>
      </c>
      <c r="H193" s="21">
        <v>0</v>
      </c>
      <c r="I193" s="21">
        <f>ROUND(ROUND(H193,2)*ROUND(G193,3),2)</f>
        <v>0</v>
      </c>
      <c r="O193">
        <f>(I193*21)/100</f>
        <v>0</v>
      </c>
      <c r="P193" t="s">
        <v>10</v>
      </c>
    </row>
    <row r="194" spans="1:18" x14ac:dyDescent="0.2">
      <c r="A194" s="22" t="s">
        <v>45</v>
      </c>
      <c r="E194" s="23" t="s">
        <v>42</v>
      </c>
    </row>
    <row r="195" spans="1:18" x14ac:dyDescent="0.2">
      <c r="A195" s="24" t="s">
        <v>46</v>
      </c>
      <c r="E195" s="25" t="s">
        <v>190</v>
      </c>
    </row>
    <row r="196" spans="1:18" ht="38.25" x14ac:dyDescent="0.2">
      <c r="A196" t="s">
        <v>48</v>
      </c>
      <c r="E196" s="23" t="s">
        <v>215</v>
      </c>
    </row>
    <row r="197" spans="1:18" x14ac:dyDescent="0.2">
      <c r="A197" s="16" t="s">
        <v>40</v>
      </c>
      <c r="B197" s="17" t="s">
        <v>216</v>
      </c>
      <c r="C197" s="17" t="s">
        <v>217</v>
      </c>
      <c r="D197" s="16" t="s">
        <v>42</v>
      </c>
      <c r="E197" s="18" t="s">
        <v>218</v>
      </c>
      <c r="F197" s="19" t="s">
        <v>56</v>
      </c>
      <c r="G197" s="20">
        <v>128</v>
      </c>
      <c r="H197" s="21">
        <v>0</v>
      </c>
      <c r="I197" s="21">
        <f>ROUND(ROUND(H197,2)*ROUND(G197,3),2)</f>
        <v>0</v>
      </c>
      <c r="O197">
        <f>(I197*21)/100</f>
        <v>0</v>
      </c>
      <c r="P197" t="s">
        <v>10</v>
      </c>
    </row>
    <row r="198" spans="1:18" x14ac:dyDescent="0.2">
      <c r="A198" s="22" t="s">
        <v>45</v>
      </c>
      <c r="E198" s="23" t="s">
        <v>42</v>
      </c>
    </row>
    <row r="199" spans="1:18" x14ac:dyDescent="0.2">
      <c r="A199" s="24" t="s">
        <v>46</v>
      </c>
      <c r="E199" s="25" t="s">
        <v>190</v>
      </c>
    </row>
    <row r="200" spans="1:18" ht="38.25" x14ac:dyDescent="0.2">
      <c r="A200" t="s">
        <v>48</v>
      </c>
      <c r="E200" s="23" t="s">
        <v>219</v>
      </c>
    </row>
    <row r="201" spans="1:18" ht="12.75" customHeight="1" x14ac:dyDescent="0.2">
      <c r="A201" s="3" t="s">
        <v>37</v>
      </c>
      <c r="B201" s="3"/>
      <c r="C201" s="26" t="s">
        <v>220</v>
      </c>
      <c r="D201" s="3"/>
      <c r="E201" s="14" t="s">
        <v>221</v>
      </c>
      <c r="F201" s="3"/>
      <c r="G201" s="3"/>
      <c r="H201" s="3"/>
      <c r="I201" s="27">
        <f>0+Q201</f>
        <v>0</v>
      </c>
      <c r="O201">
        <f>0+R201</f>
        <v>0</v>
      </c>
      <c r="Q201">
        <f>0+I202+I206+I210+I214+I218+I222+I226+I230+I234+I238+I242+I246+I250+I254+I258+I262+I266+I270+I274+I278</f>
        <v>0</v>
      </c>
      <c r="R201">
        <f>0+O202+O206+O210+O214+O218+O222+O226+O230+O234+O238+O242+O246+O250+O254+O258+O262+O266+O270+O274+O278</f>
        <v>0</v>
      </c>
    </row>
    <row r="202" spans="1:18" x14ac:dyDescent="0.2">
      <c r="A202" s="16" t="s">
        <v>40</v>
      </c>
      <c r="B202" s="17" t="s">
        <v>222</v>
      </c>
      <c r="C202" s="17" t="s">
        <v>223</v>
      </c>
      <c r="D202" s="16" t="s">
        <v>42</v>
      </c>
      <c r="E202" s="18" t="s">
        <v>224</v>
      </c>
      <c r="F202" s="19" t="s">
        <v>56</v>
      </c>
      <c r="G202" s="20">
        <v>32</v>
      </c>
      <c r="H202" s="21">
        <v>0</v>
      </c>
      <c r="I202" s="21">
        <f>ROUND(ROUND(H202,2)*ROUND(G202,3),2)</f>
        <v>0</v>
      </c>
      <c r="O202">
        <f>(I202*21)/100</f>
        <v>0</v>
      </c>
      <c r="P202" t="s">
        <v>10</v>
      </c>
    </row>
    <row r="203" spans="1:18" x14ac:dyDescent="0.2">
      <c r="A203" s="22" t="s">
        <v>45</v>
      </c>
      <c r="E203" s="23" t="s">
        <v>42</v>
      </c>
    </row>
    <row r="204" spans="1:18" x14ac:dyDescent="0.2">
      <c r="A204" s="24" t="s">
        <v>46</v>
      </c>
      <c r="E204" s="25" t="s">
        <v>57</v>
      </c>
    </row>
    <row r="205" spans="1:18" ht="51" x14ac:dyDescent="0.2">
      <c r="A205" t="s">
        <v>48</v>
      </c>
      <c r="E205" s="23" t="s">
        <v>225</v>
      </c>
    </row>
    <row r="206" spans="1:18" x14ac:dyDescent="0.2">
      <c r="A206" s="16" t="s">
        <v>40</v>
      </c>
      <c r="B206" s="17" t="s">
        <v>226</v>
      </c>
      <c r="C206" s="17" t="s">
        <v>227</v>
      </c>
      <c r="D206" s="16" t="s">
        <v>42</v>
      </c>
      <c r="E206" s="18" t="s">
        <v>228</v>
      </c>
      <c r="F206" s="19" t="s">
        <v>229</v>
      </c>
      <c r="G206" s="20">
        <v>48.4</v>
      </c>
      <c r="H206" s="21">
        <v>0</v>
      </c>
      <c r="I206" s="21">
        <f>ROUND(ROUND(H206,2)*ROUND(G206,3),2)</f>
        <v>0</v>
      </c>
      <c r="O206">
        <f>(I206*21)/100</f>
        <v>0</v>
      </c>
      <c r="P206" t="s">
        <v>10</v>
      </c>
    </row>
    <row r="207" spans="1:18" x14ac:dyDescent="0.2">
      <c r="A207" s="22" t="s">
        <v>45</v>
      </c>
      <c r="E207" s="23" t="s">
        <v>42</v>
      </c>
    </row>
    <row r="208" spans="1:18" x14ac:dyDescent="0.2">
      <c r="A208" s="24" t="s">
        <v>46</v>
      </c>
      <c r="E208" s="25" t="s">
        <v>230</v>
      </c>
    </row>
    <row r="209" spans="1:16" ht="76.5" x14ac:dyDescent="0.2">
      <c r="A209" t="s">
        <v>48</v>
      </c>
      <c r="E209" s="23" t="s">
        <v>231</v>
      </c>
    </row>
    <row r="210" spans="1:16" x14ac:dyDescent="0.2">
      <c r="A210" s="16" t="s">
        <v>40</v>
      </c>
      <c r="B210" s="17" t="s">
        <v>232</v>
      </c>
      <c r="C210" s="17" t="s">
        <v>233</v>
      </c>
      <c r="D210" s="16" t="s">
        <v>42</v>
      </c>
      <c r="E210" s="18" t="s">
        <v>234</v>
      </c>
      <c r="F210" s="19" t="s">
        <v>44</v>
      </c>
      <c r="G210" s="20">
        <v>8</v>
      </c>
      <c r="H210" s="21">
        <v>0</v>
      </c>
      <c r="I210" s="21">
        <f>ROUND(ROUND(H210,2)*ROUND(G210,3),2)</f>
        <v>0</v>
      </c>
      <c r="O210">
        <f>(I210*21)/100</f>
        <v>0</v>
      </c>
      <c r="P210" t="s">
        <v>10</v>
      </c>
    </row>
    <row r="211" spans="1:16" x14ac:dyDescent="0.2">
      <c r="A211" s="22" t="s">
        <v>45</v>
      </c>
      <c r="E211" s="23" t="s">
        <v>42</v>
      </c>
    </row>
    <row r="212" spans="1:16" x14ac:dyDescent="0.2">
      <c r="A212" s="24" t="s">
        <v>46</v>
      </c>
      <c r="E212" s="25" t="s">
        <v>230</v>
      </c>
    </row>
    <row r="213" spans="1:16" ht="63.75" x14ac:dyDescent="0.2">
      <c r="A213" t="s">
        <v>48</v>
      </c>
      <c r="E213" s="23" t="s">
        <v>235</v>
      </c>
    </row>
    <row r="214" spans="1:16" x14ac:dyDescent="0.2">
      <c r="A214" s="16" t="s">
        <v>40</v>
      </c>
      <c r="B214" s="17" t="s">
        <v>236</v>
      </c>
      <c r="C214" s="17" t="s">
        <v>237</v>
      </c>
      <c r="D214" s="16" t="s">
        <v>42</v>
      </c>
      <c r="E214" s="18" t="s">
        <v>238</v>
      </c>
      <c r="F214" s="19" t="s">
        <v>44</v>
      </c>
      <c r="G214" s="20">
        <v>8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10</v>
      </c>
    </row>
    <row r="215" spans="1:16" x14ac:dyDescent="0.2">
      <c r="A215" s="22" t="s">
        <v>45</v>
      </c>
      <c r="E215" s="23" t="s">
        <v>42</v>
      </c>
    </row>
    <row r="216" spans="1:16" x14ac:dyDescent="0.2">
      <c r="A216" s="24" t="s">
        <v>46</v>
      </c>
      <c r="E216" s="25" t="s">
        <v>230</v>
      </c>
    </row>
    <row r="217" spans="1:16" ht="63.75" x14ac:dyDescent="0.2">
      <c r="A217" t="s">
        <v>48</v>
      </c>
      <c r="E217" s="23" t="s">
        <v>235</v>
      </c>
    </row>
    <row r="218" spans="1:16" x14ac:dyDescent="0.2">
      <c r="A218" s="16" t="s">
        <v>40</v>
      </c>
      <c r="B218" s="17" t="s">
        <v>239</v>
      </c>
      <c r="C218" s="17" t="s">
        <v>240</v>
      </c>
      <c r="D218" s="16" t="s">
        <v>42</v>
      </c>
      <c r="E218" s="18" t="s">
        <v>241</v>
      </c>
      <c r="F218" s="19" t="s">
        <v>44</v>
      </c>
      <c r="G218" s="20">
        <v>8</v>
      </c>
      <c r="H218" s="21">
        <v>0</v>
      </c>
      <c r="I218" s="21">
        <f>ROUND(ROUND(H218,2)*ROUND(G218,3),2)</f>
        <v>0</v>
      </c>
      <c r="O218">
        <f>(I218*21)/100</f>
        <v>0</v>
      </c>
      <c r="P218" t="s">
        <v>10</v>
      </c>
    </row>
    <row r="219" spans="1:16" x14ac:dyDescent="0.2">
      <c r="A219" s="22" t="s">
        <v>45</v>
      </c>
      <c r="E219" s="23" t="s">
        <v>42</v>
      </c>
    </row>
    <row r="220" spans="1:16" x14ac:dyDescent="0.2">
      <c r="A220" s="24" t="s">
        <v>46</v>
      </c>
      <c r="E220" s="25" t="s">
        <v>230</v>
      </c>
    </row>
    <row r="221" spans="1:16" ht="63.75" x14ac:dyDescent="0.2">
      <c r="A221" t="s">
        <v>48</v>
      </c>
      <c r="E221" s="23" t="s">
        <v>235</v>
      </c>
    </row>
    <row r="222" spans="1:16" x14ac:dyDescent="0.2">
      <c r="A222" s="16" t="s">
        <v>40</v>
      </c>
      <c r="B222" s="17" t="s">
        <v>242</v>
      </c>
      <c r="C222" s="17" t="s">
        <v>243</v>
      </c>
      <c r="D222" s="16" t="s">
        <v>42</v>
      </c>
      <c r="E222" s="18" t="s">
        <v>244</v>
      </c>
      <c r="F222" s="19" t="s">
        <v>44</v>
      </c>
      <c r="G222" s="20">
        <v>8</v>
      </c>
      <c r="H222" s="21">
        <v>0</v>
      </c>
      <c r="I222" s="21">
        <f>ROUND(ROUND(H222,2)*ROUND(G222,3),2)</f>
        <v>0</v>
      </c>
      <c r="O222">
        <f>(I222*21)/100</f>
        <v>0</v>
      </c>
      <c r="P222" t="s">
        <v>10</v>
      </c>
    </row>
    <row r="223" spans="1:16" x14ac:dyDescent="0.2">
      <c r="A223" s="22" t="s">
        <v>45</v>
      </c>
      <c r="E223" s="23" t="s">
        <v>42</v>
      </c>
    </row>
    <row r="224" spans="1:16" x14ac:dyDescent="0.2">
      <c r="A224" s="24" t="s">
        <v>46</v>
      </c>
      <c r="E224" s="25" t="s">
        <v>230</v>
      </c>
    </row>
    <row r="225" spans="1:16" ht="63.75" x14ac:dyDescent="0.2">
      <c r="A225" t="s">
        <v>48</v>
      </c>
      <c r="E225" s="23" t="s">
        <v>235</v>
      </c>
    </row>
    <row r="226" spans="1:16" x14ac:dyDescent="0.2">
      <c r="A226" s="16" t="s">
        <v>40</v>
      </c>
      <c r="B226" s="17" t="s">
        <v>245</v>
      </c>
      <c r="C226" s="17" t="s">
        <v>246</v>
      </c>
      <c r="D226" s="16" t="s">
        <v>42</v>
      </c>
      <c r="E226" s="18" t="s">
        <v>247</v>
      </c>
      <c r="F226" s="19" t="s">
        <v>44</v>
      </c>
      <c r="G226" s="20">
        <v>18</v>
      </c>
      <c r="H226" s="21">
        <v>0</v>
      </c>
      <c r="I226" s="21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2" t="s">
        <v>45</v>
      </c>
      <c r="E227" s="23" t="s">
        <v>42</v>
      </c>
    </row>
    <row r="228" spans="1:16" x14ac:dyDescent="0.2">
      <c r="A228" s="24" t="s">
        <v>46</v>
      </c>
      <c r="E228" s="25" t="s">
        <v>230</v>
      </c>
    </row>
    <row r="229" spans="1:16" ht="63.75" x14ac:dyDescent="0.2">
      <c r="A229" t="s">
        <v>48</v>
      </c>
      <c r="E229" s="23" t="s">
        <v>248</v>
      </c>
    </row>
    <row r="230" spans="1:16" x14ac:dyDescent="0.2">
      <c r="A230" s="16" t="s">
        <v>40</v>
      </c>
      <c r="B230" s="17" t="s">
        <v>249</v>
      </c>
      <c r="C230" s="17" t="s">
        <v>250</v>
      </c>
      <c r="D230" s="16" t="s">
        <v>42</v>
      </c>
      <c r="E230" s="18" t="s">
        <v>251</v>
      </c>
      <c r="F230" s="19" t="s">
        <v>44</v>
      </c>
      <c r="G230" s="20">
        <v>10</v>
      </c>
      <c r="H230" s="21">
        <v>0</v>
      </c>
      <c r="I230" s="21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2" t="s">
        <v>45</v>
      </c>
      <c r="E231" s="23" t="s">
        <v>42</v>
      </c>
    </row>
    <row r="232" spans="1:16" x14ac:dyDescent="0.2">
      <c r="A232" s="24" t="s">
        <v>46</v>
      </c>
      <c r="E232" s="25" t="s">
        <v>230</v>
      </c>
    </row>
    <row r="233" spans="1:16" ht="63.75" x14ac:dyDescent="0.2">
      <c r="A233" t="s">
        <v>48</v>
      </c>
      <c r="E233" s="23" t="s">
        <v>248</v>
      </c>
    </row>
    <row r="234" spans="1:16" x14ac:dyDescent="0.2">
      <c r="A234" s="16" t="s">
        <v>40</v>
      </c>
      <c r="B234" s="17" t="s">
        <v>252</v>
      </c>
      <c r="C234" s="17" t="s">
        <v>253</v>
      </c>
      <c r="D234" s="16" t="s">
        <v>42</v>
      </c>
      <c r="E234" s="18" t="s">
        <v>254</v>
      </c>
      <c r="F234" s="19" t="s">
        <v>44</v>
      </c>
      <c r="G234" s="20">
        <v>6</v>
      </c>
      <c r="H234" s="21">
        <v>0</v>
      </c>
      <c r="I234" s="21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2" t="s">
        <v>45</v>
      </c>
      <c r="E235" s="23" t="s">
        <v>42</v>
      </c>
    </row>
    <row r="236" spans="1:16" x14ac:dyDescent="0.2">
      <c r="A236" s="24" t="s">
        <v>46</v>
      </c>
      <c r="E236" s="25" t="s">
        <v>230</v>
      </c>
    </row>
    <row r="237" spans="1:16" ht="63.75" x14ac:dyDescent="0.2">
      <c r="A237" t="s">
        <v>48</v>
      </c>
      <c r="E237" s="23" t="s">
        <v>248</v>
      </c>
    </row>
    <row r="238" spans="1:16" x14ac:dyDescent="0.2">
      <c r="A238" s="16" t="s">
        <v>40</v>
      </c>
      <c r="B238" s="17" t="s">
        <v>255</v>
      </c>
      <c r="C238" s="17" t="s">
        <v>256</v>
      </c>
      <c r="D238" s="16" t="s">
        <v>42</v>
      </c>
      <c r="E238" s="18" t="s">
        <v>257</v>
      </c>
      <c r="F238" s="19" t="s">
        <v>44</v>
      </c>
      <c r="G238" s="20">
        <v>8</v>
      </c>
      <c r="H238" s="21">
        <v>0</v>
      </c>
      <c r="I238" s="21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2" t="s">
        <v>45</v>
      </c>
      <c r="E239" s="23" t="s">
        <v>42</v>
      </c>
    </row>
    <row r="240" spans="1:16" x14ac:dyDescent="0.2">
      <c r="A240" s="24" t="s">
        <v>46</v>
      </c>
      <c r="E240" s="25" t="s">
        <v>230</v>
      </c>
    </row>
    <row r="241" spans="1:16" ht="63.75" x14ac:dyDescent="0.2">
      <c r="A241" t="s">
        <v>48</v>
      </c>
      <c r="E241" s="23" t="s">
        <v>248</v>
      </c>
    </row>
    <row r="242" spans="1:16" ht="25.5" x14ac:dyDescent="0.2">
      <c r="A242" s="16" t="s">
        <v>40</v>
      </c>
      <c r="B242" s="17" t="s">
        <v>258</v>
      </c>
      <c r="C242" s="17" t="s">
        <v>259</v>
      </c>
      <c r="D242" s="16" t="s">
        <v>42</v>
      </c>
      <c r="E242" s="18" t="s">
        <v>260</v>
      </c>
      <c r="F242" s="19" t="s">
        <v>44</v>
      </c>
      <c r="G242" s="20">
        <v>12</v>
      </c>
      <c r="H242" s="21">
        <v>0</v>
      </c>
      <c r="I242" s="21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2" t="s">
        <v>45</v>
      </c>
      <c r="E243" s="23" t="s">
        <v>42</v>
      </c>
    </row>
    <row r="244" spans="1:16" x14ac:dyDescent="0.2">
      <c r="A244" s="24" t="s">
        <v>46</v>
      </c>
      <c r="E244" s="25" t="s">
        <v>230</v>
      </c>
    </row>
    <row r="245" spans="1:16" ht="63.75" x14ac:dyDescent="0.2">
      <c r="A245" t="s">
        <v>48</v>
      </c>
      <c r="E245" s="23" t="s">
        <v>248</v>
      </c>
    </row>
    <row r="246" spans="1:16" x14ac:dyDescent="0.2">
      <c r="A246" s="16" t="s">
        <v>40</v>
      </c>
      <c r="B246" s="17" t="s">
        <v>261</v>
      </c>
      <c r="C246" s="17" t="s">
        <v>262</v>
      </c>
      <c r="D246" s="16" t="s">
        <v>42</v>
      </c>
      <c r="E246" s="18" t="s">
        <v>263</v>
      </c>
      <c r="F246" s="19" t="s">
        <v>44</v>
      </c>
      <c r="G246" s="20">
        <v>4</v>
      </c>
      <c r="H246" s="21">
        <v>0</v>
      </c>
      <c r="I246" s="21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2" t="s">
        <v>45</v>
      </c>
      <c r="E247" s="23" t="s">
        <v>42</v>
      </c>
    </row>
    <row r="248" spans="1:16" x14ac:dyDescent="0.2">
      <c r="A248" s="24" t="s">
        <v>46</v>
      </c>
      <c r="E248" s="25" t="s">
        <v>230</v>
      </c>
    </row>
    <row r="249" spans="1:16" ht="63.75" x14ac:dyDescent="0.2">
      <c r="A249" t="s">
        <v>48</v>
      </c>
      <c r="E249" s="23" t="s">
        <v>248</v>
      </c>
    </row>
    <row r="250" spans="1:16" x14ac:dyDescent="0.2">
      <c r="A250" s="16" t="s">
        <v>40</v>
      </c>
      <c r="B250" s="17" t="s">
        <v>264</v>
      </c>
      <c r="C250" s="17" t="s">
        <v>265</v>
      </c>
      <c r="D250" s="16" t="s">
        <v>42</v>
      </c>
      <c r="E250" s="18" t="s">
        <v>266</v>
      </c>
      <c r="F250" s="19" t="s">
        <v>44</v>
      </c>
      <c r="G250" s="20">
        <v>10</v>
      </c>
      <c r="H250" s="21">
        <v>0</v>
      </c>
      <c r="I250" s="21">
        <f>ROUND(ROUND(H250,2)*ROUND(G250,3),2)</f>
        <v>0</v>
      </c>
      <c r="O250">
        <f>(I250*21)/100</f>
        <v>0</v>
      </c>
      <c r="P250" t="s">
        <v>10</v>
      </c>
    </row>
    <row r="251" spans="1:16" x14ac:dyDescent="0.2">
      <c r="A251" s="22" t="s">
        <v>45</v>
      </c>
      <c r="E251" s="23" t="s">
        <v>42</v>
      </c>
    </row>
    <row r="252" spans="1:16" x14ac:dyDescent="0.2">
      <c r="A252" s="24" t="s">
        <v>46</v>
      </c>
      <c r="E252" s="25" t="s">
        <v>230</v>
      </c>
    </row>
    <row r="253" spans="1:16" ht="63.75" x14ac:dyDescent="0.2">
      <c r="A253" t="s">
        <v>48</v>
      </c>
      <c r="E253" s="23" t="s">
        <v>248</v>
      </c>
    </row>
    <row r="254" spans="1:16" ht="25.5" x14ac:dyDescent="0.2">
      <c r="A254" s="16" t="s">
        <v>40</v>
      </c>
      <c r="B254" s="17" t="s">
        <v>267</v>
      </c>
      <c r="C254" s="17" t="s">
        <v>268</v>
      </c>
      <c r="D254" s="16" t="s">
        <v>42</v>
      </c>
      <c r="E254" s="18" t="s">
        <v>269</v>
      </c>
      <c r="F254" s="19" t="s">
        <v>44</v>
      </c>
      <c r="G254" s="20">
        <v>10</v>
      </c>
      <c r="H254" s="21">
        <v>0</v>
      </c>
      <c r="I254" s="21">
        <f>ROUND(ROUND(H254,2)*ROUND(G254,3),2)</f>
        <v>0</v>
      </c>
      <c r="O254">
        <f>(I254*21)/100</f>
        <v>0</v>
      </c>
      <c r="P254" t="s">
        <v>10</v>
      </c>
    </row>
    <row r="255" spans="1:16" x14ac:dyDescent="0.2">
      <c r="A255" s="22" t="s">
        <v>45</v>
      </c>
      <c r="E255" s="23" t="s">
        <v>42</v>
      </c>
    </row>
    <row r="256" spans="1:16" x14ac:dyDescent="0.2">
      <c r="A256" s="24" t="s">
        <v>46</v>
      </c>
      <c r="E256" s="25" t="s">
        <v>230</v>
      </c>
    </row>
    <row r="257" spans="1:16" ht="63.75" x14ac:dyDescent="0.2">
      <c r="A257" t="s">
        <v>48</v>
      </c>
      <c r="E257" s="23" t="s">
        <v>248</v>
      </c>
    </row>
    <row r="258" spans="1:16" x14ac:dyDescent="0.2">
      <c r="A258" s="16" t="s">
        <v>40</v>
      </c>
      <c r="B258" s="17" t="s">
        <v>270</v>
      </c>
      <c r="C258" s="17" t="s">
        <v>271</v>
      </c>
      <c r="D258" s="16" t="s">
        <v>42</v>
      </c>
      <c r="E258" s="18" t="s">
        <v>272</v>
      </c>
      <c r="F258" s="19" t="s">
        <v>44</v>
      </c>
      <c r="G258" s="20">
        <v>572</v>
      </c>
      <c r="H258" s="21">
        <v>0</v>
      </c>
      <c r="I258" s="21">
        <f>ROUND(ROUND(H258,2)*ROUND(G258,3),2)</f>
        <v>0</v>
      </c>
      <c r="O258">
        <f>(I258*21)/100</f>
        <v>0</v>
      </c>
      <c r="P258" t="s">
        <v>10</v>
      </c>
    </row>
    <row r="259" spans="1:16" x14ac:dyDescent="0.2">
      <c r="A259" s="22" t="s">
        <v>45</v>
      </c>
      <c r="E259" s="23" t="s">
        <v>42</v>
      </c>
    </row>
    <row r="260" spans="1:16" x14ac:dyDescent="0.2">
      <c r="A260" s="24" t="s">
        <v>46</v>
      </c>
      <c r="E260" s="25" t="s">
        <v>230</v>
      </c>
    </row>
    <row r="261" spans="1:16" ht="63.75" x14ac:dyDescent="0.2">
      <c r="A261" t="s">
        <v>48</v>
      </c>
      <c r="E261" s="23" t="s">
        <v>248</v>
      </c>
    </row>
    <row r="262" spans="1:16" x14ac:dyDescent="0.2">
      <c r="A262" s="16" t="s">
        <v>40</v>
      </c>
      <c r="B262" s="17" t="s">
        <v>273</v>
      </c>
      <c r="C262" s="17" t="s">
        <v>274</v>
      </c>
      <c r="D262" s="16" t="s">
        <v>42</v>
      </c>
      <c r="E262" s="18" t="s">
        <v>275</v>
      </c>
      <c r="F262" s="19" t="s">
        <v>44</v>
      </c>
      <c r="G262" s="20">
        <v>8</v>
      </c>
      <c r="H262" s="21">
        <v>0</v>
      </c>
      <c r="I262" s="21">
        <f>ROUND(ROUND(H262,2)*ROUND(G262,3),2)</f>
        <v>0</v>
      </c>
      <c r="O262">
        <f>(I262*21)/100</f>
        <v>0</v>
      </c>
      <c r="P262" t="s">
        <v>10</v>
      </c>
    </row>
    <row r="263" spans="1:16" x14ac:dyDescent="0.2">
      <c r="A263" s="22" t="s">
        <v>45</v>
      </c>
      <c r="E263" s="23" t="s">
        <v>42</v>
      </c>
    </row>
    <row r="264" spans="1:16" x14ac:dyDescent="0.2">
      <c r="A264" s="24" t="s">
        <v>46</v>
      </c>
      <c r="E264" s="25" t="s">
        <v>230</v>
      </c>
    </row>
    <row r="265" spans="1:16" ht="63.75" x14ac:dyDescent="0.2">
      <c r="A265" t="s">
        <v>48</v>
      </c>
      <c r="E265" s="23" t="s">
        <v>248</v>
      </c>
    </row>
    <row r="266" spans="1:16" x14ac:dyDescent="0.2">
      <c r="A266" s="16" t="s">
        <v>40</v>
      </c>
      <c r="B266" s="17" t="s">
        <v>276</v>
      </c>
      <c r="C266" s="17" t="s">
        <v>277</v>
      </c>
      <c r="D266" s="16" t="s">
        <v>42</v>
      </c>
      <c r="E266" s="18" t="s">
        <v>278</v>
      </c>
      <c r="F266" s="19" t="s">
        <v>44</v>
      </c>
      <c r="G266" s="20">
        <v>8</v>
      </c>
      <c r="H266" s="21">
        <v>0</v>
      </c>
      <c r="I266" s="21">
        <f>ROUND(ROUND(H266,2)*ROUND(G266,3),2)</f>
        <v>0</v>
      </c>
      <c r="O266">
        <f>(I266*21)/100</f>
        <v>0</v>
      </c>
      <c r="P266" t="s">
        <v>10</v>
      </c>
    </row>
    <row r="267" spans="1:16" x14ac:dyDescent="0.2">
      <c r="A267" s="22" t="s">
        <v>45</v>
      </c>
      <c r="E267" s="23" t="s">
        <v>42</v>
      </c>
    </row>
    <row r="268" spans="1:16" x14ac:dyDescent="0.2">
      <c r="A268" s="24" t="s">
        <v>46</v>
      </c>
      <c r="E268" s="25" t="s">
        <v>230</v>
      </c>
    </row>
    <row r="269" spans="1:16" ht="63.75" x14ac:dyDescent="0.2">
      <c r="A269" t="s">
        <v>48</v>
      </c>
      <c r="E269" s="23" t="s">
        <v>248</v>
      </c>
    </row>
    <row r="270" spans="1:16" ht="25.5" x14ac:dyDescent="0.2">
      <c r="A270" s="16" t="s">
        <v>40</v>
      </c>
      <c r="B270" s="17" t="s">
        <v>279</v>
      </c>
      <c r="C270" s="17" t="s">
        <v>280</v>
      </c>
      <c r="D270" s="16" t="s">
        <v>42</v>
      </c>
      <c r="E270" s="18" t="s">
        <v>281</v>
      </c>
      <c r="F270" s="19" t="s">
        <v>94</v>
      </c>
      <c r="G270" s="20">
        <v>4501</v>
      </c>
      <c r="H270" s="21">
        <v>0</v>
      </c>
      <c r="I270" s="21">
        <f>ROUND(ROUND(H270,2)*ROUND(G270,3),2)</f>
        <v>0</v>
      </c>
      <c r="O270">
        <f>(I270*21)/100</f>
        <v>0</v>
      </c>
      <c r="P270" t="s">
        <v>10</v>
      </c>
    </row>
    <row r="271" spans="1:16" x14ac:dyDescent="0.2">
      <c r="A271" s="22" t="s">
        <v>45</v>
      </c>
      <c r="E271" s="23" t="s">
        <v>42</v>
      </c>
    </row>
    <row r="272" spans="1:16" x14ac:dyDescent="0.2">
      <c r="A272" s="24" t="s">
        <v>46</v>
      </c>
      <c r="E272" s="25" t="s">
        <v>230</v>
      </c>
    </row>
    <row r="273" spans="1:18" ht="63.75" x14ac:dyDescent="0.2">
      <c r="A273" t="s">
        <v>48</v>
      </c>
      <c r="E273" s="23" t="s">
        <v>282</v>
      </c>
    </row>
    <row r="274" spans="1:18" x14ac:dyDescent="0.2">
      <c r="A274" s="16" t="s">
        <v>40</v>
      </c>
      <c r="B274" s="17" t="s">
        <v>283</v>
      </c>
      <c r="C274" s="17" t="s">
        <v>284</v>
      </c>
      <c r="D274" s="16" t="s">
        <v>42</v>
      </c>
      <c r="E274" s="18" t="s">
        <v>285</v>
      </c>
      <c r="F274" s="19" t="s">
        <v>94</v>
      </c>
      <c r="G274" s="20">
        <v>402</v>
      </c>
      <c r="H274" s="21">
        <v>0</v>
      </c>
      <c r="I274" s="21">
        <f>ROUND(ROUND(H274,2)*ROUND(G274,3),2)</f>
        <v>0</v>
      </c>
      <c r="O274">
        <f>(I274*21)/100</f>
        <v>0</v>
      </c>
      <c r="P274" t="s">
        <v>10</v>
      </c>
    </row>
    <row r="275" spans="1:18" x14ac:dyDescent="0.2">
      <c r="A275" s="22" t="s">
        <v>45</v>
      </c>
      <c r="E275" s="23" t="s">
        <v>42</v>
      </c>
    </row>
    <row r="276" spans="1:18" x14ac:dyDescent="0.2">
      <c r="A276" s="24" t="s">
        <v>46</v>
      </c>
      <c r="E276" s="25" t="s">
        <v>230</v>
      </c>
    </row>
    <row r="277" spans="1:18" ht="63.75" x14ac:dyDescent="0.2">
      <c r="A277" t="s">
        <v>48</v>
      </c>
      <c r="E277" s="23" t="s">
        <v>282</v>
      </c>
    </row>
    <row r="278" spans="1:18" x14ac:dyDescent="0.2">
      <c r="A278" s="16" t="s">
        <v>40</v>
      </c>
      <c r="B278" s="17" t="s">
        <v>286</v>
      </c>
      <c r="C278" s="17" t="s">
        <v>287</v>
      </c>
      <c r="D278" s="16" t="s">
        <v>42</v>
      </c>
      <c r="E278" s="18" t="s">
        <v>288</v>
      </c>
      <c r="F278" s="19" t="s">
        <v>289</v>
      </c>
      <c r="G278" s="20">
        <v>6666</v>
      </c>
      <c r="H278" s="21">
        <v>0</v>
      </c>
      <c r="I278" s="21">
        <f>ROUND(ROUND(H278,2)*ROUND(G278,3),2)</f>
        <v>0</v>
      </c>
      <c r="O278">
        <f>(I278*21)/100</f>
        <v>0</v>
      </c>
      <c r="P278" t="s">
        <v>10</v>
      </c>
    </row>
    <row r="279" spans="1:18" x14ac:dyDescent="0.2">
      <c r="A279" s="22" t="s">
        <v>45</v>
      </c>
      <c r="E279" s="23" t="s">
        <v>42</v>
      </c>
    </row>
    <row r="280" spans="1:18" x14ac:dyDescent="0.2">
      <c r="A280" s="24" t="s">
        <v>46</v>
      </c>
      <c r="E280" s="25" t="s">
        <v>230</v>
      </c>
    </row>
    <row r="281" spans="1:18" ht="76.5" x14ac:dyDescent="0.2">
      <c r="A281" t="s">
        <v>48</v>
      </c>
      <c r="E281" s="23" t="s">
        <v>290</v>
      </c>
    </row>
    <row r="282" spans="1:18" ht="12.75" customHeight="1" x14ac:dyDescent="0.2">
      <c r="A282" s="3" t="s">
        <v>37</v>
      </c>
      <c r="B282" s="3"/>
      <c r="C282" s="26" t="s">
        <v>291</v>
      </c>
      <c r="D282" s="3"/>
      <c r="E282" s="14" t="s">
        <v>292</v>
      </c>
      <c r="F282" s="3"/>
      <c r="G282" s="3"/>
      <c r="H282" s="3"/>
      <c r="I282" s="27">
        <f>0+Q282</f>
        <v>0</v>
      </c>
      <c r="O282">
        <f>0+R282</f>
        <v>0</v>
      </c>
      <c r="Q282">
        <f>0+I283+I287+I291</f>
        <v>0</v>
      </c>
      <c r="R282">
        <f>0+O283+O287+O291</f>
        <v>0</v>
      </c>
    </row>
    <row r="283" spans="1:18" x14ac:dyDescent="0.2">
      <c r="A283" s="16" t="s">
        <v>40</v>
      </c>
      <c r="B283" s="17" t="s">
        <v>293</v>
      </c>
      <c r="C283" s="17" t="s">
        <v>294</v>
      </c>
      <c r="D283" s="16" t="s">
        <v>42</v>
      </c>
      <c r="E283" s="18" t="s">
        <v>295</v>
      </c>
      <c r="F283" s="19" t="s">
        <v>44</v>
      </c>
      <c r="G283" s="20">
        <v>12</v>
      </c>
      <c r="H283" s="21">
        <v>0</v>
      </c>
      <c r="I283" s="21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2" t="s">
        <v>45</v>
      </c>
      <c r="E284" s="23" t="s">
        <v>42</v>
      </c>
    </row>
    <row r="285" spans="1:18" x14ac:dyDescent="0.2">
      <c r="A285" s="24" t="s">
        <v>46</v>
      </c>
      <c r="E285" s="25" t="s">
        <v>230</v>
      </c>
    </row>
    <row r="286" spans="1:18" ht="38.25" x14ac:dyDescent="0.2">
      <c r="A286" t="s">
        <v>48</v>
      </c>
      <c r="E286" s="23" t="s">
        <v>296</v>
      </c>
    </row>
    <row r="287" spans="1:18" x14ac:dyDescent="0.2">
      <c r="A287" s="16" t="s">
        <v>40</v>
      </c>
      <c r="B287" s="17" t="s">
        <v>297</v>
      </c>
      <c r="C287" s="17" t="s">
        <v>298</v>
      </c>
      <c r="D287" s="16" t="s">
        <v>42</v>
      </c>
      <c r="E287" s="18" t="s">
        <v>299</v>
      </c>
      <c r="F287" s="19" t="s">
        <v>44</v>
      </c>
      <c r="G287" s="20">
        <v>12</v>
      </c>
      <c r="H287" s="21">
        <v>0</v>
      </c>
      <c r="I287" s="21">
        <f>ROUND(ROUND(H287,2)*ROUND(G287,3),2)</f>
        <v>0</v>
      </c>
      <c r="O287">
        <f>(I287*21)/100</f>
        <v>0</v>
      </c>
      <c r="P287" t="s">
        <v>10</v>
      </c>
    </row>
    <row r="288" spans="1:18" x14ac:dyDescent="0.2">
      <c r="A288" s="22" t="s">
        <v>45</v>
      </c>
      <c r="E288" s="23" t="s">
        <v>42</v>
      </c>
    </row>
    <row r="289" spans="1:18" x14ac:dyDescent="0.2">
      <c r="A289" s="24" t="s">
        <v>46</v>
      </c>
      <c r="E289" s="25" t="s">
        <v>230</v>
      </c>
    </row>
    <row r="290" spans="1:18" ht="25.5" x14ac:dyDescent="0.2">
      <c r="A290" t="s">
        <v>48</v>
      </c>
      <c r="E290" s="23" t="s">
        <v>300</v>
      </c>
    </row>
    <row r="291" spans="1:18" x14ac:dyDescent="0.2">
      <c r="A291" s="16" t="s">
        <v>40</v>
      </c>
      <c r="B291" s="17" t="s">
        <v>301</v>
      </c>
      <c r="C291" s="17" t="s">
        <v>302</v>
      </c>
      <c r="D291" s="16" t="s">
        <v>42</v>
      </c>
      <c r="E291" s="18" t="s">
        <v>303</v>
      </c>
      <c r="F291" s="19" t="s">
        <v>44</v>
      </c>
      <c r="G291" s="20">
        <v>4.5999999999999996</v>
      </c>
      <c r="H291" s="21">
        <v>0</v>
      </c>
      <c r="I291" s="21">
        <f>ROUND(ROUND(H291,2)*ROUND(G291,3),2)</f>
        <v>0</v>
      </c>
      <c r="O291">
        <f>(I291*21)/100</f>
        <v>0</v>
      </c>
      <c r="P291" t="s">
        <v>10</v>
      </c>
    </row>
    <row r="292" spans="1:18" x14ac:dyDescent="0.2">
      <c r="A292" s="22" t="s">
        <v>45</v>
      </c>
      <c r="E292" s="23" t="s">
        <v>42</v>
      </c>
    </row>
    <row r="293" spans="1:18" x14ac:dyDescent="0.2">
      <c r="A293" s="24" t="s">
        <v>46</v>
      </c>
      <c r="E293" s="25" t="s">
        <v>230</v>
      </c>
    </row>
    <row r="294" spans="1:18" ht="25.5" x14ac:dyDescent="0.2">
      <c r="A294" t="s">
        <v>48</v>
      </c>
      <c r="E294" s="23" t="s">
        <v>304</v>
      </c>
    </row>
    <row r="295" spans="1:18" ht="12.75" customHeight="1" x14ac:dyDescent="0.2">
      <c r="A295" s="3" t="s">
        <v>37</v>
      </c>
      <c r="B295" s="3"/>
      <c r="C295" s="26" t="s">
        <v>305</v>
      </c>
      <c r="D295" s="3"/>
      <c r="E295" s="14" t="s">
        <v>306</v>
      </c>
      <c r="F295" s="3"/>
      <c r="G295" s="3"/>
      <c r="H295" s="3"/>
      <c r="I295" s="27">
        <f>0+Q295</f>
        <v>0</v>
      </c>
      <c r="O295">
        <f>0+R295</f>
        <v>0</v>
      </c>
      <c r="Q295">
        <f>0+I296+I300+I304+I308</f>
        <v>0</v>
      </c>
      <c r="R295">
        <f>0+O296+O300+O304+O308</f>
        <v>0</v>
      </c>
    </row>
    <row r="296" spans="1:18" ht="25.5" x14ac:dyDescent="0.2">
      <c r="A296" s="16" t="s">
        <v>40</v>
      </c>
      <c r="B296" s="17" t="s">
        <v>307</v>
      </c>
      <c r="C296" s="17" t="s">
        <v>308</v>
      </c>
      <c r="D296" s="16" t="s">
        <v>309</v>
      </c>
      <c r="E296" s="18" t="s">
        <v>310</v>
      </c>
      <c r="F296" s="19" t="s">
        <v>311</v>
      </c>
      <c r="G296" s="20">
        <v>111</v>
      </c>
      <c r="H296" s="21">
        <v>0</v>
      </c>
      <c r="I296" s="21">
        <f>ROUND(ROUND(H296,2)*ROUND(G296,3),2)</f>
        <v>0</v>
      </c>
      <c r="O296">
        <f>(I296*21)/100</f>
        <v>0</v>
      </c>
      <c r="P296" t="s">
        <v>10</v>
      </c>
    </row>
    <row r="297" spans="1:18" x14ac:dyDescent="0.2">
      <c r="A297" s="22" t="s">
        <v>45</v>
      </c>
      <c r="E297" s="23" t="s">
        <v>312</v>
      </c>
    </row>
    <row r="298" spans="1:18" x14ac:dyDescent="0.2">
      <c r="A298" s="24" t="s">
        <v>46</v>
      </c>
      <c r="E298" s="25" t="s">
        <v>42</v>
      </c>
    </row>
    <row r="299" spans="1:18" ht="153" x14ac:dyDescent="0.2">
      <c r="A299" t="s">
        <v>48</v>
      </c>
      <c r="E299" s="23" t="s">
        <v>313</v>
      </c>
    </row>
    <row r="300" spans="1:18" ht="38.25" x14ac:dyDescent="0.2">
      <c r="A300" s="16" t="s">
        <v>40</v>
      </c>
      <c r="B300" s="17" t="s">
        <v>314</v>
      </c>
      <c r="C300" s="17" t="s">
        <v>315</v>
      </c>
      <c r="D300" s="16" t="s">
        <v>309</v>
      </c>
      <c r="E300" s="18" t="s">
        <v>316</v>
      </c>
      <c r="F300" s="19" t="s">
        <v>311</v>
      </c>
      <c r="G300" s="20">
        <v>106</v>
      </c>
      <c r="H300" s="21">
        <v>0</v>
      </c>
      <c r="I300" s="21">
        <f>ROUND(ROUND(H300,2)*ROUND(G300,3),2)</f>
        <v>0</v>
      </c>
      <c r="O300">
        <f>(I300*21)/100</f>
        <v>0</v>
      </c>
      <c r="P300" t="s">
        <v>10</v>
      </c>
    </row>
    <row r="301" spans="1:18" x14ac:dyDescent="0.2">
      <c r="A301" s="22" t="s">
        <v>45</v>
      </c>
      <c r="E301" s="23" t="s">
        <v>312</v>
      </c>
    </row>
    <row r="302" spans="1:18" x14ac:dyDescent="0.2">
      <c r="A302" s="24" t="s">
        <v>46</v>
      </c>
      <c r="E302" s="25" t="s">
        <v>42</v>
      </c>
    </row>
    <row r="303" spans="1:18" ht="153" x14ac:dyDescent="0.2">
      <c r="A303" t="s">
        <v>48</v>
      </c>
      <c r="E303" s="23" t="s">
        <v>313</v>
      </c>
    </row>
    <row r="304" spans="1:18" ht="25.5" x14ac:dyDescent="0.2">
      <c r="A304" s="16" t="s">
        <v>40</v>
      </c>
      <c r="B304" s="17" t="s">
        <v>317</v>
      </c>
      <c r="C304" s="17" t="s">
        <v>318</v>
      </c>
      <c r="D304" s="16" t="s">
        <v>309</v>
      </c>
      <c r="E304" s="18" t="s">
        <v>319</v>
      </c>
      <c r="F304" s="19" t="s">
        <v>311</v>
      </c>
      <c r="G304" s="20">
        <v>4</v>
      </c>
      <c r="H304" s="21">
        <v>0</v>
      </c>
      <c r="I304" s="21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2" t="s">
        <v>45</v>
      </c>
      <c r="E305" s="23" t="s">
        <v>312</v>
      </c>
    </row>
    <row r="306" spans="1:16" x14ac:dyDescent="0.2">
      <c r="A306" s="24" t="s">
        <v>46</v>
      </c>
      <c r="E306" s="25" t="s">
        <v>42</v>
      </c>
    </row>
    <row r="307" spans="1:16" ht="153" x14ac:dyDescent="0.2">
      <c r="A307" t="s">
        <v>48</v>
      </c>
      <c r="E307" s="23" t="s">
        <v>313</v>
      </c>
    </row>
    <row r="308" spans="1:16" ht="25.5" x14ac:dyDescent="0.2">
      <c r="A308" s="16" t="s">
        <v>40</v>
      </c>
      <c r="B308" s="17" t="s">
        <v>320</v>
      </c>
      <c r="C308" s="17" t="s">
        <v>321</v>
      </c>
      <c r="D308" s="16" t="s">
        <v>309</v>
      </c>
      <c r="E308" s="18" t="s">
        <v>322</v>
      </c>
      <c r="F308" s="19" t="s">
        <v>311</v>
      </c>
      <c r="G308" s="20">
        <v>1.2</v>
      </c>
      <c r="H308" s="21">
        <v>0</v>
      </c>
      <c r="I308" s="21">
        <f>ROUND(ROUND(H308,2)*ROUND(G308,3),2)</f>
        <v>0</v>
      </c>
      <c r="O308">
        <f>(I308*21)/100</f>
        <v>0</v>
      </c>
      <c r="P308" t="s">
        <v>10</v>
      </c>
    </row>
    <row r="309" spans="1:16" ht="25.5" x14ac:dyDescent="0.2">
      <c r="A309" s="22" t="s">
        <v>45</v>
      </c>
      <c r="E309" s="23" t="s">
        <v>323</v>
      </c>
    </row>
    <row r="310" spans="1:16" x14ac:dyDescent="0.2">
      <c r="A310" s="24" t="s">
        <v>46</v>
      </c>
      <c r="E310" s="25" t="s">
        <v>42</v>
      </c>
    </row>
    <row r="311" spans="1:16" ht="153" x14ac:dyDescent="0.2">
      <c r="A311" t="s">
        <v>48</v>
      </c>
      <c r="E311" s="23" t="s">
        <v>313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01-01-01.2</vt:lpstr>
    </vt:vector>
  </TitlesOfParts>
  <Company>SUDOP BRNO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Jiří Podhradský</cp:lastModifiedBy>
  <dcterms:created xsi:type="dcterms:W3CDTF">2020-10-17T09:08:57Z</dcterms:created>
  <dcterms:modified xsi:type="dcterms:W3CDTF">2020-11-13T10:05:21Z</dcterms:modified>
</cp:coreProperties>
</file>