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ra" reservationPassword="0"/>
  <workbookPr/>
  <bookViews>
    <workbookView xWindow="240" yWindow="120" windowWidth="14940" windowHeight="9225" activeTab="0"/>
  </bookViews>
  <sheets>
    <sheet name="Rekapitulace" sheetId="1" r:id="rId1"/>
    <sheet name="D.1.1.1_PS 90-28-01" sheetId="2" r:id="rId2"/>
    <sheet name="D.2.1.1_SO 90-17-01" sheetId="3" r:id="rId3"/>
    <sheet name="D.2.3.1_SO 01-01-01.1" sheetId="4" r:id="rId4"/>
    <sheet name="D.2.3.1_SO 01-01-01.2" sheetId="5" r:id="rId5"/>
    <sheet name="D.9.8_SO 98-98" sheetId="6" r:id="rId6"/>
  </sheets>
  <definedNames/>
  <calcPr/>
  <webPublishing/>
</workbook>
</file>

<file path=xl/sharedStrings.xml><?xml version="1.0" encoding="utf-8"?>
<sst xmlns="http://schemas.openxmlformats.org/spreadsheetml/2006/main" count="974" uniqueCount="254">
  <si>
    <t>Firma: SUDOP BRNO, spol. s r.o.</t>
  </si>
  <si>
    <t>Rekapitulace ceny</t>
  </si>
  <si>
    <t>Stavba: 20047 - Zvýšení trakčního výkonu TNS Čebín  souťež leden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</si>
  <si>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</si>
  <si>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</si>
  <si>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</si>
  <si>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</si>
  <si>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</si>
  <si>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</si>
  <si>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</si>
  <si>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</si>
  <si>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</si>
  <si>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</si>
  <si>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</si>
  <si>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</si>
  <si>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20047</t>
  </si>
  <si>
    <t>Zvýšení trakčního výkonu TNS Čebín  souťež leden</t>
  </si>
  <si>
    <t>O</t>
  </si>
  <si>
    <t>Objekt:</t>
  </si>
  <si>
    <t>D.1.1.1</t>
  </si>
  <si>
    <t>Železniční zabezpečovací zařízení</t>
  </si>
  <si>
    <t>O1</t>
  </si>
  <si>
    <t>Rozpočet:</t>
  </si>
  <si>
    <t>0,00</t>
  </si>
  <si>
    <t>15,00</t>
  </si>
  <si>
    <t>21,00</t>
  </si>
  <si>
    <t>3</t>
  </si>
  <si>
    <t>2</t>
  </si>
  <si>
    <t>PS 90-28-01</t>
  </si>
  <si>
    <t>T.ú. Brno - Kutná Hora, úprava zpětné cesty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</si>
  <si>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</si>
  <si>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</si>
  <si>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</si>
  <si>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</si>
  <si>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</si>
  <si>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</si>
  <si>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</si>
  <si>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</si>
  <si>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</si>
  <si>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</si>
  <si>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</si>
  <si>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</si>
  <si>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</si>
  <si>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</si>
  <si>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</si>
  <si>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</si>
  <si>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</si>
  <si>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</si>
  <si>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46</t>
  </si>
  <si>
    <t>ZEMNÍ PRÁCE</t>
  </si>
  <si>
    <t>P</t>
  </si>
  <si>
    <t>132738</t>
  </si>
  <si>
    <t/>
  </si>
  <si>
    <t>HLOUBENÍ RÝH DO 2M PAŽ. I NEPAŽ. TŘ.I, ODVOZ DO 20KM</t>
  </si>
  <si>
    <t>M3</t>
  </si>
  <si>
    <t>PP</t>
  </si>
  <si>
    <t>VV</t>
  </si>
  <si>
    <t>Podle polohopisných výkresů</t>
  </si>
  <si>
    <t>TS</t>
  </si>
  <si>
    <t>Položka zahrnuje:                                                                                                                                                                                                                                                                        -- vodorovná a svislá doprava, přemístění, přeložení, manipulace s výkopkem                                                                                                                                                          -- --   - kompletní provedení vykopávky nezapažené i zapažené                                                                                                                                                                                         ---- + - ošetření výkopiště po celou dobu práce v něm vč.klimatických opatření                                                                                                                                                                   ---- ztížení vykopávek v blízkosti podzemního vedení, konstrukcí a objektů vč.jejich dočasného zajištění                                                                                                                    -- ztížení pod vodou, v okolí výbušnin, ve stísněných prostorech apod.                                                                                                                                                                                 - těžení po vrstvách, pásech a po jiných nutných částech (figurách)                                                                                                                                                                                                - čerpání vody vč. čerpacích jímek, potrubí a pohotovostní čerpací soupravy (viz ustanovení k pol.1151,2)                                                                                                                                                                                                                                                                                 - potřebné snížení hladiny spodních vod                                                                                                                                                                                                                                   - těžení a rozpojování jednotlivých balvanů                                                                                                                                                                                                                             - vytahování a nošení výkopku                                                                                                                                                                                                                                                  -- svahování a přesvah.svahů do konečného tvaru, výměna hornin v podloží a v pláni znehodnocené klimatickými vlivy                                                                                          - eventuelně nutné druhotné rozpojení odstřelené horniny                                                                                                                                                                                                - ruční vykopávky, odstranění kořenů a napadávek                                                                                                                                                                                                                       - pažení, vzepření a rozepření vč. přepažování (vyjma štětových stěn)                                                                                                                                                                                                                                                                    - úpravu, ochranu a očištění dna, základové spáry, stěn a svahů                                                                                                                                                                                 - ---- odvedení nebo obvedení vody v okolí výkopiště a ve výkopišti                                                                                                                                                                                   ----- třídění výkopku                                                                                                                                                                                                                                                                            - veškeré pomocné konstrukce umožňující provedení vykopávky (příjezdy, sjezdy, nájezdy, lešení, podpěr.konstrukce, přemostění, zpěvněné plochy, zakrytí apod.)                                                                                                                                                                        - nezahrnuje uložení zeminy (na skládku, do násypu) ani poplatky za skládku, vykazují se v položce č.0141.</t>
  </si>
  <si>
    <t>17411</t>
  </si>
  <si>
    <t>ZÁSYP JAM A RÝH SE ZHUTNĚNÍM</t>
  </si>
  <si>
    <t>Položka zahrnuje:                                                                                                                                                                                                                                                                        -- kompletní provedení zemní konstrukce vč. výběru vhodného materiálu                                                                                                                                                          -- --   - -- úprava ukládaného materiálu vlhčením, tříděním, promícháním nebo vysoušením, příp. jiné úpravyza účelem zlepšení  jeho mechanických vlastností                                                                                                                                                                                         - hutnění i různé míry hutnění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ošetření výkopiště po celou dobu práce v něm vč.klimatických opatření                                                                                                                                                                           - ztížení v okolí vedení, konstrukcí a objektů a jejich dočasné zajištění                                                                                                                                                                                                        - ztížení provádění vč.hutnění ve ztížených podmínkách a stísněných prostorech                                                                                                                                                                       - ztížené ukládání sypaniny pod vodu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ukládání po vrstvách a po jiných nutných částech (figurách) vč.dosypávek                                                                                                                                                                                               -  spouštění a nošení materiálu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výměna částí zemní konstrukce znehodnocené klimatickými vlivy                                                                                                                                                                                                                                   - ruční hutnění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udržování úložiště a jeho ochrana proti vodě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odvedení nebo obvedení vody v okolí výkopiště a ve výkopišti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veškeré pomocné konstrukce umožňující provedení zemní konstrukce (příjezdy, sjezdy, nájezdy, lešení, podpěrné konstrukce, přemostění, zpěvněné plochy, zakrytí apod.)</t>
  </si>
  <si>
    <t>18215</t>
  </si>
  <si>
    <t>ÚPRAVA POVRCHŮ SROVNÁNÍM ÚZEMÍ V TL. DO 0,5M</t>
  </si>
  <si>
    <t>M2</t>
  </si>
  <si>
    <t>Položka zahrnuje srovnání výškových rozdílů terénu.</t>
  </si>
  <si>
    <t>70</t>
  </si>
  <si>
    <t>ZEMNÍ KABELIZACE</t>
  </si>
  <si>
    <t>702112</t>
  </si>
  <si>
    <t>KABELOVÝ ŽLAB ZEMNÍ VČETNĚ KRYTU SVĚTLÉ ŠÍŘKY PŘES 120MM DO 250 MM</t>
  </si>
  <si>
    <t>M</t>
  </si>
  <si>
    <t>1. Položka obsahuje:   
– kompletní montáž, rozměření, řezání, spojování apod.   
– veškerý spojovací a montážní materiál vč. upevňovacího materiálu (držáky  apod.)   
– pomocné mechanismy    
2. Položka neobsahuje:   
X   
3. Způsob měření:   
Měří se metr délkový.</t>
  </si>
  <si>
    <t>702610</t>
  </si>
  <si>
    <t>ODKRYTÍ A ZAKRYTÍ KABELOVÉHO ŽLABU</t>
  </si>
  <si>
    <t>1. Položka obsahuje:   
– pomocné mechanismy   
2. Položka neobsahuje:   
X   
3. Způsob měření:   
Měří se metr délkový.</t>
  </si>
  <si>
    <t>28</t>
  </si>
  <si>
    <t>R702610</t>
  </si>
  <si>
    <t>DEMONTÁŽ KABELOVÉHO ŽLABU</t>
  </si>
  <si>
    <t>75</t>
  </si>
  <si>
    <t>MONTÁŽ SDĚLOVACÍ A ZABEZPEČOVACÍ TECHNIKY</t>
  </si>
  <si>
    <t>75C851</t>
  </si>
  <si>
    <t>SADA PROPOJEK PRO PŘIPOJENÍ STYK.TRANSFORMÁTORU, SYM. TLUMIVKY KE KOLEJNICI - DODÁVKA</t>
  </si>
  <si>
    <t>KUS</t>
  </si>
  <si>
    <t>Podle schema izolace kolejiště</t>
  </si>
  <si>
    <t>1. Položka obsahuje:   
 – dodávka sady propojek (do 3 lan) pro připojení jednoho stykového transformátoru ke kolejnicím podle typu a potřebné délky, včetně potřebného pomocného materiálu a dopravy do staveništního skladustykového transformátoru, potřebného pomocného materiálu a dopravy do staveništního skladu   
 2. Položka neobsahuje:   
 X   
3. Způsob měření:   
Udává se počet kusů kompletní konstrukce nebo práce.</t>
  </si>
  <si>
    <t>7</t>
  </si>
  <si>
    <t>75C857</t>
  </si>
  <si>
    <t>SADA PROPOJEK PRO PŘIPOJENÍ STYK.TRANSFORMÁTORU, SYM. TLUMIVKY KE KOLEJNICI - MONTÁŽ</t>
  </si>
  <si>
    <t>1. Položka obsahuje:   
 – rozměření místa připojení, případné vyvrtání otvorů , montáž sady propojek (do 3 lan) pro připojení jednoho stykového transformátoru ke kolejnicím   
 – montáž propojek pro připojení stykového transformátoru ke kolejnicím se všemi pocnými ay doplňujícími pracemi a součástmi, případně použití mechanizmů, včetně dopravy ze skladu k místu montáže   
2. Položka neobsahuje:   
 X   
3. Způsob měření:   
Udává se počet kusů kompletní konstrukce nebo práce.</t>
  </si>
  <si>
    <t>8</t>
  </si>
  <si>
    <t>75C858</t>
  </si>
  <si>
    <t>SADA PROPOJEK PRO PŘIPOJENÍ STYK. TRANSFORMÁTORU, SYM.TLUMIVKY KE KOLEJNICI - DEMONTÁŽ</t>
  </si>
  <si>
    <t>1. Položka obsahuje: – demontáž sady propojek (do 3 lan) pro připojení jednoho stykového transformátoru ke kolejnicím – demontáž sady propojek pro připojení stykového transformátoru ke kolejnicím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sad, které se skládají z předepsaných dílů, jež tvoří požadovaný celek.</t>
  </si>
  <si>
    <t>75C861</t>
  </si>
  <si>
    <t>KOMPLETNÍ SADA PROPOJEK DVOJICE STYKOVÉHO TRANSFORMÁTORU - DODÁVKA</t>
  </si>
  <si>
    <t>1. Položka obsahuje:   
 – dodávka kompletní sady propojek dvojice stykových transformátorů (do 3 lan ke kolejnici) podle typu a potřebné délky, včetně potřebného pomocného materiálu a dopravy do staveništního skladu  - dodávka kompletní sady propojek dvojice stykových transformátorů včetně pomocného materiálu, dopravu do staveništního skladu   
 2. Položka neobsahuje:   
 X   
3. Způsob měření:   
Udává se počet kusů kompletní konstrukce nebo práce.</t>
  </si>
  <si>
    <t>75C867</t>
  </si>
  <si>
    <t>KOMPLETNÍ SADA PROPOJEK DVOJICE STYKOVÉHO TRANSFORMÁTORU - MONTÁŽ</t>
  </si>
  <si>
    <t>1. Položka obsahuje:   
 – rozměření místa připojení, případné vyvrtání otvorů , montáž kompletní sady propojek dvojice stykových transformátorů     
 – montáž kompletní sady propojek dvojice stykových transformátorů (do 3 lan ke kolejnici)  se všemi pocnými ay doplňujícími pracemi a součástmi, případně použití mechanizmů, včetně dopravy ze skladu k místu montáže   
2. Položka neobsahuje:   
 X   
3. Způsob měření:   
Udává se počet kusů kompletní konstrukce nebo práce.</t>
  </si>
  <si>
    <t>11</t>
  </si>
  <si>
    <t>75C868</t>
  </si>
  <si>
    <t>KOMPLETNÍ SADA PROPOJEK DVOJICE STYKOVÝCH TRANSFORMÁTORŮ - DEMONTÁŽ</t>
  </si>
  <si>
    <t>1. Položka obsahuje: – demontáž kompletní sady propojek dvojice stykových transformátorů dle typu daného položkou – demontáž kompletní sady propojek dvojice stykových transformátorů (do 3 lan ke kolejnici) 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sad, které se skládají z předepsaných dílů, jež tvoří požadovaný celek.</t>
  </si>
  <si>
    <t>12</t>
  </si>
  <si>
    <t>75C871</t>
  </si>
  <si>
    <t>KOLEJOVÁ PROPOJKA VÝHYBKOVÁ - DODÁVKA</t>
  </si>
  <si>
    <t>1. Položka obsahuje: – dodávka kolejové propojky výhybkové (do 3 lan) podle typu a potřebné délky včetně potřebného pomocného materiálu a dopravy do staveništního skladu – dodávku kolejové propojky výhybkové včetně pomocného materiálu, dopravu do staveništního skladu2. Položka neobsahuje: X3. Způsob měření:Udává se počet kusů kompletní konstrukce nebo práce.</t>
  </si>
  <si>
    <t>13</t>
  </si>
  <si>
    <t>75C877</t>
  </si>
  <si>
    <t>KOLEJOVÁ PROPOJKA VÝHYBKOVÁ - MONTÁŽ</t>
  </si>
  <si>
    <t>1. Položka obsahuje: – rozměření místa připojení, případné vyvrtání otvorů, montáž kolejové propojky výhybkové – montáž kolejové propojky výhybkové (do 3 lan) se všemi pomocnými a doplňujícími pracemi a součástmi, případné použití mechanizmů, včetně dopravy ze skladu k místu montáže2. Položka neobsahuje: X3. Způsob měření:Udává se počet kusů kompletní konstrukce nebo práce.</t>
  </si>
  <si>
    <t>14</t>
  </si>
  <si>
    <t>75C878</t>
  </si>
  <si>
    <t>KOLEJOVÁ PROPOJKA VÝHYBKOVÁ - DEMONTÁŽ</t>
  </si>
  <si>
    <t>1. Položka obsahuje: – demontáž kolejové propojky výhybkové (do 3 lan) dle typu daného položkou – demontáž kolejové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kusů kompletní konstrukce nebo práce.</t>
  </si>
  <si>
    <t>15</t>
  </si>
  <si>
    <t>75C881</t>
  </si>
  <si>
    <t>MEZIKOLEJOVÁ LANOVÁ PROPOJKA (DO 3 LAN DO DÉLKY 7 M) - DODÁVKA</t>
  </si>
  <si>
    <t>1. Položka obsahuje: – dodávka mezikolejové lanové propojky podle typu a potřebné délky včetně potřebného pomocného materiálu a dopravy do staveništního skladu – dodávku mezikolejové lanové propojky včetně pomocného materiálu, dopravu do staveništního skladu2. Položka neobsahuje: X3. Způsob měření:Udává se počet kusů kompletní konstrukce nebo práce.</t>
  </si>
  <si>
    <t>16</t>
  </si>
  <si>
    <t>75C887</t>
  </si>
  <si>
    <t>MEZIKOLEJOVÁ LANOVÁ PROPOJKA (DO 3 LAN DO DÉLKY 7 M) - MONTÁŽ</t>
  </si>
  <si>
    <t>1. Položka obsahuje: – rozměření místa připojení, případné vyvrtání otvorů, montáž mezikolejové lanové propojky – montáž mezikolejové lanové propojky se všemi pomocnými a doplňujícími pracemi a součástmi, případné použití mechanizmů, včetně dopravy ze skladu k místu montáže2. Položka neobsahuje: X3. Způsob měření:Udává se počet kusů kompletní konstrukce nebo práce.</t>
  </si>
  <si>
    <t>17</t>
  </si>
  <si>
    <t>75C888</t>
  </si>
  <si>
    <t>MEZIKOLEJOVÁ LANOVÁ PROPOJKA (DO 3 LAN DO DÉLKY 7 M) - DEMONTÁŽ</t>
  </si>
  <si>
    <t>1. Položka obsahuje: – demontáž mezikolejové lanové propojky dle typu daného položkou – demontáž mezikolejové lanové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kusů kompletní konstrukce nebo práce.</t>
  </si>
  <si>
    <t>18</t>
  </si>
  <si>
    <t>75C8C1</t>
  </si>
  <si>
    <t>MEZIKOLEJOVÁ LANOVÁ PROPOJKA DLOUHÁ (DO 3 LAN) - DODÁVKA</t>
  </si>
  <si>
    <t>1. Položka obsahuje:   
 – dodávka mezikolejové  lanové propojky podle typu a potřebné délky včetně  potřebného pomocného materiálu a dopravy do staveništního skladu   
 – dodávku mezikolejové lanové propojky výhybkové  včetně pomocného materiálu, dopravu do staveništního skladu   
2. Položka neobsahuje:   
 X   
3. Způsob měření:   
Měří se v metrech délkových propojky nebo jiné konstrukce.</t>
  </si>
  <si>
    <t>19</t>
  </si>
  <si>
    <t>75C8C7</t>
  </si>
  <si>
    <t>MEZIKOLEJOVÁ LANOVÁ PROPOJKA DLOUHÁ (DO 3 LAN) - MONTÁŽ</t>
  </si>
  <si>
    <t>1. Položka obsahuje:   
 – rozměření místa připojení, případné vyvrtání otvorů, montážmezikolejové lanové propojky    
 – montáž mezikolejové lanové propojky se všemi pomocnými a doplňujícími pracemi a součástmi, případné použití mechanizmů, včetně dopravy ze skladu k místu montáže     
2. Položka neobsahuje:   
 X   
3. Způsob měření:   
Měří se v metrech délkových propojky nebo jiné konstrukce</t>
  </si>
  <si>
    <t>20</t>
  </si>
  <si>
    <t>75C8C8</t>
  </si>
  <si>
    <t>MEZIKOLEJOVÁ LANOVÁ PROPOJKA DLOUHÁ (DO 3 LAN) - DEMONTÁŽ</t>
  </si>
  <si>
    <t>1. Položka obsahuje: – demontáž mezikolejové lanové propojky dle typu daného položkou – demontáž mezikolejové lanové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v m kompletní konstrukce nebo práce.</t>
  </si>
  <si>
    <t>21</t>
  </si>
  <si>
    <t>75E117</t>
  </si>
  <si>
    <t>DOZOR PRACOVNÍKŮ PROVOZOVATELE PŘI PRÁCI NA ŽIVÉM ZAŘÍZENÍ</t>
  </si>
  <si>
    <t>HOD</t>
  </si>
  <si>
    <t>Podle Tech.zprávy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</si>
  <si>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</si>
  <si>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22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</si>
  <si>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</si>
  <si>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</si>
  <si>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</si>
  <si>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23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</si>
  <si>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</si>
  <si>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</si>
  <si>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</si>
  <si>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24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</si>
  <si>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</si>
  <si>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</si>
  <si>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</si>
  <si>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</si>
  <si>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</si>
  <si>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26</t>
  </si>
  <si>
    <t>R015140</t>
  </si>
  <si>
    <t>90</t>
  </si>
  <si>
    <t>POPLATKY ZA LIKVIDACI ODPADŮ NEKONTAMINOVANÝCH - 17 01 01 BETON Z DEMOLIC OBJEKTŮ, ZÁKLADY TV, KŮLY A SLOUPKY VČETNĚ DOPRAVY</t>
  </si>
  <si>
    <t>T</t>
  </si>
  <si>
    <t>Podle Technické zprávy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</si>
  <si>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185/2001 Sb., o nakládání s odpady, v platném znění.</t>
  </si>
  <si>
    <t>27</t>
  </si>
  <si>
    <t>R015890</t>
  </si>
  <si>
    <t>POPLATKY ZA LIKVIDACI ODPADŮ NEKONTAMINOVANÝCH - 17 04 11 - ZBYTKY KABELŮ A VODIČŮ (I S IZOLACÍ), VČETNĚ DOPRAVY</t>
  </si>
  <si>
    <t>D.2.1.1</t>
  </si>
  <si>
    <t>Železniční svršek a spodek</t>
  </si>
  <si>
    <t>SO 90-17-01</t>
  </si>
  <si>
    <t>Přidružená stavební výroba</t>
  </si>
  <si>
    <t>žst. Ostrov n. Oslavou  
    LJI 2x20/70 - 32ks  
    LJI 2x20/120 - 3ks  
žst. Havlíčkův Brod  
    LJI 2x20/70 - 198ks  
    LJI 2x20/120 - 22ks  
žst. Golčův Jeníkov  
    LJI 2x20/70 - 85ks  
    LJI 2x20/120 - 31ks  
(32+3)+(198+22)+(85+31)=371,000 [A]</t>
  </si>
  <si>
    <t>1. Položka obsahuje:   
 – dodávka kolejové propojky výhybkové (do 3 lan) podle typu a potřebné délky včetně potřebného pomocného materiálu a dopravy do staveništního skladu   
 – dodávku kolejové propojky výhybkové včetně pomocného materiálu, dopravu do staveništního skladu   
2. Položka neobsahuje:   
 X   
3. Způsob měření:   
Udává se počet kusů kompletní konstrukce nebo práce.</t>
  </si>
  <si>
    <t>1. Položka obsahuje:   
 – rozměření místa připojení, případné vyvrtání otvorů, montáž kolejové propojky výhybkové   
 – montáž kolejové propojky výhybkové (do 3 lan)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</si>
  <si>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žst. Ostrov n. Oslavou  
     18ks  
žst. Havlíčkův Brod  
     52ks  
žst. Golčův Jeníkov  
     59ks  
    18+52+59=129,000 [A]</t>
  </si>
  <si>
    <t>1. Položka obsahuje:   
 – demontáž kolejové propojky výhybkové (do 3 lan) dle typu daného položkou   
 – demontáž kolejové propojky výhybkové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</si>
  <si>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Evidenční položka  
Druhotná surovina - výkup</t>
  </si>
  <si>
    <t>žst. Ostrov n. Oslavou. Demontáž stávajících propojek výhybek č.5,6,12,13,14,15,16,17.  
    LJI 20/70 - 32ks/2=16ks x 2kg=32kg  
    LJI 20/120 - 3ks/2=2ks x 3kg=6kg  
žst. Havlíčkův Brod. Demontáž stávajících propojek výhybek č.4,6,7,24,26,29  
    LJI 20/70 - 6vyh. x 7ks x 2kg=84kg  
    LJI 2x20/120 - 10ks x 3kg=30kg  
žst. Golčův Jeníkov. Demontáž stávajících propojek výhybek č.1,2,3,4,5,6,14,15,16,17,18,19.  
    LJI 20/70 - 85ks/2=43ks x 2kg=86kg  
    LJI 20/120 - 31ks/2=16ks x 3kg=48kg  
(0,032+0,006)+(0,084+0,030)+(0,086+0,048)=0,286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</si>
  <si>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</si>
  <si>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D.2.3.1</t>
  </si>
  <si>
    <t>Trakční vedení</t>
  </si>
  <si>
    <t>SO 01-01-01.1</t>
  </si>
  <si>
    <t>TNS Čebín, úprava TV - ZÁKLADY TV - způsobilé výdaje</t>
  </si>
  <si>
    <t>74A</t>
  </si>
  <si>
    <t>Základy TV</t>
  </si>
  <si>
    <t>74A110</t>
  </si>
  <si>
    <t>ZÁKLAD TV HLOUBENÝ V JAKÉKOLIV TŘÍDĚ ZEMINY</t>
  </si>
  <si>
    <t>viz. výkaz výměr základů, stožárů a bran</t>
  </si>
  <si>
    <t>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TKP2. Položka neobsahuje: – přídavnou výztuž, svorníky, koše – odvoz výkopku (viz pol. 74A150) – poplatek za likvidaci odpadů (viz SSD 0)3. Způsob měření:Měří se metry kubické uložené betonové směsi.</t>
  </si>
  <si>
    <t>74A150</t>
  </si>
  <si>
    <t>ODVOZ ZEMINY Z VÝKOPU (NA LIKVIDACI ODPADŮ NEBO JINÉ URČENÉ MÍSTO)</t>
  </si>
  <si>
    <t>M3KM</t>
  </si>
  <si>
    <t>viz. stavební tabulka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</si>
  <si>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odpadů3. Způsob měření:Výměra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</si>
  <si>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</si>
  <si>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</si>
  <si>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1. Položka obsahuje: –  montáž, materiál a dovoz kompletní ocelové výztuže základu TV (vč. technologické)2. Položka neobsahuje: X3. Způsob měření:Udává se počet kusů kompletní konstrukce nebo práce.</t>
  </si>
  <si>
    <t>74A320</t>
  </si>
  <si>
    <t>KOVANÝ SVORNÍK PRO ZÁKLAD TV</t>
  </si>
  <si>
    <t>1. Položka obsahuje: –  montáž, materiál, dovoz a protikorozní ošetření kovaného svorníku pro základ TV2. Položka neobsahuje: X3. Způsob měření:Udává se počet kusů kompletní konstrukce nebo práce.</t>
  </si>
  <si>
    <t>74A450</t>
  </si>
  <si>
    <t>ÚPRAVA KABELŮ U ZÁKLADU TV</t>
  </si>
  <si>
    <t>1. Položka obsahuje: montáž a materiál  – ruční výkop v průměrné hloubce 80 cm a šířce 50 cm délky 30m – pažení nebo zajištění výkopu v nezbytném rozsahu – případné čerpání vody – úpravu kabelové trasy včetně ověření polohy2. Položka neobsahuje: X3. Způsob měření:Udává se počet kusů kompletní konstrukce nebo práce pro jeden základ.</t>
  </si>
  <si>
    <t>74A460</t>
  </si>
  <si>
    <t>ÚPRAVA ODVODNĚNÍ U ZÁKLADU TV</t>
  </si>
  <si>
    <t>1. Položka obsahuje: demontáž, montáž a materiál  – ruční výkop v průměrné hloubce 50 cm a šířce 50 cm délky 10m – pažení nebo zajištění výkopu v nezbytném rozsahu – případné čerpání vody – úpravu odvodňovacího žlabu, případně trativodu, včetně ověření polohy2. Položka neobsahuje: X3. Způsob měření:Udává se počet kusů kompletní konstrukce nebo práce pro jeden základ.</t>
  </si>
  <si>
    <t>74AF11</t>
  </si>
  <si>
    <t>TAŽNÉ HNACÍ VOZIDLO K PRACOVNÍM SOUPRAVÁM (PRO ZÁKLADY - MONTÁŽ)</t>
  </si>
  <si>
    <t>viz. technická zpráva</t>
  </si>
  <si>
    <t>1. Položka obsahuje: – kolejové mechanizmy pro výstavbu základů podpěr trakčního vedení – dopravu kolejových mechanismů z mateřského depa do prostoru stavby a zpět2. Položka neobsahuje: X3. Způsob měření:Udává se čas v hodinách bez pohotovostních stavů vozidla.</t>
  </si>
  <si>
    <t>R015111</t>
  </si>
  <si>
    <t>POPLATKY ZA LIKVIDACI ODPADŮ NEKONTAMINOVANÝCH - 17 05 04 VYTĚŽENÉ ZEMINY A HORNINY - I. TŘÍDA TĚŽITELNOSTI VČETNĚ DOPRAVY</t>
  </si>
  <si>
    <t>Evidenční položka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</si>
  <si>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185/2001 Sb., o nakládání s odpady, v platném znění.</t>
  </si>
  <si>
    <t>SO 01-01-01.2</t>
  </si>
  <si>
    <t>TNS Čebín, úprava TV - ZÁKLADY TV - nezpůsobilé výdaje</t>
  </si>
  <si>
    <t>74A330</t>
  </si>
  <si>
    <t>SVORNÍKOVÝ KOŠ PRO ZÁKLAD TV</t>
  </si>
  <si>
    <t>1. Položka obsahuje: –  montáž, materiál, dovoz a protikorozní ošetření svorníkového koše pro základ TV2. Položka neobsahuje: X3. Způsob měření:Udává se počet kusů kompletní konstrukce nebo práce.</t>
  </si>
  <si>
    <t>77</t>
  </si>
  <si>
    <t>D.9.8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</si>
  <si>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</si>
  <si>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</si>
  <si>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</si>
  <si>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</si>
  <si>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</si>
  <si>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</si>
  <si>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</si>
  <si>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</si>
  <si>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</si>
  <si>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</si>
  <si>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</si>
  <si>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</si>
  <si>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</si>
  <si>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</si>
  <si>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</si>
  <si>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</si>
  <si>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</si>
  <si>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</si>
  <si>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</si>
  <si>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</si>
  <si>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</si>
  <si>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</si>
  <si>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</si>
  <si>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</si>
  <si>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</si>
  <si>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</si>
  <si>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VSEOB009</t>
  </si>
  <si>
    <t>Měření EMC, EMI</t>
  </si>
  <si>
    <t>Položka obsahuje veškeré náklady na provedení měření EMC a EMI v souladu s ČSN EN 50 121 a souvisejícími předpisy   
objektů stavby, včetně vypracování příslušných protokolů</t>
  </si>
  <si>
    <t>Technická specifikace položky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</si>
</sst>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'D.1.1.1_PS 90-28-01'!I3</f>
      </c>
      <c s="20">
        <f>'D.1.1.1_PS 90-28-01'!O2</f>
      </c>
      <c s="20">
        <f>C10+D10</f>
      </c>
    </row>
    <row r="11" spans="1:5" ht="12.75" customHeight="1">
      <c r="A11" s="19" t="s">
        <v>172</v>
      </c>
      <c s="19" t="s">
        <v>29</v>
      </c>
      <c s="20">
        <f>'D.2.1.1_SO 90-17-01'!I3</f>
      </c>
      <c s="20">
        <f>'D.2.1.1_SO 90-17-01'!O2</f>
      </c>
      <c s="20">
        <f>C11+D11</f>
      </c>
    </row>
    <row r="12" spans="1:5" ht="12.75" customHeight="1">
      <c r="A12" s="19" t="s">
        <v>184</v>
      </c>
      <c s="19" t="s">
        <v>185</v>
      </c>
      <c s="20">
        <f>'D.2.3.1_SO 01-01-01.1'!I3</f>
      </c>
      <c s="20">
        <f>'D.2.3.1_SO 01-01-01.1'!O2</f>
      </c>
      <c s="20">
        <f>C12+D12</f>
      </c>
    </row>
    <row r="13" spans="1:5" ht="12.75" customHeight="1">
      <c r="A13" s="19" t="s">
        <v>217</v>
      </c>
      <c s="19" t="s">
        <v>218</v>
      </c>
      <c s="20">
        <f>'D.2.3.1_SO 01-01-01.2'!I3</f>
      </c>
      <c s="20">
        <f>'D.2.3.1_SO 01-01-01.2'!O2</f>
      </c>
      <c s="20">
        <f>C13+D13</f>
      </c>
    </row>
    <row r="14" spans="1:5" ht="12.75" customHeight="1">
      <c r="A14" s="19" t="s">
        <v>225</v>
      </c>
      <c s="19" t="s">
        <v>224</v>
      </c>
      <c s="20">
        <f>'D.9.8_SO 98-98'!I3</f>
      </c>
      <c s="20">
        <f>'D.9.8_SO 98-98'!O2</f>
      </c>
      <c s="20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0+O9+O22+O35+O112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1">
        <f>0+I9+I22+I35+I112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48</v>
      </c>
      <c s="25"/>
      <c s="27" t="s">
        <v>49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50</v>
      </c>
      <c s="29" t="s">
        <v>33</v>
      </c>
      <c s="29" t="s">
        <v>51</v>
      </c>
      <c s="24" t="s">
        <v>52</v>
      </c>
      <c s="30" t="s">
        <v>53</v>
      </c>
      <c s="31" t="s">
        <v>54</v>
      </c>
      <c s="32">
        <v>49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55</v>
      </c>
      <c r="E11" s="35" t="s">
        <v>52</v>
      </c>
    </row>
    <row r="12" spans="1:5" ht="12.75">
      <c r="A12" s="36" t="s">
        <v>56</v>
      </c>
      <c r="E12" s="37" t="s">
        <v>57</v>
      </c>
    </row>
    <row r="13" spans="1:5" ht="318.75">
      <c r="A13" t="s">
        <v>58</v>
      </c>
      <c r="E13" s="35" t="s">
        <v>59</v>
      </c>
    </row>
    <row r="14" spans="1:16" ht="12.75">
      <c r="A14" s="24" t="s">
        <v>50</v>
      </c>
      <c s="29" t="s">
        <v>27</v>
      </c>
      <c s="29" t="s">
        <v>60</v>
      </c>
      <c s="24" t="s">
        <v>52</v>
      </c>
      <c s="30" t="s">
        <v>61</v>
      </c>
      <c s="31" t="s">
        <v>54</v>
      </c>
      <c s="32">
        <v>49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55</v>
      </c>
      <c r="E15" s="35" t="s">
        <v>52</v>
      </c>
    </row>
    <row r="16" spans="1:5" ht="12.75">
      <c r="A16" s="36" t="s">
        <v>56</v>
      </c>
      <c r="E16" s="37" t="s">
        <v>57</v>
      </c>
    </row>
    <row r="17" spans="1:5" ht="229.5">
      <c r="A17" t="s">
        <v>58</v>
      </c>
      <c r="E17" s="35" t="s">
        <v>62</v>
      </c>
    </row>
    <row r="18" spans="1:16" ht="12.75">
      <c r="A18" s="24" t="s">
        <v>50</v>
      </c>
      <c s="29" t="s">
        <v>26</v>
      </c>
      <c s="29" t="s">
        <v>63</v>
      </c>
      <c s="24" t="s">
        <v>52</v>
      </c>
      <c s="30" t="s">
        <v>64</v>
      </c>
      <c s="31" t="s">
        <v>65</v>
      </c>
      <c s="32">
        <v>95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55</v>
      </c>
      <c r="E19" s="35" t="s">
        <v>52</v>
      </c>
    </row>
    <row r="20" spans="1:5" ht="12.75">
      <c r="A20" s="36" t="s">
        <v>56</v>
      </c>
      <c r="E20" s="37" t="s">
        <v>57</v>
      </c>
    </row>
    <row r="21" spans="1:5" ht="12.75">
      <c r="A21" t="s">
        <v>58</v>
      </c>
      <c r="E21" s="35" t="s">
        <v>66</v>
      </c>
    </row>
    <row r="22" spans="1:18" ht="12.75" customHeight="1">
      <c r="A22" s="6" t="s">
        <v>47</v>
      </c>
      <c s="6"/>
      <c s="39" t="s">
        <v>67</v>
      </c>
      <c s="6"/>
      <c s="27" t="s">
        <v>68</v>
      </c>
      <c s="6"/>
      <c s="6"/>
      <c s="6"/>
      <c s="40">
        <f>0+Q22</f>
      </c>
      <c r="O22">
        <f>0+R22</f>
      </c>
      <c r="Q22">
        <f>0+I23+I27+I31</f>
      </c>
      <c>
        <f>0+O23+O27+O31</f>
      </c>
    </row>
    <row r="23" spans="1:16" ht="25.5">
      <c r="A23" s="24" t="s">
        <v>50</v>
      </c>
      <c s="29" t="s">
        <v>37</v>
      </c>
      <c s="29" t="s">
        <v>69</v>
      </c>
      <c s="24" t="s">
        <v>52</v>
      </c>
      <c s="30" t="s">
        <v>70</v>
      </c>
      <c s="31" t="s">
        <v>71</v>
      </c>
      <c s="32">
        <v>200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55</v>
      </c>
      <c r="E24" s="35" t="s">
        <v>52</v>
      </c>
    </row>
    <row r="25" spans="1:5" ht="12.75">
      <c r="A25" s="36" t="s">
        <v>56</v>
      </c>
      <c r="E25" s="37" t="s">
        <v>57</v>
      </c>
    </row>
    <row r="26" spans="1:5" ht="102">
      <c r="A26" t="s">
        <v>58</v>
      </c>
      <c r="E26" s="35" t="s">
        <v>72</v>
      </c>
    </row>
    <row r="27" spans="1:16" ht="12.75">
      <c r="A27" s="24" t="s">
        <v>50</v>
      </c>
      <c s="29" t="s">
        <v>39</v>
      </c>
      <c s="29" t="s">
        <v>73</v>
      </c>
      <c s="24" t="s">
        <v>52</v>
      </c>
      <c s="30" t="s">
        <v>74</v>
      </c>
      <c s="31" t="s">
        <v>71</v>
      </c>
      <c s="32">
        <v>100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12.75">
      <c r="A28" s="34" t="s">
        <v>55</v>
      </c>
      <c r="E28" s="35" t="s">
        <v>52</v>
      </c>
    </row>
    <row r="29" spans="1:5" ht="12.75">
      <c r="A29" s="36" t="s">
        <v>56</v>
      </c>
      <c r="E29" s="37" t="s">
        <v>57</v>
      </c>
    </row>
    <row r="30" spans="1:5" ht="76.5">
      <c r="A30" t="s">
        <v>58</v>
      </c>
      <c r="E30" s="35" t="s">
        <v>75</v>
      </c>
    </row>
    <row r="31" spans="1:16" ht="12.75">
      <c r="A31" s="24" t="s">
        <v>50</v>
      </c>
      <c s="29" t="s">
        <v>76</v>
      </c>
      <c s="29" t="s">
        <v>77</v>
      </c>
      <c s="24" t="s">
        <v>52</v>
      </c>
      <c s="30" t="s">
        <v>78</v>
      </c>
      <c s="31" t="s">
        <v>71</v>
      </c>
      <c s="32">
        <v>100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55</v>
      </c>
      <c r="E32" s="35" t="s">
        <v>52</v>
      </c>
    </row>
    <row r="33" spans="1:5" ht="12.75">
      <c r="A33" s="36" t="s">
        <v>56</v>
      </c>
      <c r="E33" s="37" t="s">
        <v>57</v>
      </c>
    </row>
    <row r="34" spans="1:5" ht="76.5">
      <c r="A34" t="s">
        <v>58</v>
      </c>
      <c r="E34" s="35" t="s">
        <v>75</v>
      </c>
    </row>
    <row r="35" spans="1:18" ht="12.75" customHeight="1">
      <c r="A35" s="6" t="s">
        <v>47</v>
      </c>
      <c s="6"/>
      <c s="39" t="s">
        <v>79</v>
      </c>
      <c s="6"/>
      <c s="27" t="s">
        <v>80</v>
      </c>
      <c s="6"/>
      <c s="6"/>
      <c s="6"/>
      <c s="40">
        <f>0+Q35</f>
      </c>
      <c r="O35">
        <f>0+R35</f>
      </c>
      <c r="Q35">
        <f>0+I36+I40+I44+I48+I52+I56+I60+I64+I68+I72+I76+I80+I84+I88+I92+I96+I100+I104+I108</f>
      </c>
      <c>
        <f>0+O36+O40+O44+O48+O52+O56+O60+O64+O68+O72+O76+O80+O84+O88+O92+O96+O100+O104+O108</f>
      </c>
    </row>
    <row r="36" spans="1:16" ht="25.5">
      <c r="A36" s="24" t="s">
        <v>50</v>
      </c>
      <c s="29" t="s">
        <v>41</v>
      </c>
      <c s="29" t="s">
        <v>81</v>
      </c>
      <c s="24" t="s">
        <v>52</v>
      </c>
      <c s="30" t="s">
        <v>82</v>
      </c>
      <c s="31" t="s">
        <v>83</v>
      </c>
      <c s="32">
        <v>10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12.75">
      <c r="A37" s="34" t="s">
        <v>55</v>
      </c>
      <c r="E37" s="35" t="s">
        <v>52</v>
      </c>
    </row>
    <row r="38" spans="1:5" ht="12.75">
      <c r="A38" s="36" t="s">
        <v>56</v>
      </c>
      <c r="E38" s="37" t="s">
        <v>84</v>
      </c>
    </row>
    <row r="39" spans="1:5" ht="114.75">
      <c r="A39" t="s">
        <v>58</v>
      </c>
      <c r="E39" s="35" t="s">
        <v>85</v>
      </c>
    </row>
    <row r="40" spans="1:16" ht="25.5">
      <c r="A40" s="24" t="s">
        <v>50</v>
      </c>
      <c s="29" t="s">
        <v>86</v>
      </c>
      <c s="29" t="s">
        <v>87</v>
      </c>
      <c s="24" t="s">
        <v>52</v>
      </c>
      <c s="30" t="s">
        <v>88</v>
      </c>
      <c s="31" t="s">
        <v>83</v>
      </c>
      <c s="32">
        <v>10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12.75">
      <c r="A41" s="34" t="s">
        <v>55</v>
      </c>
      <c r="E41" s="35" t="s">
        <v>52</v>
      </c>
    </row>
    <row r="42" spans="1:5" ht="12.75">
      <c r="A42" s="36" t="s">
        <v>56</v>
      </c>
      <c r="E42" s="37" t="s">
        <v>84</v>
      </c>
    </row>
    <row r="43" spans="1:5" ht="127.5">
      <c r="A43" t="s">
        <v>58</v>
      </c>
      <c r="E43" s="35" t="s">
        <v>89</v>
      </c>
    </row>
    <row r="44" spans="1:16" ht="25.5">
      <c r="A44" s="24" t="s">
        <v>50</v>
      </c>
      <c s="29" t="s">
        <v>90</v>
      </c>
      <c s="29" t="s">
        <v>91</v>
      </c>
      <c s="24" t="s">
        <v>52</v>
      </c>
      <c s="30" t="s">
        <v>92</v>
      </c>
      <c s="31" t="s">
        <v>83</v>
      </c>
      <c s="32">
        <v>5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55</v>
      </c>
      <c r="E45" s="35" t="s">
        <v>52</v>
      </c>
    </row>
    <row r="46" spans="1:5" ht="12.75">
      <c r="A46" s="36" t="s">
        <v>56</v>
      </c>
      <c r="E46" s="37" t="s">
        <v>84</v>
      </c>
    </row>
    <row r="47" spans="1:5" ht="102">
      <c r="A47" t="s">
        <v>58</v>
      </c>
      <c r="E47" s="35" t="s">
        <v>93</v>
      </c>
    </row>
    <row r="48" spans="1:16" ht="25.5">
      <c r="A48" s="24" t="s">
        <v>50</v>
      </c>
      <c s="29" t="s">
        <v>44</v>
      </c>
      <c s="29" t="s">
        <v>94</v>
      </c>
      <c s="24" t="s">
        <v>52</v>
      </c>
      <c s="30" t="s">
        <v>95</v>
      </c>
      <c s="31" t="s">
        <v>83</v>
      </c>
      <c s="32">
        <v>78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55</v>
      </c>
      <c r="E49" s="35" t="s">
        <v>52</v>
      </c>
    </row>
    <row r="50" spans="1:5" ht="12.75">
      <c r="A50" s="36" t="s">
        <v>56</v>
      </c>
      <c r="E50" s="37" t="s">
        <v>84</v>
      </c>
    </row>
    <row r="51" spans="1:5" ht="127.5">
      <c r="A51" t="s">
        <v>58</v>
      </c>
      <c r="E51" s="35" t="s">
        <v>96</v>
      </c>
    </row>
    <row r="52" spans="1:16" ht="25.5">
      <c r="A52" s="24" t="s">
        <v>50</v>
      </c>
      <c s="29" t="s">
        <v>46</v>
      </c>
      <c s="29" t="s">
        <v>97</v>
      </c>
      <c s="24" t="s">
        <v>52</v>
      </c>
      <c s="30" t="s">
        <v>98</v>
      </c>
      <c s="31" t="s">
        <v>83</v>
      </c>
      <c s="32">
        <v>78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55</v>
      </c>
      <c r="E53" s="35" t="s">
        <v>52</v>
      </c>
    </row>
    <row r="54" spans="1:5" ht="12.75">
      <c r="A54" s="36" t="s">
        <v>56</v>
      </c>
      <c r="E54" s="37" t="s">
        <v>84</v>
      </c>
    </row>
    <row r="55" spans="1:5" ht="127.5">
      <c r="A55" t="s">
        <v>58</v>
      </c>
      <c r="E55" s="35" t="s">
        <v>99</v>
      </c>
    </row>
    <row r="56" spans="1:16" ht="25.5">
      <c r="A56" s="24" t="s">
        <v>50</v>
      </c>
      <c s="29" t="s">
        <v>100</v>
      </c>
      <c s="29" t="s">
        <v>101</v>
      </c>
      <c s="24" t="s">
        <v>52</v>
      </c>
      <c s="30" t="s">
        <v>102</v>
      </c>
      <c s="31" t="s">
        <v>83</v>
      </c>
      <c s="32">
        <v>39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55</v>
      </c>
      <c r="E57" s="35" t="s">
        <v>52</v>
      </c>
    </row>
    <row r="58" spans="1:5" ht="12.75">
      <c r="A58" s="36" t="s">
        <v>56</v>
      </c>
      <c r="E58" s="37" t="s">
        <v>84</v>
      </c>
    </row>
    <row r="59" spans="1:5" ht="102">
      <c r="A59" t="s">
        <v>58</v>
      </c>
      <c r="E59" s="35" t="s">
        <v>103</v>
      </c>
    </row>
    <row r="60" spans="1:16" ht="12.75">
      <c r="A60" s="24" t="s">
        <v>50</v>
      </c>
      <c s="29" t="s">
        <v>104</v>
      </c>
      <c s="29" t="s">
        <v>105</v>
      </c>
      <c s="24" t="s">
        <v>52</v>
      </c>
      <c s="30" t="s">
        <v>106</v>
      </c>
      <c s="31" t="s">
        <v>83</v>
      </c>
      <c s="32">
        <v>35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55</v>
      </c>
      <c r="E61" s="35" t="s">
        <v>52</v>
      </c>
    </row>
    <row r="62" spans="1:5" ht="12.75">
      <c r="A62" s="36" t="s">
        <v>56</v>
      </c>
      <c r="E62" s="37" t="s">
        <v>84</v>
      </c>
    </row>
    <row r="63" spans="1:5" ht="63.75">
      <c r="A63" t="s">
        <v>58</v>
      </c>
      <c r="E63" s="35" t="s">
        <v>107</v>
      </c>
    </row>
    <row r="64" spans="1:16" ht="12.75">
      <c r="A64" s="24" t="s">
        <v>50</v>
      </c>
      <c s="29" t="s">
        <v>108</v>
      </c>
      <c s="29" t="s">
        <v>109</v>
      </c>
      <c s="24" t="s">
        <v>52</v>
      </c>
      <c s="30" t="s">
        <v>110</v>
      </c>
      <c s="31" t="s">
        <v>83</v>
      </c>
      <c s="32">
        <v>35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55</v>
      </c>
      <c r="E65" s="35" t="s">
        <v>52</v>
      </c>
    </row>
    <row r="66" spans="1:5" ht="12.75">
      <c r="A66" s="36" t="s">
        <v>56</v>
      </c>
      <c r="E66" s="37" t="s">
        <v>84</v>
      </c>
    </row>
    <row r="67" spans="1:5" ht="63.75">
      <c r="A67" t="s">
        <v>58</v>
      </c>
      <c r="E67" s="35" t="s">
        <v>111</v>
      </c>
    </row>
    <row r="68" spans="1:16" ht="12.75">
      <c r="A68" s="24" t="s">
        <v>50</v>
      </c>
      <c s="29" t="s">
        <v>112</v>
      </c>
      <c s="29" t="s">
        <v>113</v>
      </c>
      <c s="24" t="s">
        <v>52</v>
      </c>
      <c s="30" t="s">
        <v>114</v>
      </c>
      <c s="31" t="s">
        <v>83</v>
      </c>
      <c s="32">
        <v>18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55</v>
      </c>
      <c r="E69" s="35" t="s">
        <v>52</v>
      </c>
    </row>
    <row r="70" spans="1:5" ht="12.75">
      <c r="A70" s="36" t="s">
        <v>56</v>
      </c>
      <c r="E70" s="37" t="s">
        <v>84</v>
      </c>
    </row>
    <row r="71" spans="1:5" ht="89.25">
      <c r="A71" t="s">
        <v>58</v>
      </c>
      <c r="E71" s="35" t="s">
        <v>115</v>
      </c>
    </row>
    <row r="72" spans="1:16" ht="12.75">
      <c r="A72" s="24" t="s">
        <v>50</v>
      </c>
      <c s="29" t="s">
        <v>116</v>
      </c>
      <c s="29" t="s">
        <v>117</v>
      </c>
      <c s="24" t="s">
        <v>52</v>
      </c>
      <c s="30" t="s">
        <v>118</v>
      </c>
      <c s="31" t="s">
        <v>83</v>
      </c>
      <c s="32">
        <v>60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55</v>
      </c>
      <c r="E73" s="35" t="s">
        <v>52</v>
      </c>
    </row>
    <row r="74" spans="1:5" ht="12.75">
      <c r="A74" s="36" t="s">
        <v>56</v>
      </c>
      <c r="E74" s="37" t="s">
        <v>84</v>
      </c>
    </row>
    <row r="75" spans="1:5" ht="63.75">
      <c r="A75" t="s">
        <v>58</v>
      </c>
      <c r="E75" s="35" t="s">
        <v>119</v>
      </c>
    </row>
    <row r="76" spans="1:16" ht="12.75">
      <c r="A76" s="24" t="s">
        <v>50</v>
      </c>
      <c s="29" t="s">
        <v>120</v>
      </c>
      <c s="29" t="s">
        <v>121</v>
      </c>
      <c s="24" t="s">
        <v>52</v>
      </c>
      <c s="30" t="s">
        <v>122</v>
      </c>
      <c s="31" t="s">
        <v>83</v>
      </c>
      <c s="32">
        <v>60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55</v>
      </c>
      <c r="E77" s="35" t="s">
        <v>52</v>
      </c>
    </row>
    <row r="78" spans="1:5" ht="12.75">
      <c r="A78" s="36" t="s">
        <v>56</v>
      </c>
      <c r="E78" s="37" t="s">
        <v>84</v>
      </c>
    </row>
    <row r="79" spans="1:5" ht="63.75">
      <c r="A79" t="s">
        <v>58</v>
      </c>
      <c r="E79" s="35" t="s">
        <v>123</v>
      </c>
    </row>
    <row r="80" spans="1:16" ht="12.75">
      <c r="A80" s="24" t="s">
        <v>50</v>
      </c>
      <c s="29" t="s">
        <v>124</v>
      </c>
      <c s="29" t="s">
        <v>125</v>
      </c>
      <c s="24" t="s">
        <v>52</v>
      </c>
      <c s="30" t="s">
        <v>126</v>
      </c>
      <c s="31" t="s">
        <v>83</v>
      </c>
      <c s="32">
        <v>24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12.75">
      <c r="A81" s="34" t="s">
        <v>55</v>
      </c>
      <c r="E81" s="35" t="s">
        <v>52</v>
      </c>
    </row>
    <row r="82" spans="1:5" ht="12.75">
      <c r="A82" s="36" t="s">
        <v>56</v>
      </c>
      <c r="E82" s="37" t="s">
        <v>84</v>
      </c>
    </row>
    <row r="83" spans="1:5" ht="89.25">
      <c r="A83" t="s">
        <v>58</v>
      </c>
      <c r="E83" s="35" t="s">
        <v>127</v>
      </c>
    </row>
    <row r="84" spans="1:16" ht="12.75">
      <c r="A84" s="24" t="s">
        <v>50</v>
      </c>
      <c s="29" t="s">
        <v>128</v>
      </c>
      <c s="29" t="s">
        <v>129</v>
      </c>
      <c s="24" t="s">
        <v>52</v>
      </c>
      <c s="30" t="s">
        <v>130</v>
      </c>
      <c s="31" t="s">
        <v>71</v>
      </c>
      <c s="32">
        <v>800</v>
      </c>
      <c s="33">
        <v>0</v>
      </c>
      <c s="33">
        <f>ROUND(ROUND(H84,2)*ROUND(G84,3),2)</f>
      </c>
      <c r="O84">
        <f>(I84*21)/100</f>
      </c>
      <c t="s">
        <v>27</v>
      </c>
    </row>
    <row r="85" spans="1:5" ht="12.75">
      <c r="A85" s="34" t="s">
        <v>55</v>
      </c>
      <c r="E85" s="35" t="s">
        <v>52</v>
      </c>
    </row>
    <row r="86" spans="1:5" ht="12.75">
      <c r="A86" s="36" t="s">
        <v>56</v>
      </c>
      <c r="E86" s="37" t="s">
        <v>84</v>
      </c>
    </row>
    <row r="87" spans="1:5" ht="114.75">
      <c r="A87" t="s">
        <v>58</v>
      </c>
      <c r="E87" s="35" t="s">
        <v>131</v>
      </c>
    </row>
    <row r="88" spans="1:16" ht="12.75">
      <c r="A88" s="24" t="s">
        <v>50</v>
      </c>
      <c s="29" t="s">
        <v>132</v>
      </c>
      <c s="29" t="s">
        <v>133</v>
      </c>
      <c s="24" t="s">
        <v>52</v>
      </c>
      <c s="30" t="s">
        <v>134</v>
      </c>
      <c s="31" t="s">
        <v>71</v>
      </c>
      <c s="32">
        <v>800</v>
      </c>
      <c s="33">
        <v>0</v>
      </c>
      <c s="33">
        <f>ROUND(ROUND(H88,2)*ROUND(G88,3),2)</f>
      </c>
      <c r="O88">
        <f>(I88*21)/100</f>
      </c>
      <c t="s">
        <v>27</v>
      </c>
    </row>
    <row r="89" spans="1:5" ht="12.75">
      <c r="A89" s="34" t="s">
        <v>55</v>
      </c>
      <c r="E89" s="35" t="s">
        <v>52</v>
      </c>
    </row>
    <row r="90" spans="1:5" ht="12.75">
      <c r="A90" s="36" t="s">
        <v>56</v>
      </c>
      <c r="E90" s="37" t="s">
        <v>84</v>
      </c>
    </row>
    <row r="91" spans="1:5" ht="127.5">
      <c r="A91" t="s">
        <v>58</v>
      </c>
      <c r="E91" s="35" t="s">
        <v>135</v>
      </c>
    </row>
    <row r="92" spans="1:16" ht="12.75">
      <c r="A92" s="24" t="s">
        <v>50</v>
      </c>
      <c s="29" t="s">
        <v>136</v>
      </c>
      <c s="29" t="s">
        <v>137</v>
      </c>
      <c s="24" t="s">
        <v>52</v>
      </c>
      <c s="30" t="s">
        <v>138</v>
      </c>
      <c s="31" t="s">
        <v>71</v>
      </c>
      <c s="32">
        <v>400</v>
      </c>
      <c s="33">
        <v>0</v>
      </c>
      <c s="33">
        <f>ROUND(ROUND(H92,2)*ROUND(G92,3),2)</f>
      </c>
      <c r="O92">
        <f>(I92*21)/100</f>
      </c>
      <c t="s">
        <v>27</v>
      </c>
    </row>
    <row r="93" spans="1:5" ht="12.75">
      <c r="A93" s="34" t="s">
        <v>55</v>
      </c>
      <c r="E93" s="35" t="s">
        <v>52</v>
      </c>
    </row>
    <row r="94" spans="1:5" ht="12.75">
      <c r="A94" s="36" t="s">
        <v>56</v>
      </c>
      <c r="E94" s="37" t="s">
        <v>84</v>
      </c>
    </row>
    <row r="95" spans="1:5" ht="89.25">
      <c r="A95" t="s">
        <v>58</v>
      </c>
      <c r="E95" s="35" t="s">
        <v>139</v>
      </c>
    </row>
    <row r="96" spans="1:16" ht="12.75">
      <c r="A96" s="24" t="s">
        <v>50</v>
      </c>
      <c s="29" t="s">
        <v>140</v>
      </c>
      <c s="29" t="s">
        <v>141</v>
      </c>
      <c s="24" t="s">
        <v>52</v>
      </c>
      <c s="30" t="s">
        <v>142</v>
      </c>
      <c s="31" t="s">
        <v>143</v>
      </c>
      <c s="32">
        <v>180</v>
      </c>
      <c s="33">
        <v>0</v>
      </c>
      <c s="33">
        <f>ROUND(ROUND(H96,2)*ROUND(G96,3),2)</f>
      </c>
      <c r="O96">
        <f>(I96*21)/100</f>
      </c>
      <c t="s">
        <v>27</v>
      </c>
    </row>
    <row r="97" spans="1:5" ht="12.75">
      <c r="A97" s="34" t="s">
        <v>55</v>
      </c>
      <c r="E97" s="35" t="s">
        <v>52</v>
      </c>
    </row>
    <row r="98" spans="1:5" ht="12.75">
      <c r="A98" s="36" t="s">
        <v>56</v>
      </c>
      <c r="E98" s="37" t="s">
        <v>144</v>
      </c>
    </row>
    <row r="99" spans="1:5" ht="114.75">
      <c r="A99" t="s">
        <v>58</v>
      </c>
      <c r="E99" s="35" t="s">
        <v>145</v>
      </c>
    </row>
    <row r="100" spans="1:16" ht="12.75">
      <c r="A100" s="24" t="s">
        <v>50</v>
      </c>
      <c s="29" t="s">
        <v>146</v>
      </c>
      <c s="29" t="s">
        <v>147</v>
      </c>
      <c s="24" t="s">
        <v>52</v>
      </c>
      <c s="30" t="s">
        <v>148</v>
      </c>
      <c s="31" t="s">
        <v>143</v>
      </c>
      <c s="32">
        <v>32</v>
      </c>
      <c s="33">
        <v>0</v>
      </c>
      <c s="33">
        <f>ROUND(ROUND(H100,2)*ROUND(G100,3),2)</f>
      </c>
      <c r="O100">
        <f>(I100*21)/100</f>
      </c>
      <c t="s">
        <v>27</v>
      </c>
    </row>
    <row r="101" spans="1:5" ht="12.75">
      <c r="A101" s="34" t="s">
        <v>55</v>
      </c>
      <c r="E101" s="35" t="s">
        <v>52</v>
      </c>
    </row>
    <row r="102" spans="1:5" ht="12.75">
      <c r="A102" s="36" t="s">
        <v>56</v>
      </c>
      <c r="E102" s="37" t="s">
        <v>144</v>
      </c>
    </row>
    <row r="103" spans="1:5" ht="102">
      <c r="A103" t="s">
        <v>58</v>
      </c>
      <c r="E103" s="35" t="s">
        <v>149</v>
      </c>
    </row>
    <row r="104" spans="1:16" ht="12.75">
      <c r="A104" s="24" t="s">
        <v>50</v>
      </c>
      <c s="29" t="s">
        <v>150</v>
      </c>
      <c s="29" t="s">
        <v>151</v>
      </c>
      <c s="24" t="s">
        <v>52</v>
      </c>
      <c s="30" t="s">
        <v>152</v>
      </c>
      <c s="31" t="s">
        <v>143</v>
      </c>
      <c s="32">
        <v>960</v>
      </c>
      <c s="33">
        <v>0</v>
      </c>
      <c s="33">
        <f>ROUND(ROUND(H104,2)*ROUND(G104,3),2)</f>
      </c>
      <c r="O104">
        <f>(I104*21)/100</f>
      </c>
      <c t="s">
        <v>27</v>
      </c>
    </row>
    <row r="105" spans="1:5" ht="12.75">
      <c r="A105" s="34" t="s">
        <v>55</v>
      </c>
      <c r="E105" s="35" t="s">
        <v>52</v>
      </c>
    </row>
    <row r="106" spans="1:5" ht="12.75">
      <c r="A106" s="36" t="s">
        <v>56</v>
      </c>
      <c r="E106" s="37" t="s">
        <v>144</v>
      </c>
    </row>
    <row r="107" spans="1:5" ht="114.75">
      <c r="A107" t="s">
        <v>58</v>
      </c>
      <c r="E107" s="35" t="s">
        <v>153</v>
      </c>
    </row>
    <row r="108" spans="1:16" ht="12.75">
      <c r="A108" s="24" t="s">
        <v>50</v>
      </c>
      <c s="29" t="s">
        <v>154</v>
      </c>
      <c s="29" t="s">
        <v>155</v>
      </c>
      <c s="24" t="s">
        <v>52</v>
      </c>
      <c s="30" t="s">
        <v>156</v>
      </c>
      <c s="31" t="s">
        <v>83</v>
      </c>
      <c s="32">
        <v>4</v>
      </c>
      <c s="33">
        <v>0</v>
      </c>
      <c s="33">
        <f>ROUND(ROUND(H108,2)*ROUND(G108,3),2)</f>
      </c>
      <c r="O108">
        <f>(I108*21)/100</f>
      </c>
      <c t="s">
        <v>27</v>
      </c>
    </row>
    <row r="109" spans="1:5" ht="12.75">
      <c r="A109" s="34" t="s">
        <v>55</v>
      </c>
      <c r="E109" s="35" t="s">
        <v>52</v>
      </c>
    </row>
    <row r="110" spans="1:5" ht="12.75">
      <c r="A110" s="36" t="s">
        <v>56</v>
      </c>
      <c r="E110" s="37" t="s">
        <v>144</v>
      </c>
    </row>
    <row r="111" spans="1:5" ht="76.5">
      <c r="A111" t="s">
        <v>58</v>
      </c>
      <c r="E111" s="35" t="s">
        <v>157</v>
      </c>
    </row>
    <row r="112" spans="1:18" ht="12.75" customHeight="1">
      <c r="A112" s="6" t="s">
        <v>47</v>
      </c>
      <c s="6"/>
      <c s="39" t="s">
        <v>158</v>
      </c>
      <c s="6"/>
      <c s="27" t="s">
        <v>159</v>
      </c>
      <c s="6"/>
      <c s="6"/>
      <c s="6"/>
      <c s="40">
        <f>0+Q112</f>
      </c>
      <c r="O112">
        <f>0+R112</f>
      </c>
      <c r="Q112">
        <f>0+I113+I117</f>
      </c>
      <c>
        <f>0+O113+O117</f>
      </c>
    </row>
    <row r="113" spans="1:16" ht="25.5">
      <c r="A113" s="24" t="s">
        <v>50</v>
      </c>
      <c s="29" t="s">
        <v>160</v>
      </c>
      <c s="29" t="s">
        <v>161</v>
      </c>
      <c s="24" t="s">
        <v>162</v>
      </c>
      <c s="30" t="s">
        <v>163</v>
      </c>
      <c s="31" t="s">
        <v>164</v>
      </c>
      <c s="32">
        <v>5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12.75">
      <c r="A114" s="34" t="s">
        <v>55</v>
      </c>
      <c r="E114" s="35" t="s">
        <v>52</v>
      </c>
    </row>
    <row r="115" spans="1:5" ht="12.75">
      <c r="A115" s="36" t="s">
        <v>56</v>
      </c>
      <c r="E115" s="37" t="s">
        <v>165</v>
      </c>
    </row>
    <row r="116" spans="1:5" ht="165.75">
      <c r="A116" t="s">
        <v>58</v>
      </c>
      <c r="E116" s="35" t="s">
        <v>166</v>
      </c>
    </row>
    <row r="117" spans="1:16" ht="25.5">
      <c r="A117" s="24" t="s">
        <v>50</v>
      </c>
      <c s="29" t="s">
        <v>167</v>
      </c>
      <c s="29" t="s">
        <v>168</v>
      </c>
      <c s="24" t="s">
        <v>162</v>
      </c>
      <c s="30" t="s">
        <v>169</v>
      </c>
      <c s="31" t="s">
        <v>164</v>
      </c>
      <c s="32">
        <v>9.96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12.75">
      <c r="A118" s="34" t="s">
        <v>55</v>
      </c>
      <c r="E118" s="35" t="s">
        <v>52</v>
      </c>
    </row>
    <row r="119" spans="1:5" ht="12.75">
      <c r="A119" s="36" t="s">
        <v>56</v>
      </c>
      <c r="E119" s="37" t="s">
        <v>165</v>
      </c>
    </row>
    <row r="120" spans="1:5" ht="165.75">
      <c r="A120" t="s">
        <v>58</v>
      </c>
      <c r="E120" s="35" t="s">
        <v>166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172</v>
      </c>
      <c s="41">
        <f>0+I9+I22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170</v>
      </c>
      <c s="1"/>
      <c s="14" t="s">
        <v>171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172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86</v>
      </c>
      <c s="25"/>
      <c s="27" t="s">
        <v>173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50</v>
      </c>
      <c s="29" t="s">
        <v>33</v>
      </c>
      <c s="29" t="s">
        <v>105</v>
      </c>
      <c s="24" t="s">
        <v>52</v>
      </c>
      <c s="30" t="s">
        <v>106</v>
      </c>
      <c s="31" t="s">
        <v>83</v>
      </c>
      <c s="32">
        <v>371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55</v>
      </c>
      <c r="E11" s="35" t="s">
        <v>52</v>
      </c>
    </row>
    <row r="12" spans="1:5" ht="127.5">
      <c r="A12" s="36" t="s">
        <v>56</v>
      </c>
      <c r="E12" s="37" t="s">
        <v>174</v>
      </c>
    </row>
    <row r="13" spans="1:5" ht="114.75">
      <c r="A13" t="s">
        <v>58</v>
      </c>
      <c r="E13" s="35" t="s">
        <v>175</v>
      </c>
    </row>
    <row r="14" spans="1:16" ht="12.75">
      <c r="A14" s="24" t="s">
        <v>50</v>
      </c>
      <c s="29" t="s">
        <v>27</v>
      </c>
      <c s="29" t="s">
        <v>109</v>
      </c>
      <c s="24" t="s">
        <v>52</v>
      </c>
      <c s="30" t="s">
        <v>110</v>
      </c>
      <c s="31" t="s">
        <v>83</v>
      </c>
      <c s="32">
        <v>371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55</v>
      </c>
      <c r="E15" s="35" t="s">
        <v>52</v>
      </c>
    </row>
    <row r="16" spans="1:5" ht="127.5">
      <c r="A16" s="36" t="s">
        <v>56</v>
      </c>
      <c r="E16" s="37" t="s">
        <v>174</v>
      </c>
    </row>
    <row r="17" spans="1:5" ht="127.5">
      <c r="A17" t="s">
        <v>58</v>
      </c>
      <c r="E17" s="35" t="s">
        <v>176</v>
      </c>
    </row>
    <row r="18" spans="1:16" ht="12.75">
      <c r="A18" s="24" t="s">
        <v>50</v>
      </c>
      <c s="29" t="s">
        <v>26</v>
      </c>
      <c s="29" t="s">
        <v>113</v>
      </c>
      <c s="24" t="s">
        <v>52</v>
      </c>
      <c s="30" t="s">
        <v>114</v>
      </c>
      <c s="31" t="s">
        <v>83</v>
      </c>
      <c s="32">
        <v>129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55</v>
      </c>
      <c r="E19" s="35" t="s">
        <v>52</v>
      </c>
    </row>
    <row r="20" spans="1:5" ht="114.75">
      <c r="A20" s="36" t="s">
        <v>56</v>
      </c>
      <c r="E20" s="37" t="s">
        <v>177</v>
      </c>
    </row>
    <row r="21" spans="1:5" ht="140.25">
      <c r="A21" t="s">
        <v>58</v>
      </c>
      <c r="E21" s="35" t="s">
        <v>178</v>
      </c>
    </row>
    <row r="22" spans="1:18" ht="12.75" customHeight="1">
      <c r="A22" s="6" t="s">
        <v>47</v>
      </c>
      <c s="6"/>
      <c s="39" t="s">
        <v>158</v>
      </c>
      <c s="6"/>
      <c s="27" t="s">
        <v>159</v>
      </c>
      <c s="6"/>
      <c s="6"/>
      <c s="6"/>
      <c s="40">
        <f>0+Q22</f>
      </c>
      <c r="O22">
        <f>0+R22</f>
      </c>
      <c r="Q22">
        <f>0+I23</f>
      </c>
      <c>
        <f>0+O23</f>
      </c>
    </row>
    <row r="23" spans="1:16" ht="25.5">
      <c r="A23" s="24" t="s">
        <v>50</v>
      </c>
      <c s="29" t="s">
        <v>37</v>
      </c>
      <c s="29" t="s">
        <v>168</v>
      </c>
      <c s="24" t="s">
        <v>162</v>
      </c>
      <c s="30" t="s">
        <v>169</v>
      </c>
      <c s="31" t="s">
        <v>164</v>
      </c>
      <c s="32">
        <v>0.286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25.5">
      <c r="A24" s="34" t="s">
        <v>55</v>
      </c>
      <c r="E24" s="35" t="s">
        <v>179</v>
      </c>
    </row>
    <row r="25" spans="1:5" ht="153">
      <c r="A25" s="36" t="s">
        <v>56</v>
      </c>
      <c r="E25" s="37" t="s">
        <v>180</v>
      </c>
    </row>
    <row r="26" spans="1:5" ht="153">
      <c r="A26" t="s">
        <v>58</v>
      </c>
      <c r="E26" s="35" t="s">
        <v>181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184</v>
      </c>
      <c s="41">
        <f>0+I9+I38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182</v>
      </c>
      <c s="1"/>
      <c s="14" t="s">
        <v>183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184</v>
      </c>
      <c s="6"/>
      <c s="18" t="s">
        <v>185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186</v>
      </c>
      <c s="25"/>
      <c s="27" t="s">
        <v>187</v>
      </c>
      <c s="25"/>
      <c s="25"/>
      <c s="25"/>
      <c s="28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24" t="s">
        <v>50</v>
      </c>
      <c s="29" t="s">
        <v>33</v>
      </c>
      <c s="29" t="s">
        <v>188</v>
      </c>
      <c s="24" t="s">
        <v>52</v>
      </c>
      <c s="30" t="s">
        <v>189</v>
      </c>
      <c s="31" t="s">
        <v>54</v>
      </c>
      <c s="32">
        <v>58.3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55</v>
      </c>
      <c r="E11" s="35" t="s">
        <v>52</v>
      </c>
    </row>
    <row r="12" spans="1:5" ht="12.75">
      <c r="A12" s="36" t="s">
        <v>56</v>
      </c>
      <c r="E12" s="37" t="s">
        <v>190</v>
      </c>
    </row>
    <row r="13" spans="1:5" ht="140.25">
      <c r="A13" t="s">
        <v>58</v>
      </c>
      <c r="E13" s="35" t="s">
        <v>191</v>
      </c>
    </row>
    <row r="14" spans="1:16" ht="25.5">
      <c r="A14" s="24" t="s">
        <v>50</v>
      </c>
      <c s="29" t="s">
        <v>27</v>
      </c>
      <c s="29" t="s">
        <v>192</v>
      </c>
      <c s="24" t="s">
        <v>52</v>
      </c>
      <c s="30" t="s">
        <v>193</v>
      </c>
      <c s="31" t="s">
        <v>194</v>
      </c>
      <c s="32">
        <v>1168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55</v>
      </c>
      <c r="E15" s="35" t="s">
        <v>52</v>
      </c>
    </row>
    <row r="16" spans="1:5" ht="12.75">
      <c r="A16" s="36" t="s">
        <v>56</v>
      </c>
      <c r="E16" s="37" t="s">
        <v>195</v>
      </c>
    </row>
    <row r="17" spans="1:5" ht="76.5">
      <c r="A17" t="s">
        <v>58</v>
      </c>
      <c r="E17" s="35" t="s">
        <v>196</v>
      </c>
    </row>
    <row r="18" spans="1:16" ht="12.75">
      <c r="A18" s="24" t="s">
        <v>50</v>
      </c>
      <c s="29" t="s">
        <v>26</v>
      </c>
      <c s="29" t="s">
        <v>197</v>
      </c>
      <c s="24" t="s">
        <v>52</v>
      </c>
      <c s="30" t="s">
        <v>198</v>
      </c>
      <c s="31" t="s">
        <v>83</v>
      </c>
      <c s="32">
        <v>16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55</v>
      </c>
      <c r="E19" s="35" t="s">
        <v>52</v>
      </c>
    </row>
    <row r="20" spans="1:5" ht="12.75">
      <c r="A20" s="36" t="s">
        <v>56</v>
      </c>
      <c r="E20" s="37" t="s">
        <v>190</v>
      </c>
    </row>
    <row r="21" spans="1:5" ht="38.25">
      <c r="A21" t="s">
        <v>58</v>
      </c>
      <c r="E21" s="35" t="s">
        <v>199</v>
      </c>
    </row>
    <row r="22" spans="1:16" ht="12.75">
      <c r="A22" s="24" t="s">
        <v>50</v>
      </c>
      <c s="29" t="s">
        <v>37</v>
      </c>
      <c s="29" t="s">
        <v>200</v>
      </c>
      <c s="24" t="s">
        <v>52</v>
      </c>
      <c s="30" t="s">
        <v>201</v>
      </c>
      <c s="31" t="s">
        <v>83</v>
      </c>
      <c s="32">
        <v>49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55</v>
      </c>
      <c r="E23" s="35" t="s">
        <v>52</v>
      </c>
    </row>
    <row r="24" spans="1:5" ht="12.75">
      <c r="A24" s="36" t="s">
        <v>56</v>
      </c>
      <c r="E24" s="37" t="s">
        <v>190</v>
      </c>
    </row>
    <row r="25" spans="1:5" ht="38.25">
      <c r="A25" t="s">
        <v>58</v>
      </c>
      <c r="E25" s="35" t="s">
        <v>202</v>
      </c>
    </row>
    <row r="26" spans="1:16" ht="12.75">
      <c r="A26" s="24" t="s">
        <v>50</v>
      </c>
      <c s="29" t="s">
        <v>39</v>
      </c>
      <c s="29" t="s">
        <v>203</v>
      </c>
      <c s="24" t="s">
        <v>52</v>
      </c>
      <c s="30" t="s">
        <v>204</v>
      </c>
      <c s="31" t="s">
        <v>83</v>
      </c>
      <c s="32">
        <v>8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55</v>
      </c>
      <c r="E27" s="35" t="s">
        <v>52</v>
      </c>
    </row>
    <row r="28" spans="1:5" ht="12.75">
      <c r="A28" s="36" t="s">
        <v>56</v>
      </c>
      <c r="E28" s="37" t="s">
        <v>190</v>
      </c>
    </row>
    <row r="29" spans="1:5" ht="63.75">
      <c r="A29" t="s">
        <v>58</v>
      </c>
      <c r="E29" s="35" t="s">
        <v>205</v>
      </c>
    </row>
    <row r="30" spans="1:16" ht="12.75">
      <c r="A30" s="24" t="s">
        <v>50</v>
      </c>
      <c s="29" t="s">
        <v>41</v>
      </c>
      <c s="29" t="s">
        <v>206</v>
      </c>
      <c s="24" t="s">
        <v>52</v>
      </c>
      <c s="30" t="s">
        <v>207</v>
      </c>
      <c s="31" t="s">
        <v>83</v>
      </c>
      <c s="32">
        <v>8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55</v>
      </c>
      <c r="E31" s="35" t="s">
        <v>52</v>
      </c>
    </row>
    <row r="32" spans="1:5" ht="12.75">
      <c r="A32" s="36" t="s">
        <v>56</v>
      </c>
      <c r="E32" s="37" t="s">
        <v>190</v>
      </c>
    </row>
    <row r="33" spans="1:5" ht="63.75">
      <c r="A33" t="s">
        <v>58</v>
      </c>
      <c r="E33" s="35" t="s">
        <v>208</v>
      </c>
    </row>
    <row r="34" spans="1:16" ht="25.5">
      <c r="A34" s="24" t="s">
        <v>50</v>
      </c>
      <c s="29" t="s">
        <v>86</v>
      </c>
      <c s="29" t="s">
        <v>209</v>
      </c>
      <c s="24" t="s">
        <v>52</v>
      </c>
      <c s="30" t="s">
        <v>210</v>
      </c>
      <c s="31" t="s">
        <v>143</v>
      </c>
      <c s="32">
        <v>64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55</v>
      </c>
      <c r="E35" s="35" t="s">
        <v>52</v>
      </c>
    </row>
    <row r="36" spans="1:5" ht="12.75">
      <c r="A36" s="36" t="s">
        <v>56</v>
      </c>
      <c r="E36" s="37" t="s">
        <v>211</v>
      </c>
    </row>
    <row r="37" spans="1:5" ht="51">
      <c r="A37" t="s">
        <v>58</v>
      </c>
      <c r="E37" s="35" t="s">
        <v>212</v>
      </c>
    </row>
    <row r="38" spans="1:18" ht="12.75" customHeight="1">
      <c r="A38" s="6" t="s">
        <v>47</v>
      </c>
      <c s="6"/>
      <c s="39" t="s">
        <v>158</v>
      </c>
      <c s="6"/>
      <c s="27" t="s">
        <v>159</v>
      </c>
      <c s="6"/>
      <c s="6"/>
      <c s="6"/>
      <c s="40">
        <f>0+Q38</f>
      </c>
      <c r="O38">
        <f>0+R38</f>
      </c>
      <c r="Q38">
        <f>0+I39</f>
      </c>
      <c>
        <f>0+O39</f>
      </c>
    </row>
    <row r="39" spans="1:16" ht="25.5">
      <c r="A39" s="24" t="s">
        <v>50</v>
      </c>
      <c s="29" t="s">
        <v>128</v>
      </c>
      <c s="29" t="s">
        <v>213</v>
      </c>
      <c s="24" t="s">
        <v>162</v>
      </c>
      <c s="30" t="s">
        <v>214</v>
      </c>
      <c s="31" t="s">
        <v>164</v>
      </c>
      <c s="32">
        <v>123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55</v>
      </c>
      <c r="E40" s="35" t="s">
        <v>215</v>
      </c>
    </row>
    <row r="41" spans="1:5" ht="12.75">
      <c r="A41" s="36" t="s">
        <v>56</v>
      </c>
      <c r="E41" s="37" t="s">
        <v>52</v>
      </c>
    </row>
    <row r="42" spans="1:5" ht="165.75">
      <c r="A42" t="s">
        <v>58</v>
      </c>
      <c r="E42" s="35" t="s">
        <v>216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0+O9+O42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217</v>
      </c>
      <c s="41">
        <f>0+I9+I42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182</v>
      </c>
      <c s="1"/>
      <c s="14" t="s">
        <v>183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217</v>
      </c>
      <c s="6"/>
      <c s="18" t="s">
        <v>218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186</v>
      </c>
      <c s="25"/>
      <c s="27" t="s">
        <v>187</v>
      </c>
      <c s="25"/>
      <c s="25"/>
      <c s="25"/>
      <c s="28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24" t="s">
        <v>50</v>
      </c>
      <c s="29" t="s">
        <v>33</v>
      </c>
      <c s="29" t="s">
        <v>188</v>
      </c>
      <c s="24" t="s">
        <v>52</v>
      </c>
      <c s="30" t="s">
        <v>189</v>
      </c>
      <c s="31" t="s">
        <v>54</v>
      </c>
      <c s="32">
        <v>61.2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55</v>
      </c>
      <c r="E11" s="35" t="s">
        <v>52</v>
      </c>
    </row>
    <row r="12" spans="1:5" ht="12.75">
      <c r="A12" s="36" t="s">
        <v>56</v>
      </c>
      <c r="E12" s="37" t="s">
        <v>190</v>
      </c>
    </row>
    <row r="13" spans="1:5" ht="140.25">
      <c r="A13" t="s">
        <v>58</v>
      </c>
      <c r="E13" s="35" t="s">
        <v>191</v>
      </c>
    </row>
    <row r="14" spans="1:16" ht="25.5">
      <c r="A14" s="24" t="s">
        <v>50</v>
      </c>
      <c s="29" t="s">
        <v>27</v>
      </c>
      <c s="29" t="s">
        <v>192</v>
      </c>
      <c s="24" t="s">
        <v>52</v>
      </c>
      <c s="30" t="s">
        <v>193</v>
      </c>
      <c s="31" t="s">
        <v>194</v>
      </c>
      <c s="32">
        <v>876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55</v>
      </c>
      <c r="E15" s="35" t="s">
        <v>52</v>
      </c>
    </row>
    <row r="16" spans="1:5" ht="12.75">
      <c r="A16" s="36" t="s">
        <v>56</v>
      </c>
      <c r="E16" s="37" t="s">
        <v>195</v>
      </c>
    </row>
    <row r="17" spans="1:5" ht="76.5">
      <c r="A17" t="s">
        <v>58</v>
      </c>
      <c r="E17" s="35" t="s">
        <v>196</v>
      </c>
    </row>
    <row r="18" spans="1:16" ht="12.75">
      <c r="A18" s="24" t="s">
        <v>50</v>
      </c>
      <c s="29" t="s">
        <v>26</v>
      </c>
      <c s="29" t="s">
        <v>197</v>
      </c>
      <c s="24" t="s">
        <v>52</v>
      </c>
      <c s="30" t="s">
        <v>198</v>
      </c>
      <c s="31" t="s">
        <v>83</v>
      </c>
      <c s="32">
        <v>16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55</v>
      </c>
      <c r="E19" s="35" t="s">
        <v>52</v>
      </c>
    </row>
    <row r="20" spans="1:5" ht="12.75">
      <c r="A20" s="36" t="s">
        <v>56</v>
      </c>
      <c r="E20" s="37" t="s">
        <v>190</v>
      </c>
    </row>
    <row r="21" spans="1:5" ht="38.25">
      <c r="A21" t="s">
        <v>58</v>
      </c>
      <c r="E21" s="35" t="s">
        <v>199</v>
      </c>
    </row>
    <row r="22" spans="1:16" ht="12.75">
      <c r="A22" s="24" t="s">
        <v>50</v>
      </c>
      <c s="29" t="s">
        <v>37</v>
      </c>
      <c s="29" t="s">
        <v>200</v>
      </c>
      <c s="24" t="s">
        <v>52</v>
      </c>
      <c s="30" t="s">
        <v>201</v>
      </c>
      <c s="31" t="s">
        <v>83</v>
      </c>
      <c s="32">
        <v>49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55</v>
      </c>
      <c r="E23" s="35" t="s">
        <v>52</v>
      </c>
    </row>
    <row r="24" spans="1:5" ht="12.75">
      <c r="A24" s="36" t="s">
        <v>56</v>
      </c>
      <c r="E24" s="37" t="s">
        <v>190</v>
      </c>
    </row>
    <row r="25" spans="1:5" ht="38.25">
      <c r="A25" t="s">
        <v>58</v>
      </c>
      <c r="E25" s="35" t="s">
        <v>202</v>
      </c>
    </row>
    <row r="26" spans="1:16" ht="12.75">
      <c r="A26" s="24" t="s">
        <v>50</v>
      </c>
      <c s="29" t="s">
        <v>39</v>
      </c>
      <c s="29" t="s">
        <v>219</v>
      </c>
      <c s="24" t="s">
        <v>52</v>
      </c>
      <c s="30" t="s">
        <v>220</v>
      </c>
      <c s="31" t="s">
        <v>83</v>
      </c>
      <c s="32">
        <v>2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55</v>
      </c>
      <c r="E27" s="35" t="s">
        <v>52</v>
      </c>
    </row>
    <row r="28" spans="1:5" ht="12.75">
      <c r="A28" s="36" t="s">
        <v>56</v>
      </c>
      <c r="E28" s="37" t="s">
        <v>190</v>
      </c>
    </row>
    <row r="29" spans="1:5" ht="38.25">
      <c r="A29" t="s">
        <v>58</v>
      </c>
      <c r="E29" s="35" t="s">
        <v>221</v>
      </c>
    </row>
    <row r="30" spans="1:16" ht="12.75">
      <c r="A30" s="24" t="s">
        <v>50</v>
      </c>
      <c s="29" t="s">
        <v>41</v>
      </c>
      <c s="29" t="s">
        <v>203</v>
      </c>
      <c s="24" t="s">
        <v>52</v>
      </c>
      <c s="30" t="s">
        <v>204</v>
      </c>
      <c s="31" t="s">
        <v>83</v>
      </c>
      <c s="32">
        <v>6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55</v>
      </c>
      <c r="E31" s="35" t="s">
        <v>52</v>
      </c>
    </row>
    <row r="32" spans="1:5" ht="12.75">
      <c r="A32" s="36" t="s">
        <v>56</v>
      </c>
      <c r="E32" s="37" t="s">
        <v>190</v>
      </c>
    </row>
    <row r="33" spans="1:5" ht="63.75">
      <c r="A33" t="s">
        <v>58</v>
      </c>
      <c r="E33" s="35" t="s">
        <v>205</v>
      </c>
    </row>
    <row r="34" spans="1:16" ht="12.75">
      <c r="A34" s="24" t="s">
        <v>50</v>
      </c>
      <c s="29" t="s">
        <v>86</v>
      </c>
      <c s="29" t="s">
        <v>206</v>
      </c>
      <c s="24" t="s">
        <v>52</v>
      </c>
      <c s="30" t="s">
        <v>207</v>
      </c>
      <c s="31" t="s">
        <v>83</v>
      </c>
      <c s="32">
        <v>6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55</v>
      </c>
      <c r="E35" s="35" t="s">
        <v>52</v>
      </c>
    </row>
    <row r="36" spans="1:5" ht="12.75">
      <c r="A36" s="36" t="s">
        <v>56</v>
      </c>
      <c r="E36" s="37" t="s">
        <v>190</v>
      </c>
    </row>
    <row r="37" spans="1:5" ht="63.75">
      <c r="A37" t="s">
        <v>58</v>
      </c>
      <c r="E37" s="35" t="s">
        <v>208</v>
      </c>
    </row>
    <row r="38" spans="1:16" ht="25.5">
      <c r="A38" s="24" t="s">
        <v>50</v>
      </c>
      <c s="29" t="s">
        <v>90</v>
      </c>
      <c s="29" t="s">
        <v>209</v>
      </c>
      <c s="24" t="s">
        <v>52</v>
      </c>
      <c s="30" t="s">
        <v>210</v>
      </c>
      <c s="31" t="s">
        <v>143</v>
      </c>
      <c s="32">
        <v>77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55</v>
      </c>
      <c r="E39" s="35" t="s">
        <v>52</v>
      </c>
    </row>
    <row r="40" spans="1:5" ht="12.75">
      <c r="A40" s="36" t="s">
        <v>56</v>
      </c>
      <c r="E40" s="37" t="s">
        <v>211</v>
      </c>
    </row>
    <row r="41" spans="1:5" ht="51">
      <c r="A41" t="s">
        <v>58</v>
      </c>
      <c r="E41" s="35" t="s">
        <v>212</v>
      </c>
    </row>
    <row r="42" spans="1:18" ht="12.75" customHeight="1">
      <c r="A42" s="6" t="s">
        <v>47</v>
      </c>
      <c s="6"/>
      <c s="39" t="s">
        <v>158</v>
      </c>
      <c s="6"/>
      <c s="27" t="s">
        <v>159</v>
      </c>
      <c s="6"/>
      <c s="6"/>
      <c s="6"/>
      <c s="40">
        <f>0+Q42</f>
      </c>
      <c r="O42">
        <f>0+R42</f>
      </c>
      <c r="Q42">
        <f>0+I43</f>
      </c>
      <c>
        <f>0+O43</f>
      </c>
    </row>
    <row r="43" spans="1:16" ht="25.5">
      <c r="A43" s="24" t="s">
        <v>50</v>
      </c>
      <c s="29" t="s">
        <v>222</v>
      </c>
      <c s="29" t="s">
        <v>213</v>
      </c>
      <c s="24" t="s">
        <v>162</v>
      </c>
      <c s="30" t="s">
        <v>214</v>
      </c>
      <c s="31" t="s">
        <v>164</v>
      </c>
      <c s="32">
        <v>111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55</v>
      </c>
      <c r="E44" s="35" t="s">
        <v>215</v>
      </c>
    </row>
    <row r="45" spans="1:5" ht="12.75">
      <c r="A45" s="36" t="s">
        <v>56</v>
      </c>
      <c r="E45" s="37" t="s">
        <v>52</v>
      </c>
    </row>
    <row r="46" spans="1:5" ht="165.75">
      <c r="A46" t="s">
        <v>58</v>
      </c>
      <c r="E46" s="35" t="s">
        <v>216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225</v>
      </c>
      <c s="41">
        <f>0+I9+I22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223</v>
      </c>
      <c s="1"/>
      <c s="14" t="s">
        <v>224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225</v>
      </c>
      <c s="6"/>
      <c s="18" t="s">
        <v>224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33</v>
      </c>
      <c s="25"/>
      <c s="27" t="s">
        <v>226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50</v>
      </c>
      <c s="29" t="s">
        <v>33</v>
      </c>
      <c s="29" t="s">
        <v>227</v>
      </c>
      <c s="24" t="s">
        <v>52</v>
      </c>
      <c s="30" t="s">
        <v>228</v>
      </c>
      <c s="31" t="s">
        <v>229</v>
      </c>
      <c s="32">
        <v>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55</v>
      </c>
      <c r="E11" s="35" t="s">
        <v>230</v>
      </c>
    </row>
    <row r="12" spans="1:5" ht="12.75">
      <c r="A12" s="36" t="s">
        <v>56</v>
      </c>
      <c r="E12" s="37" t="s">
        <v>231</v>
      </c>
    </row>
    <row r="13" spans="1:5" ht="89.25">
      <c r="A13" t="s">
        <v>58</v>
      </c>
      <c r="E13" s="35" t="s">
        <v>232</v>
      </c>
    </row>
    <row r="14" spans="1:16" ht="12.75">
      <c r="A14" s="24" t="s">
        <v>50</v>
      </c>
      <c s="29" t="s">
        <v>27</v>
      </c>
      <c s="29" t="s">
        <v>233</v>
      </c>
      <c s="24" t="s">
        <v>52</v>
      </c>
      <c s="30" t="s">
        <v>234</v>
      </c>
      <c s="31" t="s">
        <v>229</v>
      </c>
      <c s="32">
        <v>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55</v>
      </c>
      <c r="E15" s="35" t="s">
        <v>235</v>
      </c>
    </row>
    <row r="16" spans="1:5" ht="12.75">
      <c r="A16" s="36" t="s">
        <v>56</v>
      </c>
      <c r="E16" s="37" t="s">
        <v>231</v>
      </c>
    </row>
    <row r="17" spans="1:5" ht="102">
      <c r="A17" t="s">
        <v>58</v>
      </c>
      <c r="E17" s="35" t="s">
        <v>236</v>
      </c>
    </row>
    <row r="18" spans="1:16" ht="12.75">
      <c r="A18" s="24" t="s">
        <v>50</v>
      </c>
      <c s="29" t="s">
        <v>26</v>
      </c>
      <c s="29" t="s">
        <v>237</v>
      </c>
      <c s="24" t="s">
        <v>52</v>
      </c>
      <c s="30" t="s">
        <v>238</v>
      </c>
      <c s="31" t="s">
        <v>229</v>
      </c>
      <c s="32">
        <v>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55</v>
      </c>
      <c r="E19" s="35" t="s">
        <v>239</v>
      </c>
    </row>
    <row r="20" spans="1:5" ht="12.75">
      <c r="A20" s="36" t="s">
        <v>56</v>
      </c>
      <c r="E20" s="37" t="s">
        <v>231</v>
      </c>
    </row>
    <row r="21" spans="1:5" ht="38.25">
      <c r="A21" t="s">
        <v>58</v>
      </c>
      <c r="E21" s="35" t="s">
        <v>240</v>
      </c>
    </row>
    <row r="22" spans="1:18" ht="12.75" customHeight="1">
      <c r="A22" s="6" t="s">
        <v>47</v>
      </c>
      <c s="6"/>
      <c s="39" t="s">
        <v>27</v>
      </c>
      <c s="6"/>
      <c s="27" t="s">
        <v>241</v>
      </c>
      <c s="6"/>
      <c s="6"/>
      <c s="6"/>
      <c s="40">
        <f>0+Q22</f>
      </c>
      <c r="O22">
        <f>0+R22</f>
      </c>
      <c r="Q22">
        <f>0+I23+I27+I31</f>
      </c>
      <c>
        <f>0+O23+O27+O31</f>
      </c>
    </row>
    <row r="23" spans="1:16" ht="12.75">
      <c r="A23" s="24" t="s">
        <v>50</v>
      </c>
      <c s="29" t="s">
        <v>37</v>
      </c>
      <c s="29" t="s">
        <v>242</v>
      </c>
      <c s="24" t="s">
        <v>52</v>
      </c>
      <c s="30" t="s">
        <v>243</v>
      </c>
      <c s="31" t="s">
        <v>229</v>
      </c>
      <c s="32">
        <v>1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55</v>
      </c>
      <c r="E24" s="35" t="s">
        <v>244</v>
      </c>
    </row>
    <row r="25" spans="1:5" ht="12.75">
      <c r="A25" s="36" t="s">
        <v>56</v>
      </c>
      <c r="E25" s="37" t="s">
        <v>231</v>
      </c>
    </row>
    <row r="26" spans="1:5" ht="89.25">
      <c r="A26" t="s">
        <v>58</v>
      </c>
      <c r="E26" s="35" t="s">
        <v>245</v>
      </c>
    </row>
    <row r="27" spans="1:16" ht="12.75">
      <c r="A27" s="24" t="s">
        <v>50</v>
      </c>
      <c s="29" t="s">
        <v>39</v>
      </c>
      <c s="29" t="s">
        <v>246</v>
      </c>
      <c s="24" t="s">
        <v>52</v>
      </c>
      <c s="30" t="s">
        <v>247</v>
      </c>
      <c s="31" t="s">
        <v>229</v>
      </c>
      <c s="32">
        <v>1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12.75">
      <c r="A28" s="34" t="s">
        <v>55</v>
      </c>
      <c r="E28" s="35" t="s">
        <v>248</v>
      </c>
    </row>
    <row r="29" spans="1:5" ht="12.75">
      <c r="A29" s="36" t="s">
        <v>56</v>
      </c>
      <c r="E29" s="37" t="s">
        <v>231</v>
      </c>
    </row>
    <row r="30" spans="1:5" ht="76.5">
      <c r="A30" t="s">
        <v>58</v>
      </c>
      <c r="E30" s="35" t="s">
        <v>249</v>
      </c>
    </row>
    <row r="31" spans="1:16" ht="12.75">
      <c r="A31" s="24" t="s">
        <v>50</v>
      </c>
      <c s="29" t="s">
        <v>90</v>
      </c>
      <c s="29" t="s">
        <v>250</v>
      </c>
      <c s="24" t="s">
        <v>52</v>
      </c>
      <c s="30" t="s">
        <v>251</v>
      </c>
      <c s="31" t="s">
        <v>229</v>
      </c>
      <c s="32">
        <v>1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38.25">
      <c r="A32" s="34" t="s">
        <v>55</v>
      </c>
      <c r="E32" s="35" t="s">
        <v>252</v>
      </c>
    </row>
    <row r="33" spans="1:5" ht="12.75">
      <c r="A33" s="36" t="s">
        <v>56</v>
      </c>
      <c r="E33" s="37" t="s">
        <v>231</v>
      </c>
    </row>
    <row r="34" spans="1:5" ht="12.75">
      <c r="A34" t="s">
        <v>58</v>
      </c>
      <c r="E34" s="35" t="s">
        <v>253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