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urbankova" reservationPassword="0"/>
  <workbookPr/>
  <bookViews>
    <workbookView xWindow="240" yWindow="120" windowWidth="14940" windowHeight="9225" activeTab="0"/>
  </bookViews>
  <sheets>
    <sheet name="SO 01" sheetId="1" r:id="rId1"/>
  </sheets>
  <definedNames/>
  <calcPr/>
  <webPublishing/>
</workbook>
</file>

<file path=xl/sharedStrings.xml><?xml version="1.0" encoding="utf-8"?>
<sst xmlns="http://schemas.openxmlformats.org/spreadsheetml/2006/main" count="966" uniqueCount="401">
  <si>
    <t>ASPE10</t>
  </si>
  <si>
    <t>S</t>
  </si>
  <si>
    <t>Firma: Firma</t>
  </si>
  <si>
    <t>Soupis prací objektu</t>
  </si>
  <si>
    <t xml:space="preserve">Stavba: </t>
  </si>
  <si>
    <t>2019-025</t>
  </si>
  <si>
    <t>Rekonstrukce mostu v km 0,989 na trati Havlíčkův Brod - Pardubice-Rosice n/L_SP SOUTĚŽ</t>
  </si>
  <si>
    <t>O</t>
  </si>
  <si>
    <t>Rozpočet:</t>
  </si>
  <si>
    <t>0,00</t>
  </si>
  <si>
    <t>15,00</t>
  </si>
  <si>
    <t>21,00</t>
  </si>
  <si>
    <t>3</t>
  </si>
  <si>
    <t>2</t>
  </si>
  <si>
    <t>SO 01</t>
  </si>
  <si>
    <t>Most v km 0,989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</si>
  <si>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</si>
  <si>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</si>
  <si>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</si>
  <si>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</si>
  <si>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</si>
  <si>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</si>
  <si>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</si>
  <si>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</si>
  <si>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</si>
  <si>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</si>
  <si>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</si>
  <si>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</si>
  <si>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</si>
  <si>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</si>
  <si>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</si>
  <si>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</si>
  <si>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</si>
  <si>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</si>
  <si>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podmínky:</t>
  </si>
  <si>
    <t>P</t>
  </si>
  <si>
    <t>027413R</t>
  </si>
  <si>
    <t/>
  </si>
  <si>
    <t>PROVIZORNÍ MOSTY - DEMONTÁŽ</t>
  </si>
  <si>
    <t>T</t>
  </si>
  <si>
    <t>PP</t>
  </si>
  <si>
    <t>DEMONTÁŽ MOSTNÍCH PROVIZORIÍ ŽM A KNO VČETNĚ JEJICH PODPĚR, VČETNĚ DOPRAVY A USKLADNĚNÍ</t>
  </si>
  <si>
    <t>VV</t>
  </si>
  <si>
    <t>1: Dle technické zprávy, výkresových příloh projektové dokumentace, TKP staveb státních drah a výkazů materiálu projektu a souhrnných částí dokumentace stavby.  
2: 201,5t</t>
  </si>
  <si>
    <t>TS</t>
  </si>
  <si>
    <t>Demontáž stávajících ocelových mostních konstrukcí a jejich podpěr dle specifikací projektové dokumentace a požadavků objednatele v souladu s platnými předpisy a technickými normami. Položka zahrnuje vše potřebné pro její plnění, což jsou mimo jiné: veškeré manipulace, rozpojování, dopravu a uložení nebo likvidaci stávající ocelové konstrukce mostu včetně separace a likvidace vodotěsných izolací, dokumentaci zhotovitele včetně potřebných statických posudků, veškerý materiál, spojovací prostředky a materiál, veškeré práce, techniku, stroje, dále veškeré přípravky, pomůcky, konstrukce a podpěry potřebné pro demontáž, jeřáby, zakládání v potřebném rozsahu pro účel demontáže a likvidace (nebo uskladnění) a demontáže ocelové mostní konstrukce včetně doplnění potřebných průzkumů (požaduje se min jedna sonda v místě každé montážní podpěry), veškeré manipulace, dopravu, likvidaci odpadů, zkoušky a měření, monitoring, dokumentaci zhotovitele včetně potřebných statických posudků dočasných konstrukcí a statických posudků pažení, atd. a vše související a potřebné pro demontáž ocelových mostních konstrukcí a jejich podpěr dle specifikací  dokumentace a požadavků zhotovitele. Součástí této položky jsou také veškeré potřebné zemní práce, demontážní plošiny a jejich odstranění a likvidace, přístupové cesty a nájezdy nebo sjezdy a provizorní přemostění.     
Před zahájením demontáže bude provedena písemná evidence všech prvků a spojovacích prostředků a odsouhlasena zástupcem objednatele – SŽ OŘ BRNO SMT.     
Přejímka po uskladnění (dílce budou proloženy a nakonzervovány, musí být odsouhlasen stav a počet prvků a PKO po dopravě a manipulaci).     
Dopravu nacení zhotovitel z místa stavby na dílnu pro provedení repase a obnovy PKO (je požadováno provést na dílně) a dále z dílny po repasi do skladu státních hmotných rezerv v Kroměříži (ŽM 60) a na úložiště OŘ Brno v Křenovicích (KNO 155).</t>
  </si>
  <si>
    <t>02741R</t>
  </si>
  <si>
    <t>REPASE MOSTNÍCH PROVIZORIÍ ŽM A KNO VČETNĚ JEJICH PODPĚR</t>
  </si>
  <si>
    <t>Součástí položky jsou veškeré práce, materiál, manipulace a pomůcky potřebné pro repasi včetně strojů a zařízení. Repase vyzískaných mostních konstrukcí a podpěr bude provedena v rozsahu: repase prvků OK (vyříznutí a opětovné navaření poškozených částí, opravy styčníků, svarů a spojů, výměna poškozených dílů – předpoklad spotřeby nové oceli (vyjma spojovacích prostředků) je do 1.5t v závislosti na výsledku prohlídky ocelových konstrukcí po jejich rozebrání – prohlídku provede zástupce SŽ OŘ BRNO SMT), odvrtání a zavaření trhlin, dále bude provedena kompletní obnova PKO v kvalitě a souladu s platnými předpisy (zejména TNŽ, ISO, ČSN EN a EN a TKP objednatele), která zahrnuje i likvidaci odpadů včetně nebezpečných odpadů z původní PKO a z tryskání a z granulátu včetně poplatků za jejich uložení, kompletní dodávka všech spojovacích prostředků a jejich doplňků (podložky, matice atd.) všech montážních spojů a výměna poškozených spojovacích prostředků konstrukčních spojů dílenských (korozně nebo mechanicky poškozených – dle prohlídky zástupce SŽ OŘ SMT po rozebrání konstrukcí) – budou dodány nové, repase ložisek a jejich kotevních prvků dodávka a uložení.  Konzervování uskladňovaných dílců – konzervování mazacím tukem v místech styčných ploch, montážních spojů, třecích ploch, ložisek. Přejímka dílenská po repasi.</t>
  </si>
  <si>
    <t>02940</t>
  </si>
  <si>
    <t>OSTATNÍ POŽADAVKY - VYPRACOVÁNÍ DOKUMENTACE</t>
  </si>
  <si>
    <t>KPL</t>
  </si>
  <si>
    <t>Realizační dokumentace pažení včetě statického posouzení</t>
  </si>
  <si>
    <t>1: Dle technické zprávy, výkresových příloh projektové dokumentace, TKP staveb státních drah a výkazů materiálu projektu a souhrnných částí dokumentace stavby.  
2: 1</t>
  </si>
  <si>
    <t>Zahrnuje veškeré náklady spojené s objednatelem požadovanými pracemi</t>
  </si>
  <si>
    <t>03100</t>
  </si>
  <si>
    <t>ZAŘÍZENÍ STAVENIŠTĚ - ZŘÍZENÍ, PROVOZ, DEMONTÁŽ</t>
  </si>
  <si>
    <t>zahrnuje veškeré náklady na zařízení a provoz staveniště včetně jaho likvidace na dobu potřebnou</t>
  </si>
  <si>
    <t>03440</t>
  </si>
  <si>
    <t>STAVEBNÍ VYBAVENÍ STABILNÍ PRO ČERPÁNÍ VODY</t>
  </si>
  <si>
    <t>1: Dle technické zprávy, výkresových příloh projektové dokumentace, TKP staveb státních drah a výkazů materiálu projektu a souhrnných částí dokumentace stavby.  
2: 2</t>
  </si>
  <si>
    <t>zahrnuje objednatelem povolené náklady na stavební vybavení zhotovitele</t>
  </si>
  <si>
    <t>015</t>
  </si>
  <si>
    <t>Poplatky za skládku:</t>
  </si>
  <si>
    <t>015113.R</t>
  </si>
  <si>
    <t>POPLATKY ZA LIKVIDACŮ ODPADŮ NEKONTAMINOVANÝCH - 17 05 04 VYTĚŽENÉ ZEMINY A HORNINY - III. TŘÍDA TĚŽITELNOSTI</t>
  </si>
  <si>
    <t>1: Dle technické zprávy, výkresových příloh projektové dokumentace, TKP staveb státních drah a výkazů materiálu projektu a souhrnných částí dokumentace stavby.  
2: (1636.7470405m3+260m3)*1,8t/m3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</si>
  <si>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</si>
  <si>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7</t>
  </si>
  <si>
    <t>015140.R</t>
  </si>
  <si>
    <t>POPLATKY ZA LIKVIDACŮ ODPADŮ NEKONTAMINOVANÝCH - 17 01 01 BETON Z DEMOLIC OBJEKTŮ, ZÁKLADŮ TV</t>
  </si>
  <si>
    <t>1: Dle technické zprávy, výkresových příloh projektové dokumentace, TKP staveb státních drah a výkazů materiálu projektu a souhrnných částí dokumentace stavby.  
2: (28.8m3)*2,5t/m3</t>
  </si>
  <si>
    <t>8</t>
  </si>
  <si>
    <t>015170.R</t>
  </si>
  <si>
    <t>POPLATKY ZA LIKVIDACŮ ODPADŮ NEKONTAMINOVANÝCH - 17 02 01 DŘEVO PO STAVEBNÍM POUŽITÍ, Z DEMOLIC</t>
  </si>
  <si>
    <t>dřevěný rošt pod opěrami</t>
  </si>
  <si>
    <t>1: Dle technické zprávy, výkresových příloh projektové dokumentace, TKP staveb státních drah a výkazů materiálu projektu a souhrnných částí dokumentace stavby.  
2: 11.1*1.2t/m3</t>
  </si>
  <si>
    <t>015240</t>
  </si>
  <si>
    <t>POPLATKY ZA LIKVIDACŮ ODPADŮ NEKONTAMINOVANÝCH - 20 03 99 ODPAD PODOBNÝ KOMUNÁLNÍMU ODPADU</t>
  </si>
  <si>
    <t>z likvidace bezdomovcovy skrýše</t>
  </si>
  <si>
    <t>1: Dle technické zprávy, výkresových příloh projektové dokumentace, TKP staveb státních drah a výkazů materiálu projektu a souhrnných částí dokumentace stavby.  
2: 2t</t>
  </si>
  <si>
    <t>015330.R</t>
  </si>
  <si>
    <t>POPLATKY ZA LIKVIDACŮ ODPADŮ NEKONTAMINOVANÝCH - 17 05 04 KAMENNÁ SUŤ</t>
  </si>
  <si>
    <t>vybourané stávající opěry a pilíře</t>
  </si>
  <si>
    <t>1: Dle technické zprávy, výkresových příloh projektové dokumentace, TKP staveb státních drah a výkazů materiálu projektu a souhrnných částí dokumentace stavby.  
2: 637.32*2.2t/m3</t>
  </si>
  <si>
    <t>11</t>
  </si>
  <si>
    <t>015510.R</t>
  </si>
  <si>
    <t>POPLATKY ZA LIKVIDACŮ ODPADŮ NEBEZPEČNÝCH - 17 05 07* LOKÁLNĚ ZNEČIŠTĚNÝ ŠTĚRK A ZEMINA Z KOLEJIŠTĚ (VÝHYBKY)</t>
  </si>
  <si>
    <t>1: Dle technické zprávy, výkresových příloh projektové dokumentace, TKP staveb státních drah a výkazů materiálu projektu a souhrnných částí dokumentace stavby.  
2: 787,27t</t>
  </si>
  <si>
    <t>12</t>
  </si>
  <si>
    <t>015670.R</t>
  </si>
  <si>
    <t>POPLATKY ZA LIKVIDACŮ ODPADŮ NEBEZPEČNÝCH - 17 01 06* KONTAMINOVANÁ STAVEBNÍ SUŤ A BETONY Z DEMOLIC</t>
  </si>
  <si>
    <t>1: Dle technické zprávy, výkresových příloh projektové dokumentace, TKP staveb státních drah a výkazů materiálu projektu a souhrnných částí dokumentace stavby.  
2: 4,1t</t>
  </si>
  <si>
    <t>Zemní práce:</t>
  </si>
  <si>
    <t>13</t>
  </si>
  <si>
    <t>111208</t>
  </si>
  <si>
    <t>ODSTRANĚNÍ KŘOVIN S ODVOZEM DO 20KM</t>
  </si>
  <si>
    <t>M2</t>
  </si>
  <si>
    <t>1: Dle technické zprávy, výkresových příloh projektové dokumentace, TKP staveb státních drah a výkazů materiálu projektu a souhrnných částí dokumentace stavby.  
2: 150m2</t>
  </si>
  <si>
    <t>odstranění křovin a stromů do průměru 100 mmdoprava dřevin na předepsanou vzdálenostspálení na hromadách nebo štěpkování</t>
  </si>
  <si>
    <t>14</t>
  </si>
  <si>
    <t>112018</t>
  </si>
  <si>
    <t>KÁCENÍ STROMŮ D KMENE DO 0,5M S ODSTRANĚNÍM PAŘEZŮ, ODVOZ DO 20KM</t>
  </si>
  <si>
    <t>KUS</t>
  </si>
  <si>
    <t>1: Dle technické zprávy, výkresových příloh projektové dokumentace, TKP staveb státních drah a výkazů materiálu projektu a souhrnných částí dokumentace stavby.  
2: 23ks</t>
  </si>
  <si>
    <t>Kácení stromů se měří v [ks] poražených stromů (průměr stromů se měří ve výšce 1,3m nad terénem) a zahrnuje zejména:-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zejména:- vytrhání nebo vykopání pařezů- veškeré zemní práce spojené s odstraněním pařezů- dopravu a uložení pařezů, případně další práce s nimi dle pokynů zadávací dokumentace- zásyp jam po pařezech</t>
  </si>
  <si>
    <t>15</t>
  </si>
  <si>
    <t>112028</t>
  </si>
  <si>
    <t>KÁCENÍ STROMŮ D KMENE DO 0,9M S ODSTRANĚNÍM PAŘEZŮ, ODVOZ DO 20KM</t>
  </si>
  <si>
    <t>1: Dle technické zprávy, výkresových příloh projektové dokumentace, TKP staveb státních drah a výkazů materiálu projektu a souhrnných částí dokumentace stavby.  
2: 9ks</t>
  </si>
  <si>
    <t>16</t>
  </si>
  <si>
    <t>112048</t>
  </si>
  <si>
    <t>KÁCENÍ STROMŮ D KMENE DO 0,3M S ODSTRANĚNÍM PAŘEZŮ, ODVOZ DO 20KM</t>
  </si>
  <si>
    <t>1: Dle technické zprávy, výkresových příloh projektové dokumentace, TKP staveb státních drah a výkazů materiálu projektu a souhrnných částí dokumentace stavby.  
2: 8ks</t>
  </si>
  <si>
    <t>17</t>
  </si>
  <si>
    <t>11346A</t>
  </si>
  <si>
    <t>ODSTRANĚNÍ KRYTU ZPEVNĚNÝCH PLOCH ZE SILNIČ DÍLCŮ (PANELŮ) VČET PODKL - BEZ DOPRAVY</t>
  </si>
  <si>
    <t>M3</t>
  </si>
  <si>
    <t>provizorní komunikace</t>
  </si>
  <si>
    <t>1: Dle technické zprávy, výkresových příloh projektové dokumentace, TKP staveb státních drah a výkazů materiálu projektu a souhrnných částí dokumentace stavby. 
2: 2226m2*(0,15m+0,15m)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</si>
  <si>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</si>
  <si>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18</t>
  </si>
  <si>
    <t>11346B</t>
  </si>
  <si>
    <t>ODSTRANĚNÍ KRYTU ZPEVNĚNÝCH PLOCH ZE SILNIČ DÍLCŮ (PANELŮ) VČET PODKL - DOPRAVA</t>
  </si>
  <si>
    <t>tkm</t>
  </si>
  <si>
    <t>1: Dle technické zprávy, výkresových příloh projektové dokumentace, TKP staveb státních drah a výkazů materiálu projektu a souhrnných částí dokumentace stavby. 
2: (2226m2*(0,15m+0,15m))*2,5t/m3*20km</t>
  </si>
  <si>
    <t>Položka zahrnuje samostatnou dopravu suti a vybouraných hmot. Množství se určí jako součin hmotnosti [t] a požadované vzdálenosti [km].</t>
  </si>
  <si>
    <t>19</t>
  </si>
  <si>
    <t>11514</t>
  </si>
  <si>
    <t>ČERPÁNÍ VODY DO 4000 L/MIN</t>
  </si>
  <si>
    <t>HOD</t>
  </si>
  <si>
    <t>4 dny, 2 jámy</t>
  </si>
  <si>
    <t>1: Dle technické zprávy, výkresových příloh projektové dokumentace, TKP staveb státních drah a výkazů materiálu projektu a souhrnných částí dokumentace stavby.  
2: 4*2ks*24hod</t>
  </si>
  <si>
    <t>Položka čerpání vody na povrchu zahrnuje i potrubí, pohotovost záložní čerpací soupravy a zřízení čerpací jímky. Součástí položky je také následná demontáž a likvidace těchto zařízení</t>
  </si>
  <si>
    <t>20</t>
  </si>
  <si>
    <t>12110</t>
  </si>
  <si>
    <t>SEJMUTÍ ORNICE NEBO LESNÍ PŮDY</t>
  </si>
  <si>
    <t>1: Dle technické zprávy, výkresových příloh projektové dokumentace, TKP staveb státních drah a výkazů materiálu projektu a souhrnných částí dokumentace stavby.  
2: 300*0,2</t>
  </si>
  <si>
    <t>položka zahrnuje sejmutí ornice bez ohledu na tloušťku vrstvy a její vodorovnou dopravunezahrnuje uložení na trvalou skládku</t>
  </si>
  <si>
    <t>21</t>
  </si>
  <si>
    <t>12293</t>
  </si>
  <si>
    <t>ODKOPÁVKY A PROKOPÁVKY OBECNÉ TŘ. III</t>
  </si>
  <si>
    <t>Odstranění dočasného záhozu z koryta řeky</t>
  </si>
  <si>
    <t>1: Dle technické zprávy, výkresových příloh projektové dokumentace, TKP staveb státních drah a výkazů materiálu projektu a souhrnných částí dokumentace stavby.  
2: 260m3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</si>
  <si>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</si>
  <si>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22</t>
  </si>
  <si>
    <t>122938</t>
  </si>
  <si>
    <t>ODKOPÁVKY A PROKOPÁVKY OBECNÉ TŘ. III, ODVOZ DO 20KM</t>
  </si>
  <si>
    <t>Veškeré odkopávky, které nejsou uvedeny v jiných položkách včetně odkopání části zpětného zásypu v oblasti pilot</t>
  </si>
  <si>
    <t>1: Dle technické zprávy, výkresových příloh projektové dokumentace, TKP staveb státních drah a výkazů materiálu projektu a souhrnných částí dokumentace stavby.  
2: (10,74m*6,9m*6m+9,38m*2,93m*2,93m*0,5+12,74m*2,48m*2,48m*0,5+6,84m*8,75m*3,38m+6,84m*1,74m*1,74m*0,5+6,84m*1,96m*1,96m*0,5+12,45m*3,38m*3,38m*0,5)+(2,5m*8,2m*1m)+(8,5m*10,6m*0,6m)+(8,75m*6,9m*8,64m+6,9m*4,66m*4,66m*0,5+8,75m*5,75m*5,75m*0,5)</t>
  </si>
  <si>
    <t>23</t>
  </si>
  <si>
    <t>132838</t>
  </si>
  <si>
    <t>HLOUBENÍ RÝH ŠÍŘ DO 2M PAŽ I NEPAŽ TŘ. II, ODVOZ DO 20KM</t>
  </si>
  <si>
    <t>Rýhy pro svedení vody z odvodňovačů pod mostem</t>
  </si>
  <si>
    <t>1: Dle technické zprávy, výkresových příloh projektové dokumentace, TKP staveb státních drah a výkazů materiálu projektu a souhrnných částí dokumentace stavby.  
2: 7,8m2*0,8m*2ks+12m2*0,8m*2ks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</si>
  <si>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</si>
  <si>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24</t>
  </si>
  <si>
    <t>17451</t>
  </si>
  <si>
    <t>ZÁSYP JAM A RÝH ZE ZEMIN NEPROPUSTNÝCH</t>
  </si>
  <si>
    <t>1: Dle technické zprávy, výkresových příloh projektové dokumentace, TKP staveb státních drah a výkazů materiálu projektu a souhrnných částí dokumentace stavby.  
2: 500m3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</si>
  <si>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</si>
  <si>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25</t>
  </si>
  <si>
    <t>17481</t>
  </si>
  <si>
    <t>ZÁSYP JAM A RÝH Z NAKUPOVANÝCH MATERIÁLŮ</t>
  </si>
  <si>
    <t>Zásyp za opěrami + zásyp před vrtáním pilot</t>
  </si>
  <si>
    <t>1: Dle technické zprávy, výkresových příloh projektové dokumentace, TKP staveb státních drah a výkazů materiálu projektu a souhrnných částí dokumentace stavby.  
2: (26,5m2+9,1m2+17,6m2+5,3m2)*6,35m+(74m2*3,8m*2)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</si>
  <si>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</si>
  <si>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26</t>
  </si>
  <si>
    <t>17561</t>
  </si>
  <si>
    <t>OBSYP POTRUBÍ A OBJEKTŮ Z HORNIN KAMENITÝCH</t>
  </si>
  <si>
    <t>Obsyp drenáže za rubem opěr</t>
  </si>
  <si>
    <t>1: Dle technické zprávy, výkresových příloh projektové dokumentace, TKP staveb státních drah a výkazů materiálu projektu a souhrnných částí dokumentace stavby.  
2: 0,72m2*6,35m*2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</si>
  <si>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</si>
  <si>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27</t>
  </si>
  <si>
    <t>18214</t>
  </si>
  <si>
    <t>ÚPRAVA POVRCHŮ SROVNÁNÍM ÚZEMÍ V TL DO 0,25M</t>
  </si>
  <si>
    <t>1: Dle technické zprávy, výkresových příloh projektové dokumentace, TKP staveb státních drah a výkazů materiálu projektu a souhrnných částí dokumentace stavby.  
2: 300m2</t>
  </si>
  <si>
    <t>položka zahrnuje srovnání výškových rozdílů terénu</t>
  </si>
  <si>
    <t>28</t>
  </si>
  <si>
    <t>18223</t>
  </si>
  <si>
    <t>ROZPROSTŘENÍ ORNICE VE SVAHU V TL DO 0,20M</t>
  </si>
  <si>
    <t>1: Dle technické zprávy, výkresových příloh projektové dokumentace, TKP staveb státních drah a výkazů materiálu projektu a souhrnných částí dokumentace stavby.  
2: (173m2+188m2+105m2+187m2)</t>
  </si>
  <si>
    <t>položka zahrnuje:nutné přemístění ornice z dočasných skládek vzdálených do 50mrozprostření ornice v předepsané tloušťce ve svahu přes 1:5</t>
  </si>
  <si>
    <t>29</t>
  </si>
  <si>
    <t>18233</t>
  </si>
  <si>
    <t>ROZPROSTŘENÍ ORNICE V ROVINĚ V TL DO 0,20M</t>
  </si>
  <si>
    <t>položka zahrnuje:nutné přemístění ornice z dočasných skládek vzdálených do 50mrozprostření ornice v předepsané tloušťce v rovině a ve svahu do 1:5</t>
  </si>
  <si>
    <t>30</t>
  </si>
  <si>
    <t>18242</t>
  </si>
  <si>
    <t>ZALOŽENÍ TRÁVNÍKU HYDROOSEVEM NA ORNICI</t>
  </si>
  <si>
    <t>1: Dle technické zprávy, výkresových příloh projektové dokumentace, TKP staveb státních drah a výkazů materiálu projektu a souhrnných částí dokumentace stavby.  
2: 653m2+300m2</t>
  </si>
  <si>
    <t>Zahrnuje dodání předepsané travní směsi, hydroosev na ornici, zalévání, první pokosení, to vše bez ohledu na sklon terénu</t>
  </si>
  <si>
    <t>31</t>
  </si>
  <si>
    <t>184BR</t>
  </si>
  <si>
    <t>NÁHRADNÍ VÝSADBA</t>
  </si>
  <si>
    <t>Náhradní výsadba dle rozhodnutí č. j. MHB_OZP/441/2020/Ko-9 ze dne 3. 2. 2020, viz doklady</t>
  </si>
  <si>
    <t>1:   
2: 1</t>
  </si>
  <si>
    <t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Položka zahrnuje veškerý materiál, výrobky a polotovary, včetně mimostaveništní a vnitrostaveništní dopravy (rovněž přesuny), včetně naložení a složení, cenu dřevin a veškeré další práce spojené s jejich výýsadbou. Dále položka obsahuje ošetzření, řez, následné zalívání a další ošetřování po dobu 5 let.</t>
  </si>
  <si>
    <t>Základy:</t>
  </si>
  <si>
    <t>32</t>
  </si>
  <si>
    <t>21461H</t>
  </si>
  <si>
    <t>SEPARAČNÍ GEOTEXTILIE DO 1000G/M2</t>
  </si>
  <si>
    <t>Ochrana hydroizolace</t>
  </si>
  <si>
    <t>1: Dle technické zprávy, výkresových příloh projektové dokumentace, TKP staveb státních drah a výkazů materiálu projektu a souhrnných částí dokumentace stavby.  
2: (38m2+28,8m2*2)*2+(7*6,35m)*2</t>
  </si>
  <si>
    <t>Položka zahrnuje:-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</si>
  <si>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33</t>
  </si>
  <si>
    <t>224325</t>
  </si>
  <si>
    <t>PILOTY ZE ŽELEZOBETONU C30/37</t>
  </si>
  <si>
    <t>1: Dle technické zprávy, výkresových příloh projektové dokumentace, TKP staveb státních drah a výkazů materiálu projektu a souhrnných částí dokumentace stavby.  
2: (3.14*0.9m*0.9m/4)*136.8m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</si>
  <si>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betonu- zhotovení nepropustného, mrazuvzdorného betonu a betonu požadované trvanlivosti a vlastností- užití potřebných přísad a technologií výroby betonu- zřízení pracovních a dilatačních spar, včetně potřebných úprav, výplně, vložek, opracování, očištění a ošetření- bednění  požadovaných  konstr. (i ztracené) s úpravou  dle požadované  kvality povrchu betonu, včetně odbedňovacích a odskružovacích prostředků- podpěrné  konstr. (skruže) a lešení všech druhů pro bednění, uložení čerstvého betonu, výztuže a doplňkových konstr., vč. požadovaných otvorů, ochranných a bezpečnostních opatření a základů těchto konstrukcí a lešení- vytvoření kotevních čel, kapes, nálitků, a sedel- zřízení  všech  požadovaných  otvorů, kapes, výklenků, prostupů, dutin, drážek a pod., vč. ztížení práce a úprav  kolem nich- úpravy pro osazení výztuže, doplňkových konstrukcí a vybavení- úpravy povrchu pro položení požadované izolace, povlaků a nátěrů, případně vyspravení- upevnění kotevních prvků a doplňkových konstrukcí- nátěry zabraňující soudržnost betonu a bednění- výplň, těsnění  a tmelení spar a spojů- opatření  povrchů  betonu  izolací  proti zemní vlhkosti v částech, kde přijdou do styku se zeminou nebo kamenivem- případné zřízení spojovací vrstvy u základů- úpravy pro osazení zařízení ochrany konstrukce proti vlivu bludných proudů- objem betonu pro přebetonování a nadbetonování, který se nepřičítá ke stanovenému objemu výplně piloty- ukončení piloty pod ústím vrtu a vyplnění zbývající části sypaninou nebo kamenivem- odbourání a odstranění znehodnocené části výplně a úprava hlavy piloty před výstavbou další konstrukční části- zřízení výplně piloty pod hladinou vody- veškerý materiál, výrobky a polotovary, včetně mimostaveništní a vnitrostaveništní dopravy- nezahrnuje dodání a osazení výztuže, nezahrnuje vrty</t>
  </si>
  <si>
    <t>34</t>
  </si>
  <si>
    <t>224365</t>
  </si>
  <si>
    <t>VÝZTUŽ PILOT Z OCELI 10505, B500B</t>
  </si>
  <si>
    <t>1: Dle technické zprávy, výkresových příloh projektové dokumentace, TKP staveb státních drah a výkazů materiálu projektu a souhrnných částí dokumentace stavby.  
2: 9.161t</t>
  </si>
  <si>
    <t>položka zahrnuje:-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</si>
  <si>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35</t>
  </si>
  <si>
    <t>22818</t>
  </si>
  <si>
    <t>VYTAHOVÁNÍ PILOT Z DŘEVĚNÝCH DÍLCŮ</t>
  </si>
  <si>
    <t>1: Dle technické zprávy, výkresových příloh projektové dokumentace, TKP staveb státních drah a výkazů materiálu projektu a souhrnných částí dokumentace stavby.  
2: 3,14*0,15m*0,15m*5m*10ks</t>
  </si>
  <si>
    <t>zahrnuje i vodorovnou dopravu a uložení na skládku (bez poplatku)</t>
  </si>
  <si>
    <t>36</t>
  </si>
  <si>
    <t>264541</t>
  </si>
  <si>
    <t>VRTY PRO PILOTY TŘ V D DO 1000MM</t>
  </si>
  <si>
    <t>M</t>
  </si>
  <si>
    <t>1: Dle technické zprávy, výkresových příloh projektové dokumentace, TKP staveb státních drah a výkazů materiálu projektu a souhrnných částí dokumentace stavby.  
2: 9,9m*8+7,2m*8</t>
  </si>
  <si>
    <t>položka zahrnuje:- zřízení vrtu, svislou a vodorovnou dopravu zeminy bez uložení na skládku, vrtací práce zapaž. i nepaž. vrtu- čerpání vody z vrtu, vyčištění vrtu- zabezpečení vrtacích prací- dopravu, nájem, provoz a přemístění, montáž a demontáž vrtacích zařízení a dalších mechanismů- lešení a podpěrné konstrukce pro práci a manipulaci s vrtacím zařízení a dalších mechanismů- vrtací plošiny vč. zemních prací, zpevnění, odvodnění a pod.- v případě zapažení dočasnými pažnicemi jejich opotřebení- v případě zapažení suspenzí veškeré hospodaření s ní- nezahrnuje zapažení trvalými pažnicemi- nezahrnuje uložení zeminy na skládku a poplatek za skládkunevykazuje se hluché vrtání</t>
  </si>
  <si>
    <t>37</t>
  </si>
  <si>
    <t>272325</t>
  </si>
  <si>
    <t>ZÁKLADY ZE ŽELEZOBETONU DO C30/37</t>
  </si>
  <si>
    <t>Základ opěr a křídel</t>
  </si>
  <si>
    <t>1: Dle technické zprávy, výkresových příloh projektové dokumentace, TKP staveb státních drah a výkazů materiálu projektu a souhrnných částí dokumentace stavby.  
2: (4,4m2*5,35m)*2+(5,16m*1,2m*1,45m*2)*2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</si>
  <si>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</si>
  <si>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38</t>
  </si>
  <si>
    <t>272365</t>
  </si>
  <si>
    <t>VÝZTUŽ ZÁKLADŮ Z OCELI 10505, B500B</t>
  </si>
  <si>
    <t>1: Dle technické zprávy, výkresových příloh projektové dokumentace, TKP staveb státních drah a výkazů materiálu projektu a souhrnných částí dokumentace stavby.  
2: 7,28t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</si>
  <si>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</si>
  <si>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39</t>
  </si>
  <si>
    <t>933333</t>
  </si>
  <si>
    <t>ZKOUŠKA INTEGRITY ULTRAZVUKEM ODRAZ METOD PIT PILOT SYSTÉMOVÝCH</t>
  </si>
  <si>
    <t>1: Dle technické zprávy, výkresových příloh projektové dokumentace, TKP staveb státních drah a výkazů materiálu projektu a souhrnných částí dokumentace stavby. 
2: 16</t>
  </si>
  <si>
    <t>Položka obsahuje podklady a dokumentaci zkoušky; - případné stavební práce spojené s přípravou a provedením zkoušky; - veškerá zkušební a měřící zařízení vč. opotřebení a nájmu; - výpomoce při vlastní zkoušce; - provedení vlastní zkoušky a její vyhodnocení.</t>
  </si>
  <si>
    <t>Svislé konstrukce (a kompletní):</t>
  </si>
  <si>
    <t>40</t>
  </si>
  <si>
    <t>317326R</t>
  </si>
  <si>
    <t>ÚLOŽNÉ BLOKY ZE ŽELEZOBETONU DO C45/55</t>
  </si>
  <si>
    <t>Úložné bloky (hrobečky) pod ložisky</t>
  </si>
  <si>
    <t>1: Dle technické zprávy, výkresových příloh projektové dokumentace, TKP staveb státních drah a výkazů materiálu projektu a souhrnných částí dokumentace stavby.  
2: 1,1m*0,44m*0,7m*4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</si>
  <si>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</si>
  <si>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41</t>
  </si>
  <si>
    <t>333325</t>
  </si>
  <si>
    <t>MOSTNÍ OPĚRY A KŘÍDLA ZE ŽELEZOVÉHO BETONU DO C30/37</t>
  </si>
  <si>
    <t>1: Dle technické zprávy, výkresových příloh projektové dokumentace, TKP staveb státních drah a výkazů materiálu projektu a souhrnných částí dokumentace stavby.  
2: (38,3m2*1,2*2+9,37m2*5,35m)*2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</si>
  <si>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</si>
  <si>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42</t>
  </si>
  <si>
    <t>333365</t>
  </si>
  <si>
    <t>VÝZTUŽ MOSTNÍCH OPĚR A KŘÍDEL Z OCELI 10505, B500B</t>
  </si>
  <si>
    <t>1: Dle technické zprávy, výkresových příloh projektové dokumentace, TKP staveb státních drah a výkazů materiálu projektu a souhrnných částí dokumentace stavby.  
2: 17.027t</t>
  </si>
  <si>
    <t>43</t>
  </si>
  <si>
    <t>348173</t>
  </si>
  <si>
    <t>ZÁBRADLÍ Z DÍLCŮ KOVOVÝCH ŽÁROVĚ ZINK PONOREM S NÁTĚREM</t>
  </si>
  <si>
    <t>KG</t>
  </si>
  <si>
    <t>1: Dle technické zprávy, výkresových příloh projektové dokumentace, TKP staveb státních drah a výkazů materiálu projektu a souhrnných částí dokumentace stavby.  
2: 1022,64kg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</si>
  <si>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</si>
  <si>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Vodorovné konstrukce:</t>
  </si>
  <si>
    <t>44</t>
  </si>
  <si>
    <t>42194R</t>
  </si>
  <si>
    <t>KOMPLETNÍ DODÁVKA MOSTNÍ OCELOVÉ KONSTRUKCE A PŘÍSLUŠENSTVÍ</t>
  </si>
  <si>
    <t>1: Dle technické zprávy, výkresových příloh projektové dokumentace, TKP staveb státních drah a výkazů materiálu projektu a souhrnných částí dokumentace stavby.  
2: 275,039t</t>
  </si>
  <si>
    <t>Kompletní dodávku a montáž 1 ks ocelové mostní konstrukce dle specifikací projektové dokumentace a požadavků zhotovitele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spár,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výplň, těsnění a tmelení spár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desek, mostních ložisek) maltou,  betonem  nebo  jinou speciální hmotou, vyplnění jam zeminou,- veškeré druhy protikorozní ochrany a nátěry konstrukcí,- zvláštní spojovací prostředky, rozebíratelnost konstrukce, ochranná opatření před účinky bludných proudů - ochranu před přepětím, jiskřiště).  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zakládání v potřebném rozsahu pro účel dodávky a montáže ocelové mostní konstrukce včetně doplnění potřebných průzkumů (požaduje se min jedna sonda v místě každé montážní podpěry), veškeré manipulace, dopravu, likvidaci odpadů, zkoušky a měření, monitoring, dokumentaci zhotovitele včetně potřebných statických posudků dočasných konstrukcí a statických posudků pažení, atd. a vše související a potřebné pro dodávku kompletní ocelové mostní konstrukce dle specifikací  dokumentace a požadavků zhotovitele. Součástí této položky jsou také veškeré potřebné zemní práce, demontážní plošiny a jejich odstranění a likvidaci, úpravu přístupových cest a nájezdů nebo sjezdů a úpravu provizorních přemostění.</t>
  </si>
  <si>
    <t>45</t>
  </si>
  <si>
    <t>428732</t>
  </si>
  <si>
    <t>KALOTOVÉ LOŽISKO PRO ZATÍŽ. DO 5MN, JEDNOSMĚRNÉ</t>
  </si>
  <si>
    <t>1: Dle technické zprávy, výkresových příloh projektové dokumentace, TKP staveb státních drah a výkazů materiálu projektu a souhrnných částí dokumentace stavby.  
2: 2ks</t>
  </si>
  <si>
    <t>- výrobní dokumentaci- dodání kompletních ložisek požadované kvality- přípravu, očištění a úpravy úložných ploch- osazení ložisek podle předepsaného technologického předpisu bez ohledu na způsob uložení a kotvení- nastavení ložisek, protokolárního měření a vyhodnocení kyvné a kluzné spáry-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</si>
  <si>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46</t>
  </si>
  <si>
    <t>428733</t>
  </si>
  <si>
    <t>KALOTOVÉ LOŽISKO PRO ZATÍŽ. DO 5MN, PEVNÉ</t>
  </si>
  <si>
    <t>1: Dle technické zprávy, výkresových příloh projektové dokumentace, TKP staveb státních drah a výkazů materiálu projektu a souhrnných částí dokumentace stavby.  
2: 1ks</t>
  </si>
  <si>
    <t>47</t>
  </si>
  <si>
    <t>451314</t>
  </si>
  <si>
    <t>PODKLADNÍ A VÝPLŇOVÉ VRSTVY Z PROSTÉHO BETONU C25/30</t>
  </si>
  <si>
    <t>Podkladní beton + spádový beton</t>
  </si>
  <si>
    <t>1: Dle technické zprávy, výkresových příloh projektové dokumentace, TKP staveb státních drah a výkazů materiálu projektu a souhrnných částí dokumentace stavby.  
2: (74m2*0,15m)*2+(2.46m2*6,35m)+(1,31m2*6,35m)</t>
  </si>
  <si>
    <t>48</t>
  </si>
  <si>
    <t>45147</t>
  </si>
  <si>
    <t>PODKL A VÝPLŇ VRSTVY Z MALTY PLASTICKÉ</t>
  </si>
  <si>
    <t>Podlití ložisek + zalití MDZ</t>
  </si>
  <si>
    <t>1: Dle technické zprávy, výkresových příloh projektové dokumentace, TKP staveb státních drah a výkazů materiálu projektu a souhrnných částí dokumentace stavby.  
2: (0,7m*0,7m*0,13m)*4+(0,9m2*0,3m+1,6m*0,36m*0,36m*0,5+0,3m*0,25m*1,755m)*4</t>
  </si>
  <si>
    <t>Položka zahrnuje veškerý materiál, výrobky a polotovary, včetně mimostaveništní a vnitrostaveništní dopravy (rovněž přesuny), včetně naložení a složení, případně s uložením.</t>
  </si>
  <si>
    <t>49</t>
  </si>
  <si>
    <t>465512.R</t>
  </si>
  <si>
    <t>DLAŽBY Z LOMOVÉHO KAMENE NA MC</t>
  </si>
  <si>
    <t>včetně betonového lože tl. min. 150 mm</t>
  </si>
  <si>
    <t>1: Dle technické zprávy, výkresových příloh projektové dokumentace, TKP staveb státních drah a výkazů materiálu projektu a souhrnných částí dokumentace stavby.  
2: (11,35m*1m+0,5m*0,7m)*4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</si>
  <si>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</si>
  <si>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Komunikace:</t>
  </si>
  <si>
    <t>50</t>
  </si>
  <si>
    <t>21461F</t>
  </si>
  <si>
    <t>SEPARAČNÍ GEOTEXTILIE DO 600G/M2</t>
  </si>
  <si>
    <t>pod provizorní komunikaci</t>
  </si>
  <si>
    <t>1: Dle technické zprávy, výkresových příloh projektové dokumentace, TKP staveb státních drah a výkazů materiálu projektu a souhrnných částí dokumentace stavby. 
2: 2226</t>
  </si>
  <si>
    <t>51</t>
  </si>
  <si>
    <t>501103</t>
  </si>
  <si>
    <t>ZŘÍZENÍ KONSTRUKČNÍ VRSTVY TĚLESA ŽELEZNIČNÍHO SPODKU ZE ŠTĚRKODRTI VYZÍSKANÉ</t>
  </si>
  <si>
    <t>Zásyp rýh pod odvodňovači</t>
  </si>
  <si>
    <t>1: Dle technické zprávy, výkresových příloh projektové dokumentace, TKP staveb státních drah a výkazů materiálu projektu a souhrnných částí dokumentace stavby.  
2: 31,68m3</t>
  </si>
  <si>
    <t>1. Položka obsahuje: – přezkoušení kvality vyzískaného materiálu – dopravu vyzískané štěrkodrti z mezideponie na místo určení včetně případných překládek na jiný dopravní prostředek nebo meziskladování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</si>
  <si>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52</t>
  </si>
  <si>
    <t>58301</t>
  </si>
  <si>
    <t>KRYT ZE SINIČNÍCH DÍLCŮ (PANELŮ) TL 150MM</t>
  </si>
  <si>
    <t>Dočasná příjezdová cesta k O02     
podsyp štěrkodrtí tl. 150 mm</t>
  </si>
  <si>
    <t>1: Dle technické zprávy, výkresových příloh projektové dokumentace, TKP staveb státních drah a výkazů materiálu projektu a souhrnných částí dokumentace stavby.  
2: 2226m2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</si>
  <si>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</si>
  <si>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Přidružená stavební výroba:</t>
  </si>
  <si>
    <t>53</t>
  </si>
  <si>
    <t>711111</t>
  </si>
  <si>
    <t>IZOLACE BĚŽNÝCH KONSTRUKCÍ PROTI ZEMNÍ VLHKOSTI ASFALTOVÝMI NÁTĚRY</t>
  </si>
  <si>
    <t>Typ IV - Jedná se o vrstvu nátěru – 1 x Np + 2 x Na – na všech ostatních nových betonových plochách na styku zeminou (200 mm nad kontaktní plochu), není-li tato plocha chráněna jiným SVI.</t>
  </si>
  <si>
    <t>1: Dle technické zprávy, výkresových příloh projektové dokumentace, TKP staveb státních drah a výkazů materiálu projektu a souhrnných částí dokumentace stavby.  
2: 19,48m2*4+2,15m*7,75m*2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</si>
  <si>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</si>
  <si>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54</t>
  </si>
  <si>
    <t>711112</t>
  </si>
  <si>
    <t>IZOLACE BĚŽNÝCH KONSTRUKCÍ PROTI ZEMNÍ VLHKOSTI ASFALTOVÝMI PÁSY</t>
  </si>
  <si>
    <t>Typ II – U SŽDC schválený SVI proti stékající vodě a zemní vlhkosti na bázi natavovaných izolačních pásů dle TKP a TNŽ 73 6280 s ochranou tvořenou geotextilií o hmotnosti 1000 g/m2      
Typ II je použit na rub zavěšených mostních křídel a opěr.     
Typ III – U SŽDC schválený SVI proti stékající vodě a zemní vlhkosti na bázi natavovaných izolačních pásů dle TKP a TNŽ 73 6280 s ochranou tvořenou geotextilií o hmotnosti 1000 g/m2.     
Typ III je použit na podkladní beton pod odvodňovací trubkou za rubem opěr</t>
  </si>
  <si>
    <t>1: Dle technické zprávy, výkresových příloh projektové dokumentace, TKP staveb státních drah a výkazů materiálu projektu a souhrnných částí dokumentace stavby.  
2: 280,1m2</t>
  </si>
  <si>
    <t>55</t>
  </si>
  <si>
    <t>711116R</t>
  </si>
  <si>
    <t>IZOLACE BĚŽN KONSTR STŘÍKANÁ</t>
  </si>
  <si>
    <t>Typ I – U SŽDC schválený SVI proti stékající vodě a zemní vlhkosti nevyžadující ochranu - stříkaná bezešvá izolace. SVI bude v souladu s TKP a TNŽ 73 6280.     
Typ I je použit pod kolejí na nosné konstrukci a na rubu závěrných zdí.</t>
  </si>
  <si>
    <t>1: Dle technické zprávy, výkresových příloh projektové dokumentace, TKP staveb státních drah a výkazů materiálu projektu a souhrnných částí dokumentace stavby.  
2: 1,875m*6,35m*2+(0,57m+0,52m+1,75m)*2*59m</t>
  </si>
  <si>
    <t>56</t>
  </si>
  <si>
    <t>75B762</t>
  </si>
  <si>
    <t>OCHRANNÁ OPATŘENÍ VE STAVEBNÍ ČÁSTI</t>
  </si>
  <si>
    <t>KS</t>
  </si>
  <si>
    <t>jiskřiště u každého mostního ložiska</t>
  </si>
  <si>
    <t>1: Dle technické zprávy, výkresových příloh projektové dokumentace, TKP staveb státních drah a výkazů materiálu projektu a souhrnných částí dokumentace stavby.  
2: 4ks</t>
  </si>
  <si>
    <t>1. Položka obsahuje: – veškeré práce a materiáln obsažený v názvu položky</t>
  </si>
  <si>
    <t>Potrubí:</t>
  </si>
  <si>
    <t>57</t>
  </si>
  <si>
    <t>84914</t>
  </si>
  <si>
    <t>POTRUBÍ ODPADNÍ MOSTNÍCH OBJEKTŮ ZE SKLOLAM TRUB DN DO 200MM</t>
  </si>
  <si>
    <t>Odvodnění mostu nad místní komunikací</t>
  </si>
  <si>
    <t>1: Dle technické zprávy, výkresových příloh projektové dokumentace, TKP staveb státních drah a výkazů materiálu projektu a souhrnných částí dokumentace stavby.  
2: 9,5m*2</t>
  </si>
  <si>
    <t>- výrobní dokumentaci (včetně technologického předpisu)- dodání veškerého instalačního a  pomocného  materiálu  (trouby,  trubky,  armatury,  tvarové  kusy,  spojovací a těsnící materiál a pod.), podpěrných, závěsných, upevňovacích prvků, včetně potřebných úprav- zednické výpomoci, jako je vysekávání kapes a rýh, jejich vyplnění a začištění- úprava podkladu a osazení podpěr, osazení a očištění podkladu a podpěr- zřízení plně funkční instalace, kompletní soustavy, podle příslušného technologického předpisu- zřízení instalace i jednotlivých částí po etapách, včetně pracovních spar a spojů- úprava a příprava prostupů, okolí podpěr, zaústění a napojení a upevnění odpadních výustek- ochrana potrubí nátěrem, včetně úpravy povrchu, případně izolací- úprava, očištění a ošetření prostoru kolem instalace- provedení požadovaných zkoušek vodotěsnosti</t>
  </si>
  <si>
    <t>58</t>
  </si>
  <si>
    <t>87533</t>
  </si>
  <si>
    <t>POTRUBÍ DREN Z TRUB PLAST DN DO 150MM</t>
  </si>
  <si>
    <t>1: Dle technické zprávy, výkresových příloh projektové dokumentace, TKP staveb státních drah a výkazů materiálu projektu a souhrnných částí dokumentace stavby.  
2: 1.2m*4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</si>
  <si>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</si>
  <si>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59</t>
  </si>
  <si>
    <t>875332</t>
  </si>
  <si>
    <t>POTRUBÍ DREN Z TRUB PLAST DN DO 150MM DĚROVANÝCH</t>
  </si>
  <si>
    <t>1: Dle technické zprávy, výkresových příloh projektové dokumentace, TKP staveb státních drah a výkazů materiálu projektu a souhrnných částí dokumentace stavby.  
2: 6.35m*2</t>
  </si>
  <si>
    <t>Ostatní práce:</t>
  </si>
  <si>
    <t>60</t>
  </si>
  <si>
    <t>931.R</t>
  </si>
  <si>
    <t>MOSTNÍ ZÁVĚR C-PROFIL, DILATACE +-50 MM (KOMPLET)</t>
  </si>
  <si>
    <t>1: Dle technické zprávy, výkresových příloh projektové dokumentace, TKP staveb státních drah a výkazů materiálu projektu a souhrnných částí dokumentace stavby.  
2: 8m*2ks</t>
  </si>
  <si>
    <t>- výrobní dokumentace (vč. technologického předpisu)- dodání kompletního dil. zařízení vč. všech přepravních a montážních úprav a zařízení- řezání a sváření na staveništi a eventuelní nutnou opravu nátěrů po těchto úkonech- bednění a dodatečné zabetonování dilatačního zařízení- pro kovové součásti je nutné užít ustanovení pro TMCH.94- dodání spojovacího, kotevního a těsnícího materiálu- úprava a příprava prostoru, včetně kotevních prvků, jejich ošetření a očištění- zřízení kompletního mostního závěru podle příslušného technolog. předpisu, včetně předepsaného nastavení- zřízení mostního závěru po etapách, včetně pracovních spar a spojů- úprava  most. závěru  ve styku  s ostatními konstrukcemi  a zařízeními (u obrubníků a podél vozovek, na chodnících, na římsách, napojení izolací a pod.)- ochrana mostního závěru proti bludným proudům a vývody pro jejich měření- ochrana mostního závěru do doby provedení definitivního stavu, veškeré provizorní úpravy a opatření- konečné  úpravy most. závěru jako  povrchové  povlaky, zálivky, které  nejsou součástí jiných konstrukcí, vyčištění, osaz. krytek šroubů, tmelení, těsnění, výplň spar a pod.- úprava, očištění a ošetření prostoru kolem mostního závěru- opatření mostního závěru znakem výrobce a typovým číslem- provedení odborné prohlídky, je-li požadována</t>
  </si>
  <si>
    <t>61</t>
  </si>
  <si>
    <t>93312</t>
  </si>
  <si>
    <t>ZATĚŽOVACÍ ZKOUŠKA MOSTU STATICKÁ 1. POLE DO 500M2</t>
  </si>
  <si>
    <t>- podklady a dokumentaci zkoušky- výrobní dokumentace potřebných zařízení- stavební práce spojené s přípravou a provedením zkoušky (zřízení a odstranění)- veškerá zkušební zařízení vč. opotřebení a nájmu- výpomoce při vlastní zkoušce- dodání zatěžovacích prostředků a hmot, manipulaci s nimi a jejich opotřebení a nájem- přeprava zatěžovacích prostředků a hmot na stavbu a zpět, včetně zajížďky k váze a vážních poplatků- provedení vlastní zkoušky a její vyhodnocení, včetně všech měření a dalších potřebných činností</t>
  </si>
  <si>
    <t>62</t>
  </si>
  <si>
    <t>93322</t>
  </si>
  <si>
    <t>ZATĚŽ ZKOUŠKA MOSTU DYNAMIC 1.POLE DO 500M2</t>
  </si>
  <si>
    <t>63</t>
  </si>
  <si>
    <t>936312</t>
  </si>
  <si>
    <t>DROBNÉ DOPLŇK KONSTR BETON MONOLIT DO C12/15</t>
  </si>
  <si>
    <t>Betonová matrice pro vrtání pilot</t>
  </si>
  <si>
    <t>1: Dle technické zprávy, výkresových příloh projektové dokumentace, TKP staveb státních drah a výkazů materiálu projektu a souhrnných částí dokumentace stavby.  
2: (4m*8m-8ks*1m2)*0,3m*2</t>
  </si>
  <si>
    <t>64</t>
  </si>
  <si>
    <t>93631R</t>
  </si>
  <si>
    <t>DROBNÉ DOPLŇK KONSTR BETON MONOLIT</t>
  </si>
  <si>
    <t>Vyznačení letopočtu výstavby na spodní stavbě</t>
  </si>
  <si>
    <t>65</t>
  </si>
  <si>
    <t>936501</t>
  </si>
  <si>
    <t>DROBNÉ DOPLŇK KONSTR KOVOVÉ NEREZ</t>
  </si>
  <si>
    <t>Veškeré nerezové prvky uvedené ve výkazu oceli včetně nerezových prvků dilatačních závěrů, kapotáže, krytí apod.</t>
  </si>
  <si>
    <t>1: Dle technické zprávy, výkresových příloh projektové dokumentace, TKP staveb státních drah a výkazů materiálu projektu a souhrnných částí dokumentace stavby.  
2: 9317kg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</si>
  <si>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</si>
  <si>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66</t>
  </si>
  <si>
    <t>966118R</t>
  </si>
  <si>
    <t>ODSTRANĚNÍ ÚLOŽNÝCH BLOKŮ MOSTNÍCH PROVIZORIÍ A JEJICH SOUČÁSTÍ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</si>
  <si>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</si>
  <si>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67</t>
  </si>
  <si>
    <t>966138</t>
  </si>
  <si>
    <t>BOURÁNÍ KONSTRUKCÍ Z KAMENE NA MC S ODVOZEM DO 20KM</t>
  </si>
  <si>
    <t>Vybourání původních opěr a pilířů</t>
  </si>
  <si>
    <t>1: Dle technické zprávy, výkresových příloh projektové dokumentace, TKP staveb státních drah a výkazů materiálu projektu a souhrnných částí dokumentace stavby.  
2: (28,8m2*7,7m)*2+(11,4m2*8,5m)*2</t>
  </si>
  <si>
    <t>68</t>
  </si>
  <si>
    <t>966168</t>
  </si>
  <si>
    <t>BOURÁNÍ KONSTRUKCÍ ZE ŽELEZOBETONU S ODVOZEM DO 20KM</t>
  </si>
  <si>
    <t>Základ pod stávajícím PIŽMEM</t>
  </si>
  <si>
    <t>1: Dle technické zprávy, výkresových příloh projektové dokumentace, TKP staveb státních drah a výkazů materiálu projektu a souhrnných částí dokumentace stavby.  
2: 48m2*0,6m</t>
  </si>
  <si>
    <t>69</t>
  </si>
  <si>
    <t>966178</t>
  </si>
  <si>
    <t>BOURÁNÍ KONSTRUKCÍ ZE DŘEVA S ODVOZEM DO 20KM</t>
  </si>
  <si>
    <t>Vybourání dřevěného roštu pod opěrami</t>
  </si>
  <si>
    <t>1: Dle technické zprávy, výkresových příloh projektové dokumentace, TKP staveb státních drah a výkazů materiálu projektu a souhrnných částí dokumentace stavby.  
2: 37m2*0,15m*2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</si>
</sst>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3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0+O8+O29+O58+O135+O168+O185+O210+O223+O240+O253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0+I8+I29+I58+I135+I168+I185+I210+I223+I240+I253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201.5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41</v>
      </c>
    </row>
    <row r="11" spans="1:5" ht="38.25">
      <c r="A11" s="30" t="s">
        <v>42</v>
      </c>
      <c r="E11" s="31" t="s">
        <v>43</v>
      </c>
    </row>
    <row r="12" spans="1:5" ht="344.2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201.5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38.25">
      <c r="A15" s="30" t="s">
        <v>42</v>
      </c>
      <c r="E15" s="31" t="s">
        <v>43</v>
      </c>
    </row>
    <row r="16" spans="1:5" ht="216.75">
      <c r="A16" t="s">
        <v>44</v>
      </c>
      <c r="E16" s="29" t="s">
        <v>48</v>
      </c>
    </row>
    <row r="17" spans="1:16" ht="12.7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51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52</v>
      </c>
    </row>
    <row r="19" spans="1:5" ht="38.25">
      <c r="A19" s="30" t="s">
        <v>42</v>
      </c>
      <c r="E19" s="31" t="s">
        <v>53</v>
      </c>
    </row>
    <row r="20" spans="1:5" ht="12.75">
      <c r="A20" t="s">
        <v>44</v>
      </c>
      <c r="E20" s="29" t="s">
        <v>54</v>
      </c>
    </row>
    <row r="21" spans="1:16" ht="12.75">
      <c r="A21" s="19" t="s">
        <v>35</v>
      </c>
      <c s="23" t="s">
        <v>23</v>
      </c>
      <c s="23" t="s">
        <v>55</v>
      </c>
      <c s="19" t="s">
        <v>37</v>
      </c>
      <c s="24" t="s">
        <v>56</v>
      </c>
      <c s="25" t="s">
        <v>51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53</v>
      </c>
    </row>
    <row r="24" spans="1:5" ht="25.5">
      <c r="A24" t="s">
        <v>44</v>
      </c>
      <c r="E24" s="29" t="s">
        <v>57</v>
      </c>
    </row>
    <row r="25" spans="1:16" ht="12.75">
      <c r="A25" s="19" t="s">
        <v>35</v>
      </c>
      <c s="23" t="s">
        <v>25</v>
      </c>
      <c s="23" t="s">
        <v>58</v>
      </c>
      <c s="19" t="s">
        <v>37</v>
      </c>
      <c s="24" t="s">
        <v>59</v>
      </c>
      <c s="25" t="s">
        <v>51</v>
      </c>
      <c s="26">
        <v>2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60</v>
      </c>
    </row>
    <row r="28" spans="1:5" ht="12.75">
      <c r="A28" t="s">
        <v>44</v>
      </c>
      <c r="E28" s="29" t="s">
        <v>61</v>
      </c>
    </row>
    <row r="29" spans="1:18" ht="12.75" customHeight="1">
      <c r="A29" s="5" t="s">
        <v>33</v>
      </c>
      <c s="5"/>
      <c s="34" t="s">
        <v>62</v>
      </c>
      <c s="5"/>
      <c s="21" t="s">
        <v>63</v>
      </c>
      <c s="5"/>
      <c s="5"/>
      <c s="5"/>
      <c s="35">
        <f>0+Q29</f>
      </c>
      <c r="O29">
        <f>0+R29</f>
      </c>
      <c r="Q29">
        <f>0+I30+I34+I38+I42+I46+I50+I54</f>
      </c>
      <c>
        <f>0+O30+O34+O38+O42+O46+O50+O54</f>
      </c>
    </row>
    <row r="30" spans="1:16" ht="25.5">
      <c r="A30" s="19" t="s">
        <v>35</v>
      </c>
      <c s="23" t="s">
        <v>27</v>
      </c>
      <c s="23" t="s">
        <v>64</v>
      </c>
      <c s="19" t="s">
        <v>37</v>
      </c>
      <c s="24" t="s">
        <v>65</v>
      </c>
      <c s="25" t="s">
        <v>39</v>
      </c>
      <c s="26">
        <v>3414.145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38.25">
      <c r="A32" s="30" t="s">
        <v>42</v>
      </c>
      <c r="E32" s="31" t="s">
        <v>66</v>
      </c>
    </row>
    <row r="33" spans="1:5" ht="89.25">
      <c r="A33" t="s">
        <v>44</v>
      </c>
      <c r="E33" s="29" t="s">
        <v>67</v>
      </c>
    </row>
    <row r="34" spans="1:16" ht="25.5">
      <c r="A34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39</v>
      </c>
      <c s="26">
        <v>72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38.25">
      <c r="A36" s="30" t="s">
        <v>42</v>
      </c>
      <c r="E36" s="31" t="s">
        <v>71</v>
      </c>
    </row>
    <row r="37" spans="1:5" ht="89.25">
      <c r="A37" t="s">
        <v>44</v>
      </c>
      <c r="E37" s="29" t="s">
        <v>67</v>
      </c>
    </row>
    <row r="38" spans="1:16" ht="25.5">
      <c r="A38" s="19" t="s">
        <v>35</v>
      </c>
      <c s="23" t="s">
        <v>72</v>
      </c>
      <c s="23" t="s">
        <v>73</v>
      </c>
      <c s="19" t="s">
        <v>37</v>
      </c>
      <c s="24" t="s">
        <v>74</v>
      </c>
      <c s="25" t="s">
        <v>39</v>
      </c>
      <c s="26">
        <v>13.32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75</v>
      </c>
    </row>
    <row r="40" spans="1:5" ht="38.25">
      <c r="A40" s="30" t="s">
        <v>42</v>
      </c>
      <c r="E40" s="31" t="s">
        <v>76</v>
      </c>
    </row>
    <row r="41" spans="1:5" ht="89.25">
      <c r="A41" t="s">
        <v>44</v>
      </c>
      <c r="E41" s="29" t="s">
        <v>67</v>
      </c>
    </row>
    <row r="42" spans="1:16" ht="25.5">
      <c r="A42" s="19" t="s">
        <v>35</v>
      </c>
      <c s="23" t="s">
        <v>30</v>
      </c>
      <c s="23" t="s">
        <v>77</v>
      </c>
      <c s="19" t="s">
        <v>37</v>
      </c>
      <c s="24" t="s">
        <v>78</v>
      </c>
      <c s="25" t="s">
        <v>39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79</v>
      </c>
    </row>
    <row r="44" spans="1:5" ht="38.25">
      <c r="A44" s="30" t="s">
        <v>42</v>
      </c>
      <c r="E44" s="31" t="s">
        <v>80</v>
      </c>
    </row>
    <row r="45" spans="1:5" ht="89.25">
      <c r="A45" t="s">
        <v>44</v>
      </c>
      <c r="E45" s="29" t="s">
        <v>67</v>
      </c>
    </row>
    <row r="46" spans="1:16" ht="25.5">
      <c r="A46" s="19" t="s">
        <v>35</v>
      </c>
      <c s="23" t="s">
        <v>32</v>
      </c>
      <c s="23" t="s">
        <v>81</v>
      </c>
      <c s="19" t="s">
        <v>37</v>
      </c>
      <c s="24" t="s">
        <v>82</v>
      </c>
      <c s="25" t="s">
        <v>39</v>
      </c>
      <c s="26">
        <v>1402.104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83</v>
      </c>
    </row>
    <row r="48" spans="1:5" ht="38.25">
      <c r="A48" s="30" t="s">
        <v>42</v>
      </c>
      <c r="E48" s="31" t="s">
        <v>84</v>
      </c>
    </row>
    <row r="49" spans="1:5" ht="89.25">
      <c r="A49" t="s">
        <v>44</v>
      </c>
      <c r="E49" s="29" t="s">
        <v>67</v>
      </c>
    </row>
    <row r="50" spans="1:16" ht="25.5">
      <c r="A50" s="19" t="s">
        <v>35</v>
      </c>
      <c s="23" t="s">
        <v>85</v>
      </c>
      <c s="23" t="s">
        <v>86</v>
      </c>
      <c s="19" t="s">
        <v>37</v>
      </c>
      <c s="24" t="s">
        <v>87</v>
      </c>
      <c s="25" t="s">
        <v>39</v>
      </c>
      <c s="26">
        <v>787.27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38.25">
      <c r="A52" s="30" t="s">
        <v>42</v>
      </c>
      <c r="E52" s="31" t="s">
        <v>88</v>
      </c>
    </row>
    <row r="53" spans="1:5" ht="89.25">
      <c r="A53" t="s">
        <v>44</v>
      </c>
      <c r="E53" s="29" t="s">
        <v>67</v>
      </c>
    </row>
    <row r="54" spans="1:16" ht="25.5">
      <c r="A54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39</v>
      </c>
      <c s="26">
        <v>4.1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38.25">
      <c r="A56" s="30" t="s">
        <v>42</v>
      </c>
      <c r="E56" s="31" t="s">
        <v>92</v>
      </c>
    </row>
    <row r="57" spans="1:5" ht="89.25">
      <c r="A57" t="s">
        <v>44</v>
      </c>
      <c r="E57" s="29" t="s">
        <v>67</v>
      </c>
    </row>
    <row r="58" spans="1:18" ht="12.75" customHeight="1">
      <c r="A58" s="5" t="s">
        <v>33</v>
      </c>
      <c s="5"/>
      <c s="34" t="s">
        <v>19</v>
      </c>
      <c s="5"/>
      <c s="21" t="s">
        <v>93</v>
      </c>
      <c s="5"/>
      <c s="5"/>
      <c s="5"/>
      <c s="35">
        <f>0+Q58</f>
      </c>
      <c r="O58">
        <f>0+R58</f>
      </c>
      <c r="Q58">
        <f>0+I59+I63+I67+I71+I75+I79+I83+I87+I91+I95+I99+I103+I107+I111+I115+I119+I123+I127+I131</f>
      </c>
      <c>
        <f>0+O59+O63+O67+O71+O75+O79+O83+O87+O91+O95+O99+O103+O107+O111+O115+O119+O123+O127+O131</f>
      </c>
    </row>
    <row r="59" spans="1:16" ht="12.75">
      <c r="A59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97</v>
      </c>
      <c s="26">
        <v>150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37</v>
      </c>
    </row>
    <row r="61" spans="1:5" ht="38.25">
      <c r="A61" s="30" t="s">
        <v>42</v>
      </c>
      <c r="E61" s="31" t="s">
        <v>98</v>
      </c>
    </row>
    <row r="62" spans="1:5" ht="25.5">
      <c r="A62" t="s">
        <v>44</v>
      </c>
      <c r="E62" s="29" t="s">
        <v>99</v>
      </c>
    </row>
    <row r="63" spans="1:16" ht="25.5">
      <c r="A63" s="19" t="s">
        <v>35</v>
      </c>
      <c s="23" t="s">
        <v>100</v>
      </c>
      <c s="23" t="s">
        <v>101</v>
      </c>
      <c s="19" t="s">
        <v>37</v>
      </c>
      <c s="24" t="s">
        <v>102</v>
      </c>
      <c s="25" t="s">
        <v>103</v>
      </c>
      <c s="26">
        <v>23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104</v>
      </c>
    </row>
    <row r="66" spans="1:5" ht="102">
      <c r="A66" t="s">
        <v>44</v>
      </c>
      <c r="E66" s="29" t="s">
        <v>105</v>
      </c>
    </row>
    <row r="67" spans="1:16" ht="25.5">
      <c r="A67" s="19" t="s">
        <v>35</v>
      </c>
      <c s="23" t="s">
        <v>106</v>
      </c>
      <c s="23" t="s">
        <v>107</v>
      </c>
      <c s="19" t="s">
        <v>37</v>
      </c>
      <c s="24" t="s">
        <v>108</v>
      </c>
      <c s="25" t="s">
        <v>103</v>
      </c>
      <c s="26">
        <v>9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38.25">
      <c r="A69" s="30" t="s">
        <v>42</v>
      </c>
      <c r="E69" s="31" t="s">
        <v>109</v>
      </c>
    </row>
    <row r="70" spans="1:5" ht="102">
      <c r="A70" t="s">
        <v>44</v>
      </c>
      <c r="E70" s="29" t="s">
        <v>105</v>
      </c>
    </row>
    <row r="71" spans="1:16" ht="25.5">
      <c r="A71" s="19" t="s">
        <v>35</v>
      </c>
      <c s="23" t="s">
        <v>110</v>
      </c>
      <c s="23" t="s">
        <v>111</v>
      </c>
      <c s="19" t="s">
        <v>37</v>
      </c>
      <c s="24" t="s">
        <v>112</v>
      </c>
      <c s="25" t="s">
        <v>103</v>
      </c>
      <c s="26">
        <v>8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37</v>
      </c>
    </row>
    <row r="73" spans="1:5" ht="38.25">
      <c r="A73" s="30" t="s">
        <v>42</v>
      </c>
      <c r="E73" s="31" t="s">
        <v>113</v>
      </c>
    </row>
    <row r="74" spans="1:5" ht="102">
      <c r="A74" t="s">
        <v>44</v>
      </c>
      <c r="E74" s="29" t="s">
        <v>105</v>
      </c>
    </row>
    <row r="75" spans="1:16" ht="25.5">
      <c r="A75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117</v>
      </c>
      <c s="26">
        <v>667.8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118</v>
      </c>
    </row>
    <row r="77" spans="1:5" ht="38.25">
      <c r="A77" s="30" t="s">
        <v>42</v>
      </c>
      <c r="E77" s="31" t="s">
        <v>119</v>
      </c>
    </row>
    <row r="78" spans="1:5" ht="63.75">
      <c r="A78" t="s">
        <v>44</v>
      </c>
      <c r="E78" s="29" t="s">
        <v>120</v>
      </c>
    </row>
    <row r="79" spans="1:16" ht="25.5">
      <c r="A79" s="19" t="s">
        <v>35</v>
      </c>
      <c s="23" t="s">
        <v>121</v>
      </c>
      <c s="23" t="s">
        <v>122</v>
      </c>
      <c s="19" t="s">
        <v>37</v>
      </c>
      <c s="24" t="s">
        <v>123</v>
      </c>
      <c s="25" t="s">
        <v>124</v>
      </c>
      <c s="26">
        <v>33390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118</v>
      </c>
    </row>
    <row r="81" spans="1:5" ht="38.25">
      <c r="A81" s="30" t="s">
        <v>42</v>
      </c>
      <c r="E81" s="31" t="s">
        <v>125</v>
      </c>
    </row>
    <row r="82" spans="1:5" ht="25.5">
      <c r="A82" t="s">
        <v>44</v>
      </c>
      <c r="E82" s="29" t="s">
        <v>126</v>
      </c>
    </row>
    <row r="83" spans="1:16" ht="12.75">
      <c r="A83" s="19" t="s">
        <v>35</v>
      </c>
      <c s="23" t="s">
        <v>127</v>
      </c>
      <c s="23" t="s">
        <v>128</v>
      </c>
      <c s="19" t="s">
        <v>37</v>
      </c>
      <c s="24" t="s">
        <v>129</v>
      </c>
      <c s="25" t="s">
        <v>130</v>
      </c>
      <c s="26">
        <v>192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131</v>
      </c>
    </row>
    <row r="85" spans="1:5" ht="38.25">
      <c r="A85" s="30" t="s">
        <v>42</v>
      </c>
      <c r="E85" s="31" t="s">
        <v>132</v>
      </c>
    </row>
    <row r="86" spans="1:5" ht="38.25">
      <c r="A86" t="s">
        <v>44</v>
      </c>
      <c r="E86" s="29" t="s">
        <v>133</v>
      </c>
    </row>
    <row r="87" spans="1:16" ht="12.75">
      <c r="A87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117</v>
      </c>
      <c s="26">
        <v>60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38.25">
      <c r="A89" s="30" t="s">
        <v>42</v>
      </c>
      <c r="E89" s="31" t="s">
        <v>137</v>
      </c>
    </row>
    <row r="90" spans="1:5" ht="25.5">
      <c r="A90" t="s">
        <v>44</v>
      </c>
      <c r="E90" s="29" t="s">
        <v>138</v>
      </c>
    </row>
    <row r="91" spans="1:16" ht="12.75">
      <c r="A91" s="19" t="s">
        <v>35</v>
      </c>
      <c s="23" t="s">
        <v>139</v>
      </c>
      <c s="23" t="s">
        <v>140</v>
      </c>
      <c s="19" t="s">
        <v>37</v>
      </c>
      <c s="24" t="s">
        <v>141</v>
      </c>
      <c s="25" t="s">
        <v>117</v>
      </c>
      <c s="26">
        <v>260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142</v>
      </c>
    </row>
    <row r="93" spans="1:5" ht="38.25">
      <c r="A93" s="30" t="s">
        <v>42</v>
      </c>
      <c r="E93" s="31" t="s">
        <v>143</v>
      </c>
    </row>
    <row r="94" spans="1:5" ht="255">
      <c r="A94" t="s">
        <v>44</v>
      </c>
      <c r="E94" s="29" t="s">
        <v>144</v>
      </c>
    </row>
    <row r="95" spans="1:16" ht="12.75">
      <c r="A95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117</v>
      </c>
      <c s="26">
        <v>1636.747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25.5">
      <c r="A96" s="28" t="s">
        <v>40</v>
      </c>
      <c r="E96" s="29" t="s">
        <v>148</v>
      </c>
    </row>
    <row r="97" spans="1:5" ht="89.25">
      <c r="A97" s="30" t="s">
        <v>42</v>
      </c>
      <c r="E97" s="31" t="s">
        <v>149</v>
      </c>
    </row>
    <row r="98" spans="1:5" ht="255">
      <c r="A98" t="s">
        <v>44</v>
      </c>
      <c r="E98" s="29" t="s">
        <v>144</v>
      </c>
    </row>
    <row r="99" spans="1:16" ht="12.75">
      <c r="A99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117</v>
      </c>
      <c s="26">
        <v>31.68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153</v>
      </c>
    </row>
    <row r="101" spans="1:5" ht="38.25">
      <c r="A101" s="30" t="s">
        <v>42</v>
      </c>
      <c r="E101" s="31" t="s">
        <v>154</v>
      </c>
    </row>
    <row r="102" spans="1:5" ht="229.5">
      <c r="A102" t="s">
        <v>44</v>
      </c>
      <c r="E102" s="29" t="s">
        <v>155</v>
      </c>
    </row>
    <row r="103" spans="1:16" ht="12.75">
      <c r="A103" s="19" t="s">
        <v>35</v>
      </c>
      <c s="23" t="s">
        <v>156</v>
      </c>
      <c s="23" t="s">
        <v>157</v>
      </c>
      <c s="19" t="s">
        <v>37</v>
      </c>
      <c s="24" t="s">
        <v>158</v>
      </c>
      <c s="25" t="s">
        <v>117</v>
      </c>
      <c s="26">
        <v>500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37</v>
      </c>
    </row>
    <row r="105" spans="1:5" ht="38.25">
      <c r="A105" s="30" t="s">
        <v>42</v>
      </c>
      <c r="E105" s="31" t="s">
        <v>159</v>
      </c>
    </row>
    <row r="106" spans="1:5" ht="153">
      <c r="A106" t="s">
        <v>44</v>
      </c>
      <c r="E106" s="29" t="s">
        <v>160</v>
      </c>
    </row>
    <row r="107" spans="1:16" ht="12.75">
      <c r="A107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117</v>
      </c>
      <c s="26">
        <v>933.875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164</v>
      </c>
    </row>
    <row r="109" spans="1:5" ht="38.25">
      <c r="A109" s="30" t="s">
        <v>42</v>
      </c>
      <c r="E109" s="31" t="s">
        <v>165</v>
      </c>
    </row>
    <row r="110" spans="1:5" ht="165.75">
      <c r="A110" t="s">
        <v>44</v>
      </c>
      <c r="E110" s="29" t="s">
        <v>166</v>
      </c>
    </row>
    <row r="111" spans="1:16" ht="12.75">
      <c r="A111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117</v>
      </c>
      <c s="26">
        <v>9.144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170</v>
      </c>
    </row>
    <row r="113" spans="1:5" ht="38.25">
      <c r="A113" s="30" t="s">
        <v>42</v>
      </c>
      <c r="E113" s="31" t="s">
        <v>171</v>
      </c>
    </row>
    <row r="114" spans="1:5" ht="191.25">
      <c r="A114" t="s">
        <v>44</v>
      </c>
      <c r="E114" s="29" t="s">
        <v>172</v>
      </c>
    </row>
    <row r="115" spans="1:16" ht="12.75">
      <c r="A115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97</v>
      </c>
      <c s="26">
        <v>300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37</v>
      </c>
    </row>
    <row r="117" spans="1:5" ht="38.25">
      <c r="A117" s="30" t="s">
        <v>42</v>
      </c>
      <c r="E117" s="31" t="s">
        <v>176</v>
      </c>
    </row>
    <row r="118" spans="1:5" ht="12.75">
      <c r="A118" t="s">
        <v>44</v>
      </c>
      <c r="E118" s="29" t="s">
        <v>177</v>
      </c>
    </row>
    <row r="119" spans="1:16" ht="12.75">
      <c r="A119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97</v>
      </c>
      <c s="26">
        <v>653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37</v>
      </c>
    </row>
    <row r="121" spans="1:5" ht="38.25">
      <c r="A121" s="30" t="s">
        <v>42</v>
      </c>
      <c r="E121" s="31" t="s">
        <v>181</v>
      </c>
    </row>
    <row r="122" spans="1:5" ht="25.5">
      <c r="A122" t="s">
        <v>44</v>
      </c>
      <c r="E122" s="29" t="s">
        <v>182</v>
      </c>
    </row>
    <row r="123" spans="1:16" ht="12.75">
      <c r="A123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97</v>
      </c>
      <c s="26">
        <v>300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37</v>
      </c>
    </row>
    <row r="125" spans="1:5" ht="38.25">
      <c r="A125" s="30" t="s">
        <v>42</v>
      </c>
      <c r="E125" s="31" t="s">
        <v>176</v>
      </c>
    </row>
    <row r="126" spans="1:5" ht="25.5">
      <c r="A126" t="s">
        <v>44</v>
      </c>
      <c r="E126" s="29" t="s">
        <v>186</v>
      </c>
    </row>
    <row r="127" spans="1:16" ht="12.75">
      <c r="A127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97</v>
      </c>
      <c s="26">
        <v>953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37</v>
      </c>
    </row>
    <row r="129" spans="1:5" ht="38.25">
      <c r="A129" s="30" t="s">
        <v>42</v>
      </c>
      <c r="E129" s="31" t="s">
        <v>190</v>
      </c>
    </row>
    <row r="130" spans="1:5" ht="25.5">
      <c r="A130" t="s">
        <v>44</v>
      </c>
      <c r="E130" s="29" t="s">
        <v>191</v>
      </c>
    </row>
    <row r="131" spans="1:16" ht="12.75">
      <c r="A131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51</v>
      </c>
      <c s="26">
        <v>1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25.5">
      <c r="A132" s="28" t="s">
        <v>40</v>
      </c>
      <c r="E132" s="29" t="s">
        <v>195</v>
      </c>
    </row>
    <row r="133" spans="1:5" ht="25.5">
      <c r="A133" s="30" t="s">
        <v>42</v>
      </c>
      <c r="E133" s="31" t="s">
        <v>196</v>
      </c>
    </row>
    <row r="134" spans="1:5" ht="102">
      <c r="A134" t="s">
        <v>44</v>
      </c>
      <c r="E134" s="29" t="s">
        <v>197</v>
      </c>
    </row>
    <row r="135" spans="1:18" ht="12.75" customHeight="1">
      <c r="A135" s="5" t="s">
        <v>33</v>
      </c>
      <c s="5"/>
      <c s="34" t="s">
        <v>13</v>
      </c>
      <c s="5"/>
      <c s="21" t="s">
        <v>198</v>
      </c>
      <c s="5"/>
      <c s="5"/>
      <c s="5"/>
      <c s="35">
        <f>0+Q135</f>
      </c>
      <c r="O135">
        <f>0+R135</f>
      </c>
      <c r="Q135">
        <f>0+I136+I140+I144+I148+I152+I156+I160+I164</f>
      </c>
      <c>
        <f>0+O136+O140+O144+O148+O152+O156+O160+O164</f>
      </c>
    </row>
    <row r="136" spans="1:16" ht="12.75">
      <c r="A136" s="19" t="s">
        <v>35</v>
      </c>
      <c s="23" t="s">
        <v>199</v>
      </c>
      <c s="23" t="s">
        <v>200</v>
      </c>
      <c s="19" t="s">
        <v>37</v>
      </c>
      <c s="24" t="s">
        <v>201</v>
      </c>
      <c s="25" t="s">
        <v>97</v>
      </c>
      <c s="26">
        <v>280.1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202</v>
      </c>
    </row>
    <row r="138" spans="1:5" ht="38.25">
      <c r="A138" s="30" t="s">
        <v>42</v>
      </c>
      <c r="E138" s="31" t="s">
        <v>203</v>
      </c>
    </row>
    <row r="139" spans="1:5" ht="38.25">
      <c r="A139" t="s">
        <v>44</v>
      </c>
      <c r="E139" s="29" t="s">
        <v>204</v>
      </c>
    </row>
    <row r="140" spans="1:16" ht="12.75">
      <c r="A140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117</v>
      </c>
      <c s="26">
        <v>86.984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37</v>
      </c>
    </row>
    <row r="142" spans="1:5" ht="38.25">
      <c r="A142" s="30" t="s">
        <v>42</v>
      </c>
      <c r="E142" s="31" t="s">
        <v>208</v>
      </c>
    </row>
    <row r="143" spans="1:5" ht="331.5">
      <c r="A143" t="s">
        <v>44</v>
      </c>
      <c r="E143" s="29" t="s">
        <v>209</v>
      </c>
    </row>
    <row r="144" spans="1:16" ht="12.75">
      <c r="A144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39</v>
      </c>
      <c s="26">
        <v>9.161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37</v>
      </c>
    </row>
    <row r="146" spans="1:5" ht="38.25">
      <c r="A146" s="30" t="s">
        <v>42</v>
      </c>
      <c r="E146" s="31" t="s">
        <v>213</v>
      </c>
    </row>
    <row r="147" spans="1:5" ht="178.5">
      <c r="A147" t="s">
        <v>44</v>
      </c>
      <c r="E147" s="29" t="s">
        <v>214</v>
      </c>
    </row>
    <row r="148" spans="1:16" ht="12.75">
      <c r="A148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117</v>
      </c>
      <c s="26">
        <v>3.533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37</v>
      </c>
    </row>
    <row r="150" spans="1:5" ht="38.25">
      <c r="A150" s="30" t="s">
        <v>42</v>
      </c>
      <c r="E150" s="31" t="s">
        <v>218</v>
      </c>
    </row>
    <row r="151" spans="1:5" ht="12.75">
      <c r="A151" t="s">
        <v>44</v>
      </c>
      <c r="E151" s="29" t="s">
        <v>219</v>
      </c>
    </row>
    <row r="152" spans="1:16" ht="12.75">
      <c r="A152" s="19" t="s">
        <v>35</v>
      </c>
      <c s="23" t="s">
        <v>220</v>
      </c>
      <c s="23" t="s">
        <v>221</v>
      </c>
      <c s="19" t="s">
        <v>37</v>
      </c>
      <c s="24" t="s">
        <v>222</v>
      </c>
      <c s="25" t="s">
        <v>223</v>
      </c>
      <c s="26">
        <v>136.8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37</v>
      </c>
    </row>
    <row r="154" spans="1:5" ht="38.25">
      <c r="A154" s="30" t="s">
        <v>42</v>
      </c>
      <c r="E154" s="31" t="s">
        <v>224</v>
      </c>
    </row>
    <row r="155" spans="1:5" ht="114.75">
      <c r="A155" t="s">
        <v>44</v>
      </c>
      <c r="E155" s="29" t="s">
        <v>225</v>
      </c>
    </row>
    <row r="156" spans="1:16" ht="12.75">
      <c r="A156" s="19" t="s">
        <v>35</v>
      </c>
      <c s="23" t="s">
        <v>226</v>
      </c>
      <c s="23" t="s">
        <v>227</v>
      </c>
      <c s="19" t="s">
        <v>37</v>
      </c>
      <c s="24" t="s">
        <v>228</v>
      </c>
      <c s="25" t="s">
        <v>117</v>
      </c>
      <c s="26">
        <v>82.994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229</v>
      </c>
    </row>
    <row r="158" spans="1:5" ht="38.25">
      <c r="A158" s="30" t="s">
        <v>42</v>
      </c>
      <c r="E158" s="31" t="s">
        <v>230</v>
      </c>
    </row>
    <row r="159" spans="1:5" ht="267.75">
      <c r="A159" t="s">
        <v>44</v>
      </c>
      <c r="E159" s="29" t="s">
        <v>231</v>
      </c>
    </row>
    <row r="160" spans="1:16" ht="12.75">
      <c r="A160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39</v>
      </c>
      <c s="26">
        <v>7.28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37</v>
      </c>
    </row>
    <row r="162" spans="1:5" ht="38.25">
      <c r="A162" s="30" t="s">
        <v>42</v>
      </c>
      <c r="E162" s="31" t="s">
        <v>235</v>
      </c>
    </row>
    <row r="163" spans="1:5" ht="191.25">
      <c r="A163" t="s">
        <v>44</v>
      </c>
      <c r="E163" s="29" t="s">
        <v>236</v>
      </c>
    </row>
    <row r="164" spans="1:16" ht="25.5">
      <c r="A164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103</v>
      </c>
      <c s="26">
        <v>16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37</v>
      </c>
    </row>
    <row r="166" spans="1:5" ht="38.25">
      <c r="A166" s="30" t="s">
        <v>42</v>
      </c>
      <c r="E166" s="31" t="s">
        <v>240</v>
      </c>
    </row>
    <row r="167" spans="1:5" ht="51">
      <c r="A167" t="s">
        <v>44</v>
      </c>
      <c r="E167" s="29" t="s">
        <v>241</v>
      </c>
    </row>
    <row r="168" spans="1:18" ht="12.75" customHeight="1">
      <c r="A168" s="5" t="s">
        <v>33</v>
      </c>
      <c s="5"/>
      <c s="34" t="s">
        <v>12</v>
      </c>
      <c s="5"/>
      <c s="21" t="s">
        <v>242</v>
      </c>
      <c s="5"/>
      <c s="5"/>
      <c s="5"/>
      <c s="35">
        <f>0+Q168</f>
      </c>
      <c r="O168">
        <f>0+R168</f>
      </c>
      <c r="Q168">
        <f>0+I169+I173+I177+I181</f>
      </c>
      <c>
        <f>0+O169+O173+O177+O181</f>
      </c>
    </row>
    <row r="169" spans="1:16" ht="12.75">
      <c r="A169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117</v>
      </c>
      <c s="26">
        <v>1.355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246</v>
      </c>
    </row>
    <row r="171" spans="1:5" ht="38.25">
      <c r="A171" s="30" t="s">
        <v>42</v>
      </c>
      <c r="E171" s="31" t="s">
        <v>247</v>
      </c>
    </row>
    <row r="172" spans="1:5" ht="267.75">
      <c r="A172" t="s">
        <v>44</v>
      </c>
      <c r="E172" s="29" t="s">
        <v>248</v>
      </c>
    </row>
    <row r="173" spans="1:16" ht="12.75">
      <c r="A173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117</v>
      </c>
      <c s="26">
        <v>284.099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38.25">
      <c r="A175" s="30" t="s">
        <v>42</v>
      </c>
      <c r="E175" s="31" t="s">
        <v>252</v>
      </c>
    </row>
    <row r="176" spans="1:5" ht="267.75">
      <c r="A176" t="s">
        <v>44</v>
      </c>
      <c r="E176" s="29" t="s">
        <v>253</v>
      </c>
    </row>
    <row r="177" spans="1:16" ht="12.75">
      <c r="A177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39</v>
      </c>
      <c s="26">
        <v>17.027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37</v>
      </c>
    </row>
    <row r="179" spans="1:5" ht="38.25">
      <c r="A179" s="30" t="s">
        <v>42</v>
      </c>
      <c r="E179" s="31" t="s">
        <v>257</v>
      </c>
    </row>
    <row r="180" spans="1:5" ht="191.25">
      <c r="A180" t="s">
        <v>44</v>
      </c>
      <c r="E180" s="29" t="s">
        <v>236</v>
      </c>
    </row>
    <row r="181" spans="1:16" ht="12.75">
      <c r="A181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261</v>
      </c>
      <c s="26">
        <v>1022.64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37</v>
      </c>
    </row>
    <row r="183" spans="1:5" ht="38.25">
      <c r="A183" s="30" t="s">
        <v>42</v>
      </c>
      <c r="E183" s="31" t="s">
        <v>262</v>
      </c>
    </row>
    <row r="184" spans="1:5" ht="204">
      <c r="A184" t="s">
        <v>44</v>
      </c>
      <c r="E184" s="29" t="s">
        <v>263</v>
      </c>
    </row>
    <row r="185" spans="1:18" ht="12.75" customHeight="1">
      <c r="A185" s="5" t="s">
        <v>33</v>
      </c>
      <c s="5"/>
      <c s="34" t="s">
        <v>23</v>
      </c>
      <c s="5"/>
      <c s="21" t="s">
        <v>264</v>
      </c>
      <c s="5"/>
      <c s="5"/>
      <c s="5"/>
      <c s="35">
        <f>0+Q185</f>
      </c>
      <c r="O185">
        <f>0+R185</f>
      </c>
      <c r="Q185">
        <f>0+I186+I190+I194+I198+I202+I206</f>
      </c>
      <c>
        <f>0+O186+O190+O194+O198+O202+O206</f>
      </c>
    </row>
    <row r="186" spans="1:16" ht="12.75">
      <c r="A186" s="19" t="s">
        <v>35</v>
      </c>
      <c s="23" t="s">
        <v>265</v>
      </c>
      <c s="23" t="s">
        <v>266</v>
      </c>
      <c s="19" t="s">
        <v>37</v>
      </c>
      <c s="24" t="s">
        <v>267</v>
      </c>
      <c s="25" t="s">
        <v>39</v>
      </c>
      <c s="26">
        <v>275.039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37</v>
      </c>
    </row>
    <row r="188" spans="1:5" ht="38.25">
      <c r="A188" s="30" t="s">
        <v>42</v>
      </c>
      <c r="E188" s="31" t="s">
        <v>268</v>
      </c>
    </row>
    <row r="189" spans="1:5" ht="395.25">
      <c r="A189" t="s">
        <v>44</v>
      </c>
      <c r="E189" s="29" t="s">
        <v>269</v>
      </c>
    </row>
    <row r="190" spans="1:16" ht="12.75">
      <c r="A190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103</v>
      </c>
      <c s="26">
        <v>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38.25">
      <c r="A192" s="30" t="s">
        <v>42</v>
      </c>
      <c r="E192" s="31" t="s">
        <v>273</v>
      </c>
    </row>
    <row r="193" spans="1:5" ht="140.25">
      <c r="A193" t="s">
        <v>44</v>
      </c>
      <c r="E193" s="29" t="s">
        <v>274</v>
      </c>
    </row>
    <row r="194" spans="1:16" ht="12.75">
      <c r="A194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103</v>
      </c>
      <c s="26">
        <v>1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37</v>
      </c>
    </row>
    <row r="196" spans="1:5" ht="38.25">
      <c r="A196" s="30" t="s">
        <v>42</v>
      </c>
      <c r="E196" s="31" t="s">
        <v>278</v>
      </c>
    </row>
    <row r="197" spans="1:5" ht="140.25">
      <c r="A197" t="s">
        <v>44</v>
      </c>
      <c r="E197" s="29" t="s">
        <v>274</v>
      </c>
    </row>
    <row r="198" spans="1:16" ht="12.75">
      <c r="A198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117</v>
      </c>
      <c s="26">
        <v>46.14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282</v>
      </c>
    </row>
    <row r="200" spans="1:5" ht="38.25">
      <c r="A200" s="30" t="s">
        <v>42</v>
      </c>
      <c r="E200" s="31" t="s">
        <v>283</v>
      </c>
    </row>
    <row r="201" spans="1:5" ht="267.75">
      <c r="A201" t="s">
        <v>44</v>
      </c>
      <c r="E201" s="29" t="s">
        <v>253</v>
      </c>
    </row>
    <row r="202" spans="1:16" ht="12.75">
      <c r="A202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117</v>
      </c>
      <c s="26">
        <v>2.276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287</v>
      </c>
    </row>
    <row r="204" spans="1:5" ht="51">
      <c r="A204" s="30" t="s">
        <v>42</v>
      </c>
      <c r="E204" s="31" t="s">
        <v>288</v>
      </c>
    </row>
    <row r="205" spans="1:5" ht="38.25">
      <c r="A205" t="s">
        <v>44</v>
      </c>
      <c r="E205" s="29" t="s">
        <v>289</v>
      </c>
    </row>
    <row r="206" spans="1:16" ht="12.75">
      <c r="A206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97</v>
      </c>
      <c s="26">
        <v>46.8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293</v>
      </c>
    </row>
    <row r="208" spans="1:5" ht="38.25">
      <c r="A208" s="30" t="s">
        <v>42</v>
      </c>
      <c r="E208" s="31" t="s">
        <v>294</v>
      </c>
    </row>
    <row r="209" spans="1:5" ht="76.5">
      <c r="A209" t="s">
        <v>44</v>
      </c>
      <c r="E209" s="29" t="s">
        <v>295</v>
      </c>
    </row>
    <row r="210" spans="1:18" ht="12.75" customHeight="1">
      <c r="A210" s="5" t="s">
        <v>33</v>
      </c>
      <c s="5"/>
      <c s="34" t="s">
        <v>25</v>
      </c>
      <c s="5"/>
      <c s="21" t="s">
        <v>296</v>
      </c>
      <c s="5"/>
      <c s="5"/>
      <c s="5"/>
      <c s="35">
        <f>0+Q210</f>
      </c>
      <c r="O210">
        <f>0+R210</f>
      </c>
      <c r="Q210">
        <f>0+I211+I215+I219</f>
      </c>
      <c>
        <f>0+O211+O215+O219</f>
      </c>
    </row>
    <row r="211" spans="1:16" ht="12.75">
      <c r="A211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97</v>
      </c>
      <c s="26">
        <v>2226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300</v>
      </c>
    </row>
    <row r="213" spans="1:5" ht="38.25">
      <c r="A213" s="30" t="s">
        <v>42</v>
      </c>
      <c r="E213" s="31" t="s">
        <v>301</v>
      </c>
    </row>
    <row r="214" spans="1:5" ht="38.25">
      <c r="A214" t="s">
        <v>44</v>
      </c>
      <c r="E214" s="29" t="s">
        <v>204</v>
      </c>
    </row>
    <row r="215" spans="1:16" ht="25.5">
      <c r="A215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117</v>
      </c>
      <c s="26">
        <v>31.68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305</v>
      </c>
    </row>
    <row r="217" spans="1:5" ht="38.25">
      <c r="A217" s="30" t="s">
        <v>42</v>
      </c>
      <c r="E217" s="31" t="s">
        <v>306</v>
      </c>
    </row>
    <row r="218" spans="1:5" ht="165.75">
      <c r="A218" t="s">
        <v>44</v>
      </c>
      <c r="E218" s="29" t="s">
        <v>307</v>
      </c>
    </row>
    <row r="219" spans="1:16" ht="12.75">
      <c r="A219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97</v>
      </c>
      <c s="26">
        <v>2226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311</v>
      </c>
    </row>
    <row r="221" spans="1:5" ht="38.25">
      <c r="A221" s="30" t="s">
        <v>42</v>
      </c>
      <c r="E221" s="31" t="s">
        <v>312</v>
      </c>
    </row>
    <row r="222" spans="1:5" ht="102">
      <c r="A222" t="s">
        <v>44</v>
      </c>
      <c r="E222" s="29" t="s">
        <v>313</v>
      </c>
    </row>
    <row r="223" spans="1:18" ht="12.75" customHeight="1">
      <c r="A223" s="5" t="s">
        <v>33</v>
      </c>
      <c s="5"/>
      <c s="34" t="s">
        <v>68</v>
      </c>
      <c s="5"/>
      <c s="21" t="s">
        <v>314</v>
      </c>
      <c s="5"/>
      <c s="5"/>
      <c s="5"/>
      <c s="35">
        <f>0+Q223</f>
      </c>
      <c r="O223">
        <f>0+R223</f>
      </c>
      <c r="Q223">
        <f>0+I224+I228+I232+I236</f>
      </c>
      <c>
        <f>0+O224+O228+O232+O236</f>
      </c>
    </row>
    <row r="224" spans="1:16" ht="25.5">
      <c r="A224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97</v>
      </c>
      <c s="26">
        <v>111.245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38.25">
      <c r="A225" s="28" t="s">
        <v>40</v>
      </c>
      <c r="E225" s="29" t="s">
        <v>318</v>
      </c>
    </row>
    <row r="226" spans="1:5" ht="38.25">
      <c r="A226" s="30" t="s">
        <v>42</v>
      </c>
      <c r="E226" s="31" t="s">
        <v>319</v>
      </c>
    </row>
    <row r="227" spans="1:5" ht="140.25">
      <c r="A227" t="s">
        <v>44</v>
      </c>
      <c r="E227" s="29" t="s">
        <v>320</v>
      </c>
    </row>
    <row r="228" spans="1:16" ht="25.5">
      <c r="A228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97</v>
      </c>
      <c s="26">
        <v>280.1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114.75">
      <c r="A229" s="28" t="s">
        <v>40</v>
      </c>
      <c r="E229" s="29" t="s">
        <v>324</v>
      </c>
    </row>
    <row r="230" spans="1:5" ht="38.25">
      <c r="A230" s="30" t="s">
        <v>42</v>
      </c>
      <c r="E230" s="31" t="s">
        <v>325</v>
      </c>
    </row>
    <row r="231" spans="1:5" ht="140.25">
      <c r="A231" t="s">
        <v>44</v>
      </c>
      <c r="E231" s="29" t="s">
        <v>320</v>
      </c>
    </row>
    <row r="232" spans="1:16" ht="12.75">
      <c r="A232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97</v>
      </c>
      <c s="26">
        <v>358.933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38.25">
      <c r="A233" s="28" t="s">
        <v>40</v>
      </c>
      <c r="E233" s="29" t="s">
        <v>329</v>
      </c>
    </row>
    <row r="234" spans="1:5" ht="38.25">
      <c r="A234" s="30" t="s">
        <v>42</v>
      </c>
      <c r="E234" s="31" t="s">
        <v>330</v>
      </c>
    </row>
    <row r="235" spans="1:5" ht="140.25">
      <c r="A235" t="s">
        <v>44</v>
      </c>
      <c r="E235" s="29" t="s">
        <v>320</v>
      </c>
    </row>
    <row r="236" spans="1:16" ht="12.75">
      <c r="A236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334</v>
      </c>
      <c s="26">
        <v>4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40</v>
      </c>
      <c r="E237" s="29" t="s">
        <v>335</v>
      </c>
    </row>
    <row r="238" spans="1:5" ht="38.25">
      <c r="A238" s="30" t="s">
        <v>42</v>
      </c>
      <c r="E238" s="31" t="s">
        <v>336</v>
      </c>
    </row>
    <row r="239" spans="1:5" ht="12.75">
      <c r="A239" t="s">
        <v>44</v>
      </c>
      <c r="E239" s="29" t="s">
        <v>337</v>
      </c>
    </row>
    <row r="240" spans="1:18" ht="12.75" customHeight="1">
      <c r="A240" s="5" t="s">
        <v>33</v>
      </c>
      <c s="5"/>
      <c s="34" t="s">
        <v>72</v>
      </c>
      <c s="5"/>
      <c s="21" t="s">
        <v>338</v>
      </c>
      <c s="5"/>
      <c s="5"/>
      <c s="5"/>
      <c s="35">
        <f>0+Q240</f>
      </c>
      <c r="O240">
        <f>0+R240</f>
      </c>
      <c r="Q240">
        <f>0+I241+I245+I249</f>
      </c>
      <c>
        <f>0+O241+O245+O249</f>
      </c>
    </row>
    <row r="241" spans="1:16" ht="12.75">
      <c r="A241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223</v>
      </c>
      <c s="26">
        <v>19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342</v>
      </c>
    </row>
    <row r="243" spans="1:5" ht="38.25">
      <c r="A243" s="30" t="s">
        <v>42</v>
      </c>
      <c r="E243" s="31" t="s">
        <v>343</v>
      </c>
    </row>
    <row r="244" spans="1:5" ht="140.25">
      <c r="A244" t="s">
        <v>44</v>
      </c>
      <c r="E244" s="29" t="s">
        <v>344</v>
      </c>
    </row>
    <row r="245" spans="1:16" ht="12.75">
      <c r="A245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223</v>
      </c>
      <c s="26">
        <v>4.8</v>
      </c>
      <c s="27">
        <v>0</v>
      </c>
      <c s="27">
        <f>ROUND(ROUND(H245,2)*ROUND(G245,3),2)</f>
      </c>
      <c r="O245">
        <f>(I245*21)/100</f>
      </c>
      <c t="s">
        <v>13</v>
      </c>
    </row>
    <row r="246" spans="1:5" ht="12.75">
      <c r="A246" s="28" t="s">
        <v>40</v>
      </c>
      <c r="E246" s="29" t="s">
        <v>37</v>
      </c>
    </row>
    <row r="247" spans="1:5" ht="38.25">
      <c r="A247" s="30" t="s">
        <v>42</v>
      </c>
      <c r="E247" s="31" t="s">
        <v>348</v>
      </c>
    </row>
    <row r="248" spans="1:5" ht="178.5">
      <c r="A248" t="s">
        <v>44</v>
      </c>
      <c r="E248" s="29" t="s">
        <v>349</v>
      </c>
    </row>
    <row r="249" spans="1:16" ht="12.75">
      <c r="A249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223</v>
      </c>
      <c s="26">
        <v>12.7</v>
      </c>
      <c s="27">
        <v>0</v>
      </c>
      <c s="27">
        <f>ROUND(ROUND(H249,2)*ROUND(G249,3),2)</f>
      </c>
      <c r="O249">
        <f>(I249*21)/100</f>
      </c>
      <c t="s">
        <v>13</v>
      </c>
    </row>
    <row r="250" spans="1:5" ht="12.75">
      <c r="A250" s="28" t="s">
        <v>40</v>
      </c>
      <c r="E250" s="29" t="s">
        <v>37</v>
      </c>
    </row>
    <row r="251" spans="1:5" ht="38.25">
      <c r="A251" s="30" t="s">
        <v>42</v>
      </c>
      <c r="E251" s="31" t="s">
        <v>353</v>
      </c>
    </row>
    <row r="252" spans="1:5" ht="178.5">
      <c r="A252" t="s">
        <v>44</v>
      </c>
      <c r="E252" s="29" t="s">
        <v>349</v>
      </c>
    </row>
    <row r="253" spans="1:18" ht="12.75" customHeight="1">
      <c r="A253" s="5" t="s">
        <v>33</v>
      </c>
      <c s="5"/>
      <c s="34" t="s">
        <v>30</v>
      </c>
      <c s="5"/>
      <c s="21" t="s">
        <v>354</v>
      </c>
      <c s="5"/>
      <c s="5"/>
      <c s="5"/>
      <c s="35">
        <f>0+Q253</f>
      </c>
      <c r="O253">
        <f>0+R253</f>
      </c>
      <c r="Q253">
        <f>0+I254+I258+I262+I266+I270+I274+I278+I282+I286+I290</f>
      </c>
      <c>
        <f>0+O254+O258+O262+O266+O270+O274+O278+O282+O286+O290</f>
      </c>
    </row>
    <row r="254" spans="1:16" ht="12.75">
      <c r="A254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223</v>
      </c>
      <c s="26">
        <v>16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37</v>
      </c>
    </row>
    <row r="256" spans="1:5" ht="38.25">
      <c r="A256" s="30" t="s">
        <v>42</v>
      </c>
      <c r="E256" s="31" t="s">
        <v>358</v>
      </c>
    </row>
    <row r="257" spans="1:5" ht="216.75">
      <c r="A257" t="s">
        <v>44</v>
      </c>
      <c r="E257" s="29" t="s">
        <v>359</v>
      </c>
    </row>
    <row r="258" spans="1:16" ht="12.75">
      <c r="A258" s="19" t="s">
        <v>35</v>
      </c>
      <c s="23" t="s">
        <v>360</v>
      </c>
      <c s="23" t="s">
        <v>361</v>
      </c>
      <c s="19" t="s">
        <v>37</v>
      </c>
      <c s="24" t="s">
        <v>362</v>
      </c>
      <c s="25" t="s">
        <v>103</v>
      </c>
      <c s="26">
        <v>1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37</v>
      </c>
    </row>
    <row r="260" spans="1:5" ht="38.25">
      <c r="A260" s="30" t="s">
        <v>42</v>
      </c>
      <c r="E260" s="31" t="s">
        <v>278</v>
      </c>
    </row>
    <row r="261" spans="1:5" ht="89.25">
      <c r="A261" t="s">
        <v>44</v>
      </c>
      <c r="E261" s="29" t="s">
        <v>363</v>
      </c>
    </row>
    <row r="262" spans="1:16" ht="12.75">
      <c r="A262" s="19" t="s">
        <v>35</v>
      </c>
      <c s="23" t="s">
        <v>364</v>
      </c>
      <c s="23" t="s">
        <v>365</v>
      </c>
      <c s="19" t="s">
        <v>37</v>
      </c>
      <c s="24" t="s">
        <v>366</v>
      </c>
      <c s="25" t="s">
        <v>103</v>
      </c>
      <c s="26">
        <v>1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37</v>
      </c>
    </row>
    <row r="264" spans="1:5" ht="38.25">
      <c r="A264" s="30" t="s">
        <v>42</v>
      </c>
      <c r="E264" s="31" t="s">
        <v>278</v>
      </c>
    </row>
    <row r="265" spans="1:5" ht="89.25">
      <c r="A265" t="s">
        <v>44</v>
      </c>
      <c r="E265" s="29" t="s">
        <v>363</v>
      </c>
    </row>
    <row r="266" spans="1:16" ht="12.75">
      <c r="A266" s="19" t="s">
        <v>35</v>
      </c>
      <c s="23" t="s">
        <v>367</v>
      </c>
      <c s="23" t="s">
        <v>368</v>
      </c>
      <c s="19" t="s">
        <v>37</v>
      </c>
      <c s="24" t="s">
        <v>369</v>
      </c>
      <c s="25" t="s">
        <v>117</v>
      </c>
      <c s="26">
        <v>14.4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370</v>
      </c>
    </row>
    <row r="268" spans="1:5" ht="38.25">
      <c r="A268" s="30" t="s">
        <v>42</v>
      </c>
      <c r="E268" s="31" t="s">
        <v>371</v>
      </c>
    </row>
    <row r="269" spans="1:5" ht="267.75">
      <c r="A269" t="s">
        <v>44</v>
      </c>
      <c r="E269" s="29" t="s">
        <v>253</v>
      </c>
    </row>
    <row r="270" spans="1:16" ht="12.75">
      <c r="A270" s="19" t="s">
        <v>35</v>
      </c>
      <c s="23" t="s">
        <v>372</v>
      </c>
      <c s="23" t="s">
        <v>373</v>
      </c>
      <c s="19" t="s">
        <v>37</v>
      </c>
      <c s="24" t="s">
        <v>374</v>
      </c>
      <c s="25" t="s">
        <v>334</v>
      </c>
      <c s="26">
        <v>2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375</v>
      </c>
    </row>
    <row r="272" spans="1:5" ht="38.25">
      <c r="A272" s="30" t="s">
        <v>42</v>
      </c>
      <c r="E272" s="31" t="s">
        <v>273</v>
      </c>
    </row>
    <row r="273" spans="1:5" ht="267.75">
      <c r="A273" t="s">
        <v>44</v>
      </c>
      <c r="E273" s="29" t="s">
        <v>253</v>
      </c>
    </row>
    <row r="274" spans="1:16" ht="12.75">
      <c r="A274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261</v>
      </c>
      <c s="26">
        <v>9317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25.5">
      <c r="A275" s="28" t="s">
        <v>40</v>
      </c>
      <c r="E275" s="29" t="s">
        <v>379</v>
      </c>
    </row>
    <row r="276" spans="1:5" ht="38.25">
      <c r="A276" s="30" t="s">
        <v>42</v>
      </c>
      <c r="E276" s="31" t="s">
        <v>380</v>
      </c>
    </row>
    <row r="277" spans="1:5" ht="242.25">
      <c r="A277" t="s">
        <v>44</v>
      </c>
      <c r="E277" s="29" t="s">
        <v>381</v>
      </c>
    </row>
    <row r="278" spans="1:16" ht="12.75">
      <c r="A278" s="19" t="s">
        <v>35</v>
      </c>
      <c s="23" t="s">
        <v>382</v>
      </c>
      <c s="23" t="s">
        <v>383</v>
      </c>
      <c s="19" t="s">
        <v>37</v>
      </c>
      <c s="24" t="s">
        <v>384</v>
      </c>
      <c s="25" t="s">
        <v>51</v>
      </c>
      <c s="26">
        <v>1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37</v>
      </c>
    </row>
    <row r="280" spans="1:5" ht="38.25">
      <c r="A280" s="30" t="s">
        <v>42</v>
      </c>
      <c r="E280" s="31" t="s">
        <v>53</v>
      </c>
    </row>
    <row r="281" spans="1:5" ht="89.25">
      <c r="A281" t="s">
        <v>44</v>
      </c>
      <c r="E281" s="29" t="s">
        <v>385</v>
      </c>
    </row>
    <row r="282" spans="1:16" ht="12.75">
      <c r="A282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117</v>
      </c>
      <c s="26">
        <v>637.32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12.75">
      <c r="A283" s="28" t="s">
        <v>40</v>
      </c>
      <c r="E283" s="29" t="s">
        <v>389</v>
      </c>
    </row>
    <row r="284" spans="1:5" ht="38.25">
      <c r="A284" s="30" t="s">
        <v>42</v>
      </c>
      <c r="E284" s="31" t="s">
        <v>390</v>
      </c>
    </row>
    <row r="285" spans="1:5" ht="89.25">
      <c r="A285" t="s">
        <v>44</v>
      </c>
      <c r="E285" s="29" t="s">
        <v>385</v>
      </c>
    </row>
    <row r="286" spans="1:16" ht="12.75">
      <c r="A286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117</v>
      </c>
      <c s="26">
        <v>28.8</v>
      </c>
      <c s="27">
        <v>0</v>
      </c>
      <c s="27">
        <f>ROUND(ROUND(H286,2)*ROUND(G286,3),2)</f>
      </c>
      <c r="O286">
        <f>(I286*21)/100</f>
      </c>
      <c t="s">
        <v>13</v>
      </c>
    </row>
    <row r="287" spans="1:5" ht="12.75">
      <c r="A287" s="28" t="s">
        <v>40</v>
      </c>
      <c r="E287" s="29" t="s">
        <v>394</v>
      </c>
    </row>
    <row r="288" spans="1:5" ht="38.25">
      <c r="A288" s="30" t="s">
        <v>42</v>
      </c>
      <c r="E288" s="31" t="s">
        <v>395</v>
      </c>
    </row>
    <row r="289" spans="1:5" ht="89.25">
      <c r="A289" t="s">
        <v>44</v>
      </c>
      <c r="E289" s="29" t="s">
        <v>385</v>
      </c>
    </row>
    <row r="290" spans="1:16" ht="12.75">
      <c r="A290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117</v>
      </c>
      <c s="26">
        <v>11.1</v>
      </c>
      <c s="27">
        <v>0</v>
      </c>
      <c s="27">
        <f>ROUND(ROUND(H290,2)*ROUND(G290,3),2)</f>
      </c>
      <c r="O290">
        <f>(I290*21)/100</f>
      </c>
      <c t="s">
        <v>13</v>
      </c>
    </row>
    <row r="291" spans="1:5" ht="12.75">
      <c r="A291" s="28" t="s">
        <v>40</v>
      </c>
      <c r="E291" s="29" t="s">
        <v>399</v>
      </c>
    </row>
    <row r="292" spans="1:5" ht="38.25">
      <c r="A292" s="30" t="s">
        <v>42</v>
      </c>
      <c r="E292" s="31" t="s">
        <v>400</v>
      </c>
    </row>
    <row r="293" spans="1:5" ht="89.25">
      <c r="A293" t="s">
        <v>44</v>
      </c>
      <c r="E293" s="29" t="s">
        <v>385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