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3B042B04-627E-4B50-AF96-4E147A5E5D8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O 07" sheetId="1" r:id="rId1"/>
  </sheets>
  <calcPr calcId="181029"/>
  <webPublishing codePage="0"/>
</workbook>
</file>

<file path=xl/calcChain.xml><?xml version="1.0" encoding="utf-8"?>
<calcChain xmlns="http://schemas.openxmlformats.org/spreadsheetml/2006/main">
  <c r="O76" i="1" l="1"/>
  <c r="I96" i="1"/>
  <c r="I92" i="1"/>
  <c r="I88" i="1"/>
  <c r="I84" i="1"/>
  <c r="I80" i="1"/>
  <c r="I76" i="1"/>
  <c r="I72" i="1"/>
  <c r="I55" i="1"/>
  <c r="Q71" i="1" l="1"/>
  <c r="I71" i="1" s="1"/>
  <c r="O72" i="1"/>
  <c r="R71" i="1" s="1"/>
  <c r="O71" i="1" s="1"/>
  <c r="I101" i="1" l="1"/>
  <c r="O101" i="1" s="1"/>
  <c r="R100" i="1" s="1"/>
  <c r="O100" i="1" s="1"/>
  <c r="I67" i="1"/>
  <c r="O67" i="1" s="1"/>
  <c r="I63" i="1"/>
  <c r="O63" i="1" s="1"/>
  <c r="I59" i="1"/>
  <c r="O59" i="1" s="1"/>
  <c r="I51" i="1"/>
  <c r="O51" i="1" s="1"/>
  <c r="I47" i="1"/>
  <c r="I42" i="1"/>
  <c r="O42" i="1" s="1"/>
  <c r="I38" i="1"/>
  <c r="O38" i="1" s="1"/>
  <c r="I34" i="1"/>
  <c r="O34" i="1" s="1"/>
  <c r="Q33" i="1"/>
  <c r="I33" i="1" s="1"/>
  <c r="I29" i="1"/>
  <c r="O29" i="1" s="1"/>
  <c r="I25" i="1"/>
  <c r="O25" i="1" s="1"/>
  <c r="I21" i="1"/>
  <c r="O21" i="1" s="1"/>
  <c r="I17" i="1"/>
  <c r="O17" i="1" s="1"/>
  <c r="I13" i="1"/>
  <c r="I9" i="1"/>
  <c r="O9" i="1" s="1"/>
  <c r="Q46" i="1" l="1"/>
  <c r="I46" i="1" s="1"/>
  <c r="Q8" i="1"/>
  <c r="I8" i="1" s="1"/>
  <c r="R33" i="1"/>
  <c r="O33" i="1" s="1"/>
  <c r="Q100" i="1"/>
  <c r="I100" i="1" s="1"/>
  <c r="O13" i="1"/>
  <c r="R8" i="1" s="1"/>
  <c r="O8" i="1" s="1"/>
  <c r="O47" i="1"/>
  <c r="I3" i="1" l="1"/>
  <c r="R46" i="1"/>
  <c r="O46" i="1" s="1"/>
  <c r="O2" i="1" s="1"/>
</calcChain>
</file>

<file path=xl/sharedStrings.xml><?xml version="1.0" encoding="utf-8"?>
<sst xmlns="http://schemas.openxmlformats.org/spreadsheetml/2006/main" count="322" uniqueCount="108">
  <si>
    <t>ASPE10</t>
  </si>
  <si>
    <t>S</t>
  </si>
  <si>
    <t>Firma: Firma</t>
  </si>
  <si>
    <t>Soupis prací objektu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</si>
  <si>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</si>
  <si>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</si>
  <si>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</si>
  <si>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</si>
  <si>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</si>
  <si>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</si>
  <si>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</si>
  <si>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</si>
  <si>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</si>
  <si>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</si>
  <si>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SO 07</t>
  </si>
  <si>
    <t>Ochrana vodovodu B:PARK Stojírenská a.s.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</si>
  <si>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</si>
  <si>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</si>
  <si>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</si>
  <si>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</si>
  <si>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</si>
  <si>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</si>
  <si>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</si>
  <si>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</si>
  <si>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</si>
  <si>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</si>
  <si>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</si>
  <si>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</si>
  <si>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</si>
  <si>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</si>
  <si>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</si>
  <si>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</si>
  <si>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</si>
  <si>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</si>
  <si>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</si>
  <si>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</si>
  <si>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115101201R00</t>
  </si>
  <si>
    <t/>
  </si>
  <si>
    <t>Čerpání vody na výšku do 10 m, přítok do 500 l/min</t>
  </si>
  <si>
    <t>h</t>
  </si>
  <si>
    <t>PP</t>
  </si>
  <si>
    <t>VV</t>
  </si>
  <si>
    <t>1: Dle technické zprávy, výkresových příloh projektové dokumentace</t>
  </si>
  <si>
    <t>TS</t>
  </si>
  <si>
    <t>132201209R00</t>
  </si>
  <si>
    <t>Příplatek za lepivost - hloubení rýh 200cm v hor.3</t>
  </si>
  <si>
    <t>M3</t>
  </si>
  <si>
    <t>1: Dle technické zprávy, výkresových příloh projektové dokumentace, TKP staveb státních drah a výkazů materiálu projektu a souhrnných částí dokumentace stavby. 
2: 120m/0,611m*0,08t+36ks*0,08t+16ks*0,08t+27ks*0,08t</t>
  </si>
  <si>
    <t>132201211R00</t>
  </si>
  <si>
    <t>Hloubení rýh š.do 200 cm hor.3 do 100 m3,STROJNĚ</t>
  </si>
  <si>
    <t>161101101R00</t>
  </si>
  <si>
    <t>Svislé přemístění výkopku z hor.1-4 do 2,5 m</t>
  </si>
  <si>
    <t>Výkop pro demontáž 26,62 m3m ,  Výkop pro montáž 26,62 m3,  Celkem 53,24 m3</t>
  </si>
  <si>
    <t>174101101R00</t>
  </si>
  <si>
    <t>Zásyp jam, rýh, šachet se zhutněním</t>
  </si>
  <si>
    <t>Zásyp rýhy po odstranění potrubí - 26,62 m3,  Zásyp rýhy po pložení nového potrubí - 17,72 m3, Celkem 44,34 m3</t>
  </si>
  <si>
    <t>175101101RT2</t>
  </si>
  <si>
    <t>Obsyp potrubí bez prohození sypaniny, s dodáním štěrkopísku frakce 0 - 22 mm</t>
  </si>
  <si>
    <t>Vodorovné konstrukce</t>
  </si>
  <si>
    <t>7</t>
  </si>
  <si>
    <t>451573111R00</t>
  </si>
  <si>
    <t>Lože pod potrubí ze štěrkopísku do 63 mm</t>
  </si>
  <si>
    <t>8</t>
  </si>
  <si>
    <t>Bloky pro potrubí z betonu C 12/15</t>
  </si>
  <si>
    <t>452353101R00</t>
  </si>
  <si>
    <t>Bednění bloků pod potrubí</t>
  </si>
  <si>
    <t>M2</t>
  </si>
  <si>
    <t>Trubní vedení</t>
  </si>
  <si>
    <t>871241121R00</t>
  </si>
  <si>
    <t>Montáž potrubí polyetylenového ve výkopu d 90 mm</t>
  </si>
  <si>
    <t>M</t>
  </si>
  <si>
    <t>11</t>
  </si>
  <si>
    <t>892353111R00</t>
  </si>
  <si>
    <t>Desinfekce vodovodního potrubí do DN 200</t>
  </si>
  <si>
    <t>Předběžná délka mezi stávajícími armaturami.</t>
  </si>
  <si>
    <t>12</t>
  </si>
  <si>
    <t>899721112R00</t>
  </si>
  <si>
    <t>Fólie výstražná z PVC, šířka 30 cm</t>
  </si>
  <si>
    <t>13</t>
  </si>
  <si>
    <t>Přeběžná cena</t>
  </si>
  <si>
    <t>Kabel signalizační CYKY 2x1,5 mm2</t>
  </si>
  <si>
    <t>14</t>
  </si>
  <si>
    <t>Předběžná cena</t>
  </si>
  <si>
    <t>Demontáž trubek z plastu ve výkopu d 90 mm</t>
  </si>
  <si>
    <t>99</t>
  </si>
  <si>
    <t>Staveništní přesun hmot</t>
  </si>
  <si>
    <t>15</t>
  </si>
  <si>
    <t>998276101R00</t>
  </si>
  <si>
    <t>Přesun hmot, trubní vedení plastová, otevř. výkop</t>
  </si>
  <si>
    <t>T</t>
  </si>
  <si>
    <t>892351111R00</t>
  </si>
  <si>
    <t>Tlaková zkouška vodovodního potrubí do DN 200</t>
  </si>
  <si>
    <t>Odstranění litinových trub do DN 150 mm, ve výkopu</t>
  </si>
  <si>
    <t>m</t>
  </si>
  <si>
    <t>979084313R00</t>
  </si>
  <si>
    <t>Vodorovná doprava vybour.trub do 1 km, do DN 800</t>
  </si>
  <si>
    <t>t</t>
  </si>
  <si>
    <t>979087313R00</t>
  </si>
  <si>
    <t>Nakládání vybouraných trub na dopravní prostředek</t>
  </si>
  <si>
    <t>851651104R00</t>
  </si>
  <si>
    <t>Montáž potrubí litinového,jištěný spoj BLS, DN 150</t>
  </si>
  <si>
    <t>552700603R</t>
  </si>
  <si>
    <t>U hrdl. přesuvka EXPRESS - NATURAL DN 150</t>
  </si>
  <si>
    <t>kus</t>
  </si>
  <si>
    <t>552700003R</t>
  </si>
  <si>
    <t>Trouba vod. litin. NATURAL STD, L=6,0 m DN 150</t>
  </si>
  <si>
    <t>Fólie výstražná z PVC bílá, šířka 30 cm</t>
  </si>
  <si>
    <t>Potrubí z trub litinových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</si>
</sst>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8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4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horizontal="left" vertical="center" wrapText="1"/>
    </xf>
    <xf numFmtId="0" fontId="0" fillId="4" borderId="1" xfId="6" applyFont="1" applyFill="1" applyBorder="1" applyAlignment="1">
      <alignment horizontal="right"/>
    </xf>
    <xf numFmtId="4" fontId="0" fillId="4" borderId="1" xfId="6" applyNumberFormat="1" applyFont="1" applyFill="1" applyBorder="1" applyAlignment="1">
      <alignment horizontal="center"/>
    </xf>
    <xf numFmtId="0" fontId="0" fillId="4" borderId="0" xfId="0" applyFill="1"/>
    <xf numFmtId="0" fontId="0" fillId="4" borderId="1" xfId="6" applyFont="1" applyFill="1" applyBorder="1" applyAlignment="1">
      <alignment horizontal="left" vertical="center" wrapText="1"/>
    </xf>
    <xf numFmtId="0" fontId="5" fillId="4" borderId="1" xfId="6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center" vertical="center"/>
    </xf>
    <xf numFmtId="4" fontId="0" fillId="0" borderId="0" xfId="0" applyNumberFormat="1"/>
    <xf numFmtId="164" fontId="0" fillId="0" borderId="0" xfId="0" applyNumberFormat="1"/>
    <xf numFmtId="16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10" fillId="4" borderId="1" xfId="6" applyFont="1" applyFill="1" applyBorder="1" applyAlignment="1">
      <alignment wrapText="1"/>
    </xf>
    <xf numFmtId="0" fontId="10" fillId="4" borderId="1" xfId="6" applyFont="1" applyFill="1" applyBorder="1" applyAlignment="1">
      <alignment horizontal="left" vertical="center" wrapText="1"/>
    </xf>
    <xf numFmtId="0" fontId="11" fillId="4" borderId="1" xfId="6" applyFont="1" applyFill="1" applyBorder="1" applyAlignment="1">
      <alignment horizontal="left" vertical="center" wrapText="1"/>
    </xf>
    <xf numFmtId="0" fontId="10" fillId="0" borderId="1" xfId="6" applyFont="1" applyBorder="1" applyAlignment="1">
      <alignment wrapText="1"/>
    </xf>
    <xf numFmtId="164" fontId="7" fillId="2" borderId="3" xfId="0" applyNumberFormat="1" applyFont="1" applyFill="1" applyBorder="1" applyAlignment="1">
      <alignment vertical="center"/>
    </xf>
    <xf numFmtId="0" fontId="10" fillId="4" borderId="1" xfId="6" applyFont="1" applyFill="1" applyBorder="1" applyAlignment="1">
      <alignment horizontal="right"/>
    </xf>
    <xf numFmtId="0" fontId="10" fillId="4" borderId="1" xfId="6" applyFont="1" applyFill="1" applyBorder="1"/>
    <xf numFmtId="0" fontId="10" fillId="4" borderId="1" xfId="6" applyFont="1" applyFill="1" applyBorder="1" applyAlignment="1">
      <alignment horizontal="center"/>
    </xf>
    <xf numFmtId="164" fontId="10" fillId="4" borderId="1" xfId="6" applyNumberFormat="1" applyFont="1" applyFill="1" applyBorder="1" applyAlignment="1">
      <alignment horizontal="center"/>
    </xf>
    <xf numFmtId="0" fontId="10" fillId="4" borderId="0" xfId="0" applyFont="1" applyFill="1"/>
    <xf numFmtId="0" fontId="10" fillId="0" borderId="1" xfId="6" applyFont="1" applyBorder="1" applyAlignment="1">
      <alignment horizontal="right"/>
    </xf>
    <xf numFmtId="0" fontId="10" fillId="0" borderId="1" xfId="6" applyFont="1" applyBorder="1"/>
    <xf numFmtId="0" fontId="10" fillId="0" borderId="1" xfId="6" applyFont="1" applyBorder="1" applyAlignment="1">
      <alignment horizontal="center"/>
    </xf>
    <xf numFmtId="164" fontId="10" fillId="0" borderId="1" xfId="6" applyNumberFormat="1" applyFont="1" applyBorder="1" applyAlignment="1">
      <alignment horizontal="center"/>
    </xf>
    <xf numFmtId="0" fontId="10" fillId="0" borderId="0" xfId="0" applyFont="1"/>
    <xf numFmtId="0" fontId="10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164" fontId="10" fillId="4" borderId="0" xfId="0" applyNumberFormat="1" applyFont="1" applyFill="1"/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0" xfId="0" applyNumberFormat="1" applyFont="1" applyFill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164" fontId="7" fillId="0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4"/>
  <sheetViews>
    <sheetView tabSelected="1" topLeftCell="B1" zoomScaleNormal="100" workbookViewId="0">
      <pane ySplit="7" topLeftCell="A32" activePane="bottomLeft" state="frozen"/>
      <selection pane="bottomLeft" activeCell="G101" sqref="G101"/>
    </sheetView>
  </sheetViews>
  <sheetFormatPr defaultColWidth="9.140625" defaultRowHeight="12.75" customHeight="1" x14ac:dyDescent="0.2"/>
  <cols>
    <col min="1" max="1" width="7.57031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4" width="8.7109375" customWidth="1"/>
    <col min="15" max="15" width="0.140625" hidden="1" customWidth="1"/>
    <col min="16" max="18" width="9.140625" hidden="1" customWidth="1"/>
    <col min="19" max="19" width="1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0+O8+O33+O46+O100</f>
        <v>0</v>
      </c>
      <c r="P2" t="s">
        <v>12</v>
      </c>
    </row>
    <row r="3" spans="1:18" ht="15" customHeight="1" x14ac:dyDescent="0.25">
      <c r="A3" t="s">
        <v>1</v>
      </c>
      <c r="B3" s="6" t="s">
        <v>4</v>
      </c>
      <c r="C3" s="72" t="s">
        <v>5</v>
      </c>
      <c r="D3" s="73"/>
      <c r="E3" s="7" t="s">
        <v>6</v>
      </c>
      <c r="F3" s="1"/>
      <c r="G3" s="4"/>
      <c r="H3" s="3" t="s">
        <v>14</v>
      </c>
      <c r="I3" s="27">
        <f>0+I8+I33+I46+I100+I71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9" t="s">
        <v>8</v>
      </c>
      <c r="C4" s="74" t="s">
        <v>14</v>
      </c>
      <c r="D4" s="75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71" t="s">
        <v>16</v>
      </c>
      <c r="B5" s="71" t="s">
        <v>18</v>
      </c>
      <c r="C5" s="71" t="s">
        <v>20</v>
      </c>
      <c r="D5" s="71" t="s">
        <v>21</v>
      </c>
      <c r="E5" s="71" t="s">
        <v>22</v>
      </c>
      <c r="F5" s="71" t="s">
        <v>24</v>
      </c>
      <c r="G5" s="71" t="s">
        <v>26</v>
      </c>
      <c r="H5" s="71" t="s">
        <v>28</v>
      </c>
      <c r="I5" s="71"/>
      <c r="O5" t="s">
        <v>11</v>
      </c>
      <c r="P5" t="s">
        <v>13</v>
      </c>
    </row>
    <row r="6" spans="1:18" ht="12.75" customHeight="1" x14ac:dyDescent="0.2">
      <c r="A6" s="71"/>
      <c r="B6" s="71"/>
      <c r="C6" s="71"/>
      <c r="D6" s="71"/>
      <c r="E6" s="71"/>
      <c r="F6" s="71"/>
      <c r="G6" s="71"/>
      <c r="H6" s="8" t="s">
        <v>29</v>
      </c>
      <c r="I6" s="8" t="s">
        <v>31</v>
      </c>
    </row>
    <row r="7" spans="1:18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8" ht="12.75" customHeight="1" x14ac:dyDescent="0.2">
      <c r="A8" s="11" t="s">
        <v>33</v>
      </c>
      <c r="B8" s="11"/>
      <c r="C8" s="13" t="s">
        <v>19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2" t="s">
        <v>35</v>
      </c>
      <c r="B9" s="16" t="s">
        <v>19</v>
      </c>
      <c r="C9" s="16" t="s">
        <v>36</v>
      </c>
      <c r="D9" s="12" t="s">
        <v>37</v>
      </c>
      <c r="E9" s="17" t="s">
        <v>38</v>
      </c>
      <c r="F9" s="18" t="s">
        <v>39</v>
      </c>
      <c r="G9" s="51">
        <v>20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40</v>
      </c>
      <c r="E10" s="22" t="s">
        <v>37</v>
      </c>
      <c r="G10" s="52"/>
    </row>
    <row r="11" spans="1:18" x14ac:dyDescent="0.2">
      <c r="A11" s="23" t="s">
        <v>41</v>
      </c>
      <c r="E11" s="24" t="s">
        <v>42</v>
      </c>
      <c r="G11" s="52"/>
    </row>
    <row r="12" spans="1:18" x14ac:dyDescent="0.2">
      <c r="A12" t="s">
        <v>43</v>
      </c>
      <c r="E12" s="22" t="s">
        <v>37</v>
      </c>
      <c r="G12" s="52"/>
    </row>
    <row r="13" spans="1:18" x14ac:dyDescent="0.2">
      <c r="A13" s="12" t="s">
        <v>35</v>
      </c>
      <c r="B13" s="16" t="s">
        <v>13</v>
      </c>
      <c r="C13" s="16" t="s">
        <v>44</v>
      </c>
      <c r="D13" s="12" t="s">
        <v>37</v>
      </c>
      <c r="E13" s="17" t="s">
        <v>45</v>
      </c>
      <c r="F13" s="18" t="s">
        <v>46</v>
      </c>
      <c r="G13" s="51">
        <v>53.24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40</v>
      </c>
      <c r="E14" s="22" t="s">
        <v>37</v>
      </c>
      <c r="G14" s="52"/>
    </row>
    <row r="15" spans="1:18" ht="51" x14ac:dyDescent="0.2">
      <c r="A15" s="23" t="s">
        <v>41</v>
      </c>
      <c r="E15" s="24" t="s">
        <v>47</v>
      </c>
      <c r="G15" s="52"/>
    </row>
    <row r="16" spans="1:18" x14ac:dyDescent="0.2">
      <c r="A16" t="s">
        <v>43</v>
      </c>
      <c r="E16" s="22" t="s">
        <v>37</v>
      </c>
      <c r="G16" s="52"/>
    </row>
    <row r="17" spans="1:16" x14ac:dyDescent="0.2">
      <c r="A17" s="12" t="s">
        <v>35</v>
      </c>
      <c r="B17" s="16" t="s">
        <v>12</v>
      </c>
      <c r="C17" s="16" t="s">
        <v>48</v>
      </c>
      <c r="D17" s="12" t="s">
        <v>37</v>
      </c>
      <c r="E17" s="17" t="s">
        <v>49</v>
      </c>
      <c r="F17" s="18" t="s">
        <v>46</v>
      </c>
      <c r="G17" s="51">
        <v>53.24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1" t="s">
        <v>40</v>
      </c>
      <c r="E18" s="22" t="s">
        <v>37</v>
      </c>
      <c r="G18" s="52"/>
    </row>
    <row r="19" spans="1:16" x14ac:dyDescent="0.2">
      <c r="A19" s="23" t="s">
        <v>41</v>
      </c>
      <c r="E19" s="24" t="s">
        <v>42</v>
      </c>
      <c r="G19" s="52"/>
    </row>
    <row r="20" spans="1:16" x14ac:dyDescent="0.2">
      <c r="A20" t="s">
        <v>43</v>
      </c>
      <c r="E20" s="22" t="s">
        <v>37</v>
      </c>
      <c r="G20" s="52"/>
    </row>
    <row r="21" spans="1:16" x14ac:dyDescent="0.2">
      <c r="A21" s="12" t="s">
        <v>35</v>
      </c>
      <c r="B21" s="16" t="s">
        <v>23</v>
      </c>
      <c r="C21" s="16" t="s">
        <v>50</v>
      </c>
      <c r="D21" s="12" t="s">
        <v>37</v>
      </c>
      <c r="E21" s="17" t="s">
        <v>51</v>
      </c>
      <c r="F21" s="18" t="s">
        <v>46</v>
      </c>
      <c r="G21" s="51">
        <v>53.24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1" t="s">
        <v>40</v>
      </c>
      <c r="E22" s="22" t="s">
        <v>37</v>
      </c>
      <c r="G22" s="52"/>
    </row>
    <row r="23" spans="1:16" ht="25.5" x14ac:dyDescent="0.2">
      <c r="A23" s="23" t="s">
        <v>41</v>
      </c>
      <c r="E23" s="24" t="s">
        <v>52</v>
      </c>
    </row>
    <row r="24" spans="1:16" x14ac:dyDescent="0.2">
      <c r="A24" t="s">
        <v>43</v>
      </c>
      <c r="E24" s="22" t="s">
        <v>37</v>
      </c>
    </row>
    <row r="25" spans="1:16" x14ac:dyDescent="0.2">
      <c r="A25" s="12" t="s">
        <v>35</v>
      </c>
      <c r="B25" s="16" t="s">
        <v>25</v>
      </c>
      <c r="C25" s="16" t="s">
        <v>53</v>
      </c>
      <c r="D25" s="12" t="s">
        <v>37</v>
      </c>
      <c r="E25" s="17" t="s">
        <v>54</v>
      </c>
      <c r="F25" s="18" t="s">
        <v>46</v>
      </c>
      <c r="G25" s="51">
        <v>44.34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1" t="s">
        <v>40</v>
      </c>
      <c r="E26" s="22" t="s">
        <v>37</v>
      </c>
      <c r="G26" s="52"/>
    </row>
    <row r="27" spans="1:16" ht="25.5" x14ac:dyDescent="0.2">
      <c r="A27" s="23" t="s">
        <v>41</v>
      </c>
      <c r="E27" s="24" t="s">
        <v>55</v>
      </c>
      <c r="G27" s="52"/>
    </row>
    <row r="28" spans="1:16" x14ac:dyDescent="0.2">
      <c r="A28" t="s">
        <v>43</v>
      </c>
      <c r="E28" s="22" t="s">
        <v>37</v>
      </c>
      <c r="G28" s="52"/>
    </row>
    <row r="29" spans="1:16" x14ac:dyDescent="0.2">
      <c r="A29" s="12" t="s">
        <v>35</v>
      </c>
      <c r="B29" s="16" t="s">
        <v>27</v>
      </c>
      <c r="C29" s="16" t="s">
        <v>56</v>
      </c>
      <c r="D29" s="12" t="s">
        <v>37</v>
      </c>
      <c r="E29" s="17" t="s">
        <v>57</v>
      </c>
      <c r="F29" s="18" t="s">
        <v>46</v>
      </c>
      <c r="G29" s="51">
        <v>6.32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1" t="s">
        <v>40</v>
      </c>
      <c r="E30" s="22" t="s">
        <v>37</v>
      </c>
      <c r="G30" s="50"/>
    </row>
    <row r="31" spans="1:16" x14ac:dyDescent="0.2">
      <c r="A31" s="23" t="s">
        <v>41</v>
      </c>
      <c r="E31" s="24" t="s">
        <v>42</v>
      </c>
    </row>
    <row r="32" spans="1:16" x14ac:dyDescent="0.2">
      <c r="A32" t="s">
        <v>43</v>
      </c>
      <c r="E32" s="22" t="s">
        <v>37</v>
      </c>
    </row>
    <row r="33" spans="1:18" ht="12.75" customHeight="1" x14ac:dyDescent="0.2">
      <c r="A33" s="5" t="s">
        <v>33</v>
      </c>
      <c r="B33" s="5"/>
      <c r="C33" s="25" t="s">
        <v>23</v>
      </c>
      <c r="D33" s="5"/>
      <c r="E33" s="14" t="s">
        <v>58</v>
      </c>
      <c r="F33" s="5"/>
      <c r="G33" s="5"/>
      <c r="H33" s="5"/>
      <c r="I33" s="26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2" t="s">
        <v>35</v>
      </c>
      <c r="B34" s="16" t="s">
        <v>59</v>
      </c>
      <c r="C34" s="16" t="s">
        <v>60</v>
      </c>
      <c r="D34" s="12" t="s">
        <v>37</v>
      </c>
      <c r="E34" s="17" t="s">
        <v>61</v>
      </c>
      <c r="F34" s="18" t="s">
        <v>46</v>
      </c>
      <c r="G34" s="19">
        <v>2.5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8" x14ac:dyDescent="0.2">
      <c r="A35" s="21" t="s">
        <v>40</v>
      </c>
      <c r="E35" s="22" t="s">
        <v>37</v>
      </c>
    </row>
    <row r="36" spans="1:18" x14ac:dyDescent="0.2">
      <c r="A36" s="23" t="s">
        <v>41</v>
      </c>
      <c r="E36" s="24" t="s">
        <v>42</v>
      </c>
    </row>
    <row r="37" spans="1:18" x14ac:dyDescent="0.2">
      <c r="A37" t="s">
        <v>43</v>
      </c>
      <c r="E37" s="22" t="s">
        <v>37</v>
      </c>
    </row>
    <row r="38" spans="1:18" x14ac:dyDescent="0.2">
      <c r="A38" s="12" t="s">
        <v>35</v>
      </c>
      <c r="B38" s="16" t="s">
        <v>62</v>
      </c>
      <c r="C38" s="16" t="s">
        <v>60</v>
      </c>
      <c r="D38" s="12" t="s">
        <v>19</v>
      </c>
      <c r="E38" s="17" t="s">
        <v>63</v>
      </c>
      <c r="F38" s="18" t="s">
        <v>46</v>
      </c>
      <c r="G38" s="19">
        <v>0.05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8" x14ac:dyDescent="0.2">
      <c r="A39" s="21" t="s">
        <v>40</v>
      </c>
      <c r="E39" s="22" t="s">
        <v>37</v>
      </c>
    </row>
    <row r="40" spans="1:18" x14ac:dyDescent="0.2">
      <c r="A40" s="23" t="s">
        <v>41</v>
      </c>
      <c r="E40" s="24" t="s">
        <v>42</v>
      </c>
    </row>
    <row r="41" spans="1:18" x14ac:dyDescent="0.2">
      <c r="A41" t="s">
        <v>43</v>
      </c>
      <c r="E41" s="22" t="s">
        <v>37</v>
      </c>
    </row>
    <row r="42" spans="1:18" x14ac:dyDescent="0.2">
      <c r="A42" s="12" t="s">
        <v>35</v>
      </c>
      <c r="B42" s="16" t="s">
        <v>30</v>
      </c>
      <c r="C42" s="16" t="s">
        <v>64</v>
      </c>
      <c r="D42" s="12" t="s">
        <v>37</v>
      </c>
      <c r="E42" s="17" t="s">
        <v>65</v>
      </c>
      <c r="F42" s="18" t="s">
        <v>66</v>
      </c>
      <c r="G42" s="19">
        <v>0.72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8" x14ac:dyDescent="0.2">
      <c r="A43" s="21" t="s">
        <v>40</v>
      </c>
      <c r="E43" s="22" t="s">
        <v>37</v>
      </c>
      <c r="G43" s="50"/>
    </row>
    <row r="44" spans="1:18" x14ac:dyDescent="0.2">
      <c r="A44" s="23" t="s">
        <v>41</v>
      </c>
      <c r="E44" s="24" t="s">
        <v>42</v>
      </c>
    </row>
    <row r="45" spans="1:18" x14ac:dyDescent="0.2">
      <c r="A45" t="s">
        <v>43</v>
      </c>
      <c r="E45" s="22" t="s">
        <v>37</v>
      </c>
    </row>
    <row r="46" spans="1:18" ht="12.75" customHeight="1" x14ac:dyDescent="0.2">
      <c r="A46" s="5" t="s">
        <v>33</v>
      </c>
      <c r="B46" s="5"/>
      <c r="C46" s="25" t="s">
        <v>62</v>
      </c>
      <c r="D46" s="5"/>
      <c r="E46" s="14" t="s">
        <v>67</v>
      </c>
      <c r="F46" s="5"/>
      <c r="G46" s="5"/>
      <c r="H46" s="5"/>
      <c r="I46" s="26">
        <f>0+Q46</f>
        <v>0</v>
      </c>
      <c r="O46">
        <f>0+R46</f>
        <v>0</v>
      </c>
      <c r="Q46" s="49">
        <f>0+I47+I51+I55</f>
        <v>0</v>
      </c>
      <c r="R46">
        <f>0+O47+O51+O55</f>
        <v>0</v>
      </c>
    </row>
    <row r="47" spans="1:18" x14ac:dyDescent="0.2">
      <c r="A47" s="12" t="s">
        <v>35</v>
      </c>
      <c r="B47" s="40">
        <v>10</v>
      </c>
      <c r="C47" s="58" t="s">
        <v>68</v>
      </c>
      <c r="D47" s="59" t="s">
        <v>37</v>
      </c>
      <c r="E47" s="53" t="s">
        <v>69</v>
      </c>
      <c r="F47" s="60" t="s">
        <v>70</v>
      </c>
      <c r="G47" s="61">
        <v>13</v>
      </c>
      <c r="H47" s="41">
        <v>0</v>
      </c>
      <c r="I47" s="41">
        <f>ROUND(ROUND(H47,2)*ROUND(G47,3),2)</f>
        <v>0</v>
      </c>
      <c r="O47">
        <f>(I47*21)/100</f>
        <v>0</v>
      </c>
      <c r="P47" t="s">
        <v>13</v>
      </c>
    </row>
    <row r="48" spans="1:18" x14ac:dyDescent="0.2">
      <c r="A48" s="21" t="s">
        <v>40</v>
      </c>
      <c r="B48" s="42"/>
      <c r="C48" s="62"/>
      <c r="D48" s="62"/>
      <c r="E48" s="54" t="s">
        <v>37</v>
      </c>
      <c r="F48" s="62"/>
      <c r="G48" s="62"/>
      <c r="H48" s="42"/>
      <c r="I48" s="42"/>
    </row>
    <row r="49" spans="1:16" x14ac:dyDescent="0.2">
      <c r="A49" s="23" t="s">
        <v>41</v>
      </c>
      <c r="B49" s="42"/>
      <c r="C49" s="62"/>
      <c r="D49" s="62"/>
      <c r="E49" s="55" t="s">
        <v>42</v>
      </c>
      <c r="F49" s="62"/>
      <c r="G49" s="62"/>
      <c r="H49" s="42"/>
      <c r="I49" s="42"/>
    </row>
    <row r="50" spans="1:16" x14ac:dyDescent="0.2">
      <c r="A50" t="s">
        <v>43</v>
      </c>
      <c r="B50" s="42"/>
      <c r="C50" s="62"/>
      <c r="D50" s="62"/>
      <c r="E50" s="54" t="s">
        <v>37</v>
      </c>
      <c r="F50" s="62"/>
      <c r="G50" s="62"/>
      <c r="H50" s="42"/>
      <c r="I50" s="42"/>
    </row>
    <row r="51" spans="1:16" x14ac:dyDescent="0.2">
      <c r="A51" s="12" t="s">
        <v>35</v>
      </c>
      <c r="B51" s="16" t="s">
        <v>71</v>
      </c>
      <c r="C51" s="63" t="s">
        <v>72</v>
      </c>
      <c r="D51" s="64" t="s">
        <v>37</v>
      </c>
      <c r="E51" s="56" t="s">
        <v>73</v>
      </c>
      <c r="F51" s="65" t="s">
        <v>70</v>
      </c>
      <c r="G51" s="66">
        <v>100</v>
      </c>
      <c r="H51" s="20">
        <v>0</v>
      </c>
      <c r="I51" s="20">
        <f>ROUND(ROUND(H51,2)*ROUND(G51,3),2)</f>
        <v>0</v>
      </c>
      <c r="O51">
        <f>(I51*21)/100</f>
        <v>0</v>
      </c>
      <c r="P51" t="s">
        <v>13</v>
      </c>
    </row>
    <row r="52" spans="1:16" x14ac:dyDescent="0.2">
      <c r="A52" s="21" t="s">
        <v>40</v>
      </c>
      <c r="C52" s="67"/>
      <c r="D52" s="67"/>
      <c r="E52" s="68" t="s">
        <v>37</v>
      </c>
      <c r="F52" s="67"/>
      <c r="G52" s="67"/>
    </row>
    <row r="53" spans="1:16" x14ac:dyDescent="0.2">
      <c r="A53" s="23" t="s">
        <v>41</v>
      </c>
      <c r="C53" s="67"/>
      <c r="D53" s="67"/>
      <c r="E53" s="69" t="s">
        <v>74</v>
      </c>
      <c r="F53" s="67"/>
      <c r="G53" s="67"/>
    </row>
    <row r="54" spans="1:16" x14ac:dyDescent="0.2">
      <c r="A54" t="s">
        <v>43</v>
      </c>
      <c r="E54" s="22" t="s">
        <v>37</v>
      </c>
    </row>
    <row r="55" spans="1:16" s="34" customFormat="1" x14ac:dyDescent="0.2">
      <c r="A55" s="28" t="s">
        <v>35</v>
      </c>
      <c r="B55" s="76">
        <v>12</v>
      </c>
      <c r="C55" s="76" t="s">
        <v>90</v>
      </c>
      <c r="D55" s="77" t="s">
        <v>37</v>
      </c>
      <c r="E55" s="78" t="s">
        <v>91</v>
      </c>
      <c r="F55" s="79" t="s">
        <v>70</v>
      </c>
      <c r="G55" s="80">
        <v>100</v>
      </c>
      <c r="H55" s="81">
        <v>0</v>
      </c>
      <c r="I55" s="81">
        <f>ROUND(ROUND(H55,2)*ROUND(G55,3),2)</f>
        <v>0</v>
      </c>
      <c r="O55" s="34">
        <v>0</v>
      </c>
      <c r="P55" s="34" t="s">
        <v>13</v>
      </c>
    </row>
    <row r="56" spans="1:16" s="34" customFormat="1" x14ac:dyDescent="0.2">
      <c r="A56" s="35" t="s">
        <v>40</v>
      </c>
      <c r="B56" s="82"/>
      <c r="C56" s="82"/>
      <c r="D56" s="82"/>
      <c r="E56" s="83" t="s">
        <v>37</v>
      </c>
      <c r="F56" s="82"/>
      <c r="G56" s="84"/>
      <c r="H56" s="82"/>
      <c r="I56" s="82"/>
    </row>
    <row r="57" spans="1:16" s="34" customFormat="1" x14ac:dyDescent="0.2">
      <c r="A57" s="38" t="s">
        <v>41</v>
      </c>
      <c r="B57" s="82"/>
      <c r="C57" s="82"/>
      <c r="D57" s="82"/>
      <c r="E57" s="85" t="s">
        <v>74</v>
      </c>
      <c r="F57" s="82"/>
      <c r="G57" s="82"/>
      <c r="H57" s="82"/>
      <c r="I57" s="82"/>
    </row>
    <row r="58" spans="1:16" s="34" customFormat="1" x14ac:dyDescent="0.2">
      <c r="A58" s="36" t="s">
        <v>43</v>
      </c>
      <c r="B58" s="82"/>
      <c r="C58" s="82"/>
      <c r="D58" s="82"/>
      <c r="E58" s="83" t="s">
        <v>37</v>
      </c>
      <c r="F58" s="82"/>
      <c r="G58" s="82"/>
      <c r="H58" s="82"/>
      <c r="I58" s="82"/>
    </row>
    <row r="59" spans="1:16" x14ac:dyDescent="0.2">
      <c r="A59" s="12" t="s">
        <v>35</v>
      </c>
      <c r="B59" s="40" t="s">
        <v>75</v>
      </c>
      <c r="C59" s="58" t="s">
        <v>76</v>
      </c>
      <c r="D59" s="59" t="s">
        <v>37</v>
      </c>
      <c r="E59" s="53" t="s">
        <v>77</v>
      </c>
      <c r="F59" s="60" t="s">
        <v>70</v>
      </c>
      <c r="G59" s="61">
        <v>13</v>
      </c>
      <c r="H59" s="41">
        <v>0</v>
      </c>
      <c r="I59" s="41">
        <f>ROUND(ROUND(H59,2)*ROUND(G59,3),2)</f>
        <v>0</v>
      </c>
      <c r="O59">
        <f>(I59*21)/100</f>
        <v>0</v>
      </c>
      <c r="P59" t="s">
        <v>13</v>
      </c>
    </row>
    <row r="60" spans="1:16" x14ac:dyDescent="0.2">
      <c r="A60" s="21" t="s">
        <v>40</v>
      </c>
      <c r="B60" s="42"/>
      <c r="C60" s="62"/>
      <c r="D60" s="62"/>
      <c r="E60" s="54" t="s">
        <v>37</v>
      </c>
      <c r="F60" s="62"/>
      <c r="G60" s="62"/>
      <c r="H60" s="42"/>
      <c r="I60" s="42"/>
    </row>
    <row r="61" spans="1:16" x14ac:dyDescent="0.2">
      <c r="A61" s="23" t="s">
        <v>41</v>
      </c>
      <c r="B61" s="42"/>
      <c r="C61" s="62"/>
      <c r="D61" s="62"/>
      <c r="E61" s="55" t="s">
        <v>42</v>
      </c>
      <c r="F61" s="62"/>
      <c r="G61" s="62"/>
      <c r="H61" s="42"/>
      <c r="I61" s="42"/>
    </row>
    <row r="62" spans="1:16" x14ac:dyDescent="0.2">
      <c r="A62" t="s">
        <v>43</v>
      </c>
      <c r="B62" s="42"/>
      <c r="C62" s="62"/>
      <c r="D62" s="62"/>
      <c r="E62" s="54" t="s">
        <v>37</v>
      </c>
      <c r="F62" s="62"/>
      <c r="G62" s="62"/>
      <c r="H62" s="42"/>
      <c r="I62" s="42"/>
    </row>
    <row r="63" spans="1:16" x14ac:dyDescent="0.2">
      <c r="A63" s="12" t="s">
        <v>35</v>
      </c>
      <c r="B63" s="40" t="s">
        <v>78</v>
      </c>
      <c r="C63" s="58" t="s">
        <v>79</v>
      </c>
      <c r="D63" s="59" t="s">
        <v>37</v>
      </c>
      <c r="E63" s="53" t="s">
        <v>80</v>
      </c>
      <c r="F63" s="60" t="s">
        <v>70</v>
      </c>
      <c r="G63" s="61">
        <v>16</v>
      </c>
      <c r="H63" s="41">
        <v>0</v>
      </c>
      <c r="I63" s="41">
        <f>ROUND(ROUND(H63,2)*ROUND(G63,3),2)</f>
        <v>0</v>
      </c>
      <c r="O63">
        <f>(I63*21)/100</f>
        <v>0</v>
      </c>
      <c r="P63" t="s">
        <v>13</v>
      </c>
    </row>
    <row r="64" spans="1:16" x14ac:dyDescent="0.2">
      <c r="A64" s="21" t="s">
        <v>40</v>
      </c>
      <c r="B64" s="42"/>
      <c r="C64" s="62"/>
      <c r="D64" s="62"/>
      <c r="E64" s="54" t="s">
        <v>37</v>
      </c>
      <c r="F64" s="62"/>
      <c r="G64" s="62"/>
      <c r="H64" s="42"/>
      <c r="I64" s="42"/>
    </row>
    <row r="65" spans="1:18" x14ac:dyDescent="0.2">
      <c r="A65" s="23" t="s">
        <v>41</v>
      </c>
      <c r="B65" s="42"/>
      <c r="C65" s="62"/>
      <c r="D65" s="62"/>
      <c r="E65" s="55" t="s">
        <v>42</v>
      </c>
      <c r="F65" s="62"/>
      <c r="G65" s="62"/>
      <c r="H65" s="42"/>
      <c r="I65" s="42"/>
    </row>
    <row r="66" spans="1:18" x14ac:dyDescent="0.2">
      <c r="A66" t="s">
        <v>43</v>
      </c>
      <c r="B66" s="42"/>
      <c r="C66" s="62"/>
      <c r="D66" s="62"/>
      <c r="E66" s="54" t="s">
        <v>37</v>
      </c>
      <c r="F66" s="62"/>
      <c r="G66" s="62"/>
      <c r="H66" s="42"/>
      <c r="I66" s="42"/>
    </row>
    <row r="67" spans="1:18" x14ac:dyDescent="0.2">
      <c r="A67" s="12" t="s">
        <v>35</v>
      </c>
      <c r="B67" s="40" t="s">
        <v>81</v>
      </c>
      <c r="C67" s="58" t="s">
        <v>82</v>
      </c>
      <c r="D67" s="59" t="s">
        <v>37</v>
      </c>
      <c r="E67" s="53" t="s">
        <v>83</v>
      </c>
      <c r="F67" s="60" t="s">
        <v>70</v>
      </c>
      <c r="G67" s="61">
        <v>13</v>
      </c>
      <c r="H67" s="41">
        <v>0</v>
      </c>
      <c r="I67" s="41">
        <f>ROUND(ROUND(H67,2)*ROUND(G67,3),2)</f>
        <v>0</v>
      </c>
      <c r="O67">
        <f>(I67*21)/100</f>
        <v>0</v>
      </c>
      <c r="P67" t="s">
        <v>13</v>
      </c>
    </row>
    <row r="68" spans="1:18" x14ac:dyDescent="0.2">
      <c r="A68" s="21" t="s">
        <v>40</v>
      </c>
      <c r="B68" s="42"/>
      <c r="C68" s="62"/>
      <c r="D68" s="62"/>
      <c r="E68" s="54" t="s">
        <v>37</v>
      </c>
      <c r="F68" s="62"/>
      <c r="G68" s="70"/>
      <c r="H68" s="42"/>
      <c r="I68" s="42"/>
    </row>
    <row r="69" spans="1:18" x14ac:dyDescent="0.2">
      <c r="A69" s="23" t="s">
        <v>41</v>
      </c>
      <c r="B69" s="42"/>
      <c r="C69" s="42"/>
      <c r="D69" s="42"/>
      <c r="E69" s="44" t="s">
        <v>42</v>
      </c>
      <c r="F69" s="42"/>
      <c r="G69" s="42"/>
      <c r="H69" s="42"/>
      <c r="I69" s="42"/>
    </row>
    <row r="70" spans="1:18" x14ac:dyDescent="0.2">
      <c r="A70" t="s">
        <v>43</v>
      </c>
      <c r="B70" s="42"/>
      <c r="C70" s="42"/>
      <c r="D70" s="42"/>
      <c r="E70" s="43" t="s">
        <v>37</v>
      </c>
      <c r="F70" s="42"/>
      <c r="G70" s="42"/>
      <c r="H70" s="42"/>
      <c r="I70" s="42"/>
    </row>
    <row r="71" spans="1:18" s="34" customFormat="1" ht="12.75" customHeight="1" x14ac:dyDescent="0.2">
      <c r="A71" s="45" t="s">
        <v>33</v>
      </c>
      <c r="B71" s="45"/>
      <c r="C71" s="46">
        <v>85</v>
      </c>
      <c r="D71" s="45"/>
      <c r="E71" s="47" t="s">
        <v>107</v>
      </c>
      <c r="F71" s="45"/>
      <c r="G71" s="57"/>
      <c r="H71" s="45"/>
      <c r="I71" s="48">
        <f>0+Q71</f>
        <v>0</v>
      </c>
      <c r="O71">
        <f>0+R71</f>
        <v>0</v>
      </c>
      <c r="P71"/>
      <c r="Q71" s="49">
        <f>0+I72+I76+I80+I84+I88+I92+I96</f>
        <v>0</v>
      </c>
      <c r="R71">
        <f>0+O72+O76+O80+O84+O88+O92+O96</f>
        <v>0</v>
      </c>
    </row>
    <row r="72" spans="1:18" s="34" customFormat="1" x14ac:dyDescent="0.2">
      <c r="A72" s="28" t="s">
        <v>35</v>
      </c>
      <c r="B72" s="29">
        <v>16</v>
      </c>
      <c r="C72" s="29" t="s">
        <v>82</v>
      </c>
      <c r="D72" s="28"/>
      <c r="E72" s="30" t="s">
        <v>92</v>
      </c>
      <c r="F72" s="31" t="s">
        <v>93</v>
      </c>
      <c r="G72" s="32">
        <v>26</v>
      </c>
      <c r="H72" s="33">
        <v>0</v>
      </c>
      <c r="I72" s="33">
        <f>ROUND(ROUND(H72,2)*ROUND(G72,3),2)</f>
        <v>0</v>
      </c>
      <c r="O72">
        <f>(I72*21)/100</f>
        <v>0</v>
      </c>
      <c r="P72" t="s">
        <v>13</v>
      </c>
      <c r="Q72"/>
      <c r="R72"/>
    </row>
    <row r="73" spans="1:18" s="34" customFormat="1" x14ac:dyDescent="0.2">
      <c r="A73" s="35" t="s">
        <v>40</v>
      </c>
      <c r="B73" s="36"/>
      <c r="C73" s="36"/>
      <c r="D73" s="36"/>
      <c r="E73" s="37"/>
      <c r="F73" s="36"/>
      <c r="G73" s="36"/>
      <c r="H73" s="36"/>
      <c r="I73" s="36"/>
      <c r="O73"/>
      <c r="P73"/>
      <c r="Q73"/>
      <c r="R73"/>
    </row>
    <row r="74" spans="1:18" s="34" customFormat="1" x14ac:dyDescent="0.2">
      <c r="A74" s="38" t="s">
        <v>41</v>
      </c>
      <c r="B74" s="36"/>
      <c r="C74" s="36"/>
      <c r="D74" s="36"/>
      <c r="E74" s="39" t="s">
        <v>42</v>
      </c>
      <c r="F74" s="36"/>
      <c r="G74" s="36"/>
      <c r="H74" s="36"/>
      <c r="I74" s="36"/>
      <c r="O74"/>
      <c r="P74"/>
      <c r="Q74"/>
      <c r="R74"/>
    </row>
    <row r="75" spans="1:18" s="34" customFormat="1" x14ac:dyDescent="0.2">
      <c r="A75" s="36" t="s">
        <v>43</v>
      </c>
      <c r="B75" s="36"/>
      <c r="C75" s="36"/>
      <c r="D75" s="36"/>
      <c r="E75" s="37"/>
      <c r="F75" s="36"/>
      <c r="G75" s="36"/>
      <c r="H75" s="36"/>
      <c r="I75" s="36"/>
      <c r="O75"/>
      <c r="P75"/>
      <c r="Q75"/>
      <c r="R75"/>
    </row>
    <row r="76" spans="1:18" s="34" customFormat="1" x14ac:dyDescent="0.2">
      <c r="A76" s="28" t="s">
        <v>35</v>
      </c>
      <c r="B76" s="29">
        <v>17</v>
      </c>
      <c r="C76" s="29" t="s">
        <v>94</v>
      </c>
      <c r="D76" s="28"/>
      <c r="E76" s="30" t="s">
        <v>95</v>
      </c>
      <c r="F76" s="31" t="s">
        <v>96</v>
      </c>
      <c r="G76" s="32">
        <v>1.4</v>
      </c>
      <c r="H76" s="33">
        <v>0</v>
      </c>
      <c r="I76" s="33">
        <f>ROUND(ROUND(H76,2)*ROUND(G76,3),2)</f>
        <v>0</v>
      </c>
      <c r="O76">
        <f>(I76*21)/100</f>
        <v>0</v>
      </c>
      <c r="P76" t="s">
        <v>13</v>
      </c>
      <c r="Q76"/>
      <c r="R76"/>
    </row>
    <row r="77" spans="1:18" s="34" customFormat="1" x14ac:dyDescent="0.2">
      <c r="A77" s="35" t="s">
        <v>40</v>
      </c>
      <c r="B77" s="36"/>
      <c r="C77" s="36"/>
      <c r="D77" s="36"/>
      <c r="E77" s="37"/>
      <c r="F77" s="36"/>
      <c r="G77" s="36"/>
      <c r="H77" s="36"/>
      <c r="I77" s="36"/>
      <c r="O77"/>
      <c r="P77"/>
      <c r="Q77"/>
      <c r="R77"/>
    </row>
    <row r="78" spans="1:18" s="34" customFormat="1" x14ac:dyDescent="0.2">
      <c r="A78" s="38" t="s">
        <v>41</v>
      </c>
      <c r="B78" s="36"/>
      <c r="C78" s="36"/>
      <c r="D78" s="36"/>
      <c r="E78" s="39" t="s">
        <v>42</v>
      </c>
      <c r="F78" s="36"/>
      <c r="G78" s="36"/>
      <c r="H78" s="36"/>
      <c r="I78" s="36"/>
      <c r="O78"/>
      <c r="P78"/>
      <c r="Q78"/>
      <c r="R78"/>
    </row>
    <row r="79" spans="1:18" s="34" customFormat="1" x14ac:dyDescent="0.2">
      <c r="A79" s="36" t="s">
        <v>43</v>
      </c>
      <c r="B79" s="36"/>
      <c r="C79" s="36"/>
      <c r="D79" s="36"/>
      <c r="E79" s="37"/>
      <c r="F79" s="36"/>
      <c r="G79" s="36"/>
      <c r="H79" s="36"/>
      <c r="I79" s="36"/>
      <c r="O79"/>
      <c r="P79"/>
      <c r="Q79"/>
      <c r="R79"/>
    </row>
    <row r="80" spans="1:18" s="34" customFormat="1" x14ac:dyDescent="0.2">
      <c r="A80" s="28" t="s">
        <v>35</v>
      </c>
      <c r="B80" s="29">
        <v>18</v>
      </c>
      <c r="C80" s="29" t="s">
        <v>97</v>
      </c>
      <c r="D80" s="28"/>
      <c r="E80" s="30" t="s">
        <v>98</v>
      </c>
      <c r="F80" s="31" t="s">
        <v>96</v>
      </c>
      <c r="G80" s="32">
        <v>1.4</v>
      </c>
      <c r="H80" s="33">
        <v>0</v>
      </c>
      <c r="I80" s="33">
        <f>ROUND(ROUND(H80,2)*ROUND(G80,3),2)</f>
        <v>0</v>
      </c>
      <c r="O80" s="34">
        <v>0</v>
      </c>
      <c r="P80" s="34" t="s">
        <v>13</v>
      </c>
    </row>
    <row r="81" spans="1:16" s="34" customFormat="1" x14ac:dyDescent="0.2">
      <c r="A81" s="35" t="s">
        <v>40</v>
      </c>
      <c r="B81" s="36"/>
      <c r="C81" s="36"/>
      <c r="D81" s="36"/>
      <c r="E81" s="37"/>
      <c r="F81" s="36"/>
      <c r="G81" s="36"/>
      <c r="H81" s="36"/>
      <c r="I81" s="36"/>
    </row>
    <row r="82" spans="1:16" s="34" customFormat="1" x14ac:dyDescent="0.2">
      <c r="A82" s="38" t="s">
        <v>41</v>
      </c>
      <c r="B82" s="36"/>
      <c r="C82" s="36"/>
      <c r="D82" s="36"/>
      <c r="E82" s="39" t="s">
        <v>42</v>
      </c>
      <c r="F82" s="36"/>
      <c r="G82" s="36"/>
      <c r="H82" s="36"/>
      <c r="I82" s="36"/>
    </row>
    <row r="83" spans="1:16" s="34" customFormat="1" x14ac:dyDescent="0.2">
      <c r="A83" s="36" t="s">
        <v>43</v>
      </c>
      <c r="B83" s="36"/>
      <c r="C83" s="36"/>
      <c r="D83" s="36"/>
      <c r="E83" s="37"/>
      <c r="F83" s="36"/>
      <c r="G83" s="36"/>
      <c r="H83" s="36"/>
      <c r="I83" s="36"/>
    </row>
    <row r="84" spans="1:16" s="34" customFormat="1" x14ac:dyDescent="0.2">
      <c r="A84" s="28" t="s">
        <v>35</v>
      </c>
      <c r="B84" s="29">
        <v>19</v>
      </c>
      <c r="C84" s="29" t="s">
        <v>99</v>
      </c>
      <c r="D84" s="28"/>
      <c r="E84" s="30" t="s">
        <v>100</v>
      </c>
      <c r="F84" s="31" t="s">
        <v>93</v>
      </c>
      <c r="G84" s="32">
        <v>26</v>
      </c>
      <c r="H84" s="33">
        <v>0</v>
      </c>
      <c r="I84" s="33">
        <f>ROUND(ROUND(H84,2)*ROUND(G84,3),2)</f>
        <v>0</v>
      </c>
      <c r="O84" s="34">
        <v>0</v>
      </c>
      <c r="P84" s="34" t="s">
        <v>13</v>
      </c>
    </row>
    <row r="85" spans="1:16" s="34" customFormat="1" x14ac:dyDescent="0.2">
      <c r="A85" s="35" t="s">
        <v>40</v>
      </c>
      <c r="B85" s="36"/>
      <c r="C85" s="36"/>
      <c r="D85" s="36"/>
      <c r="E85" s="37"/>
      <c r="F85" s="36"/>
      <c r="G85" s="36"/>
      <c r="H85" s="36"/>
      <c r="I85" s="36"/>
    </row>
    <row r="86" spans="1:16" s="34" customFormat="1" x14ac:dyDescent="0.2">
      <c r="A86" s="38" t="s">
        <v>41</v>
      </c>
      <c r="B86" s="36"/>
      <c r="C86" s="36"/>
      <c r="D86" s="36"/>
      <c r="E86" s="39" t="s">
        <v>42</v>
      </c>
      <c r="F86" s="36"/>
      <c r="G86" s="36"/>
      <c r="H86" s="36"/>
      <c r="I86" s="36"/>
    </row>
    <row r="87" spans="1:16" s="34" customFormat="1" x14ac:dyDescent="0.2">
      <c r="A87" s="36" t="s">
        <v>43</v>
      </c>
      <c r="B87" s="36"/>
      <c r="C87" s="36"/>
      <c r="D87" s="36"/>
      <c r="E87" s="37"/>
      <c r="F87" s="36"/>
      <c r="G87" s="36"/>
      <c r="H87" s="36"/>
      <c r="I87" s="36"/>
    </row>
    <row r="88" spans="1:16" s="34" customFormat="1" x14ac:dyDescent="0.2">
      <c r="A88" s="28" t="s">
        <v>35</v>
      </c>
      <c r="B88" s="29">
        <v>20</v>
      </c>
      <c r="C88" s="29" t="s">
        <v>101</v>
      </c>
      <c r="D88" s="28"/>
      <c r="E88" s="30" t="s">
        <v>102</v>
      </c>
      <c r="F88" s="31" t="s">
        <v>103</v>
      </c>
      <c r="G88" s="32">
        <v>4</v>
      </c>
      <c r="H88" s="33">
        <v>0</v>
      </c>
      <c r="I88" s="33">
        <f t="shared" ref="I88" si="0">ROUND(ROUND(H88,2)*ROUND(G88,3),2)</f>
        <v>0</v>
      </c>
      <c r="O88" s="34">
        <v>0</v>
      </c>
      <c r="P88" s="34" t="s">
        <v>13</v>
      </c>
    </row>
    <row r="89" spans="1:16" s="34" customFormat="1" x14ac:dyDescent="0.2">
      <c r="A89" s="35" t="s">
        <v>40</v>
      </c>
      <c r="B89" s="36"/>
      <c r="C89" s="36"/>
      <c r="D89" s="36"/>
      <c r="E89" s="37"/>
      <c r="F89" s="36"/>
      <c r="G89" s="36"/>
      <c r="H89" s="36"/>
      <c r="I89" s="36"/>
    </row>
    <row r="90" spans="1:16" s="34" customFormat="1" x14ac:dyDescent="0.2">
      <c r="A90" s="38" t="s">
        <v>41</v>
      </c>
      <c r="B90" s="36"/>
      <c r="C90" s="36"/>
      <c r="D90" s="36"/>
      <c r="E90" s="39" t="s">
        <v>42</v>
      </c>
      <c r="F90" s="36"/>
      <c r="G90" s="36"/>
      <c r="H90" s="36"/>
      <c r="I90" s="36"/>
    </row>
    <row r="91" spans="1:16" s="34" customFormat="1" x14ac:dyDescent="0.2">
      <c r="A91" s="36" t="s">
        <v>43</v>
      </c>
      <c r="B91" s="36"/>
      <c r="C91" s="36"/>
      <c r="D91" s="36"/>
      <c r="E91" s="37"/>
      <c r="F91" s="36"/>
      <c r="G91" s="36"/>
      <c r="H91" s="36"/>
      <c r="I91" s="36"/>
    </row>
    <row r="92" spans="1:16" s="34" customFormat="1" x14ac:dyDescent="0.2">
      <c r="A92" s="28" t="s">
        <v>35</v>
      </c>
      <c r="B92" s="29">
        <v>21</v>
      </c>
      <c r="C92" s="29" t="s">
        <v>104</v>
      </c>
      <c r="D92" s="28"/>
      <c r="E92" s="30" t="s">
        <v>105</v>
      </c>
      <c r="F92" s="31" t="s">
        <v>103</v>
      </c>
      <c r="G92" s="32">
        <v>5</v>
      </c>
      <c r="H92" s="33">
        <v>0</v>
      </c>
      <c r="I92" s="33">
        <f t="shared" ref="I92" si="1">ROUND(ROUND(H92,2)*ROUND(G92,3),2)</f>
        <v>0</v>
      </c>
      <c r="O92" s="34">
        <v>0</v>
      </c>
      <c r="P92" s="34" t="s">
        <v>13</v>
      </c>
    </row>
    <row r="93" spans="1:16" s="34" customFormat="1" x14ac:dyDescent="0.2">
      <c r="A93" s="35" t="s">
        <v>40</v>
      </c>
      <c r="B93" s="36"/>
      <c r="C93" s="36"/>
      <c r="D93" s="36"/>
      <c r="E93" s="37"/>
      <c r="F93" s="36"/>
      <c r="G93" s="36"/>
      <c r="H93" s="36"/>
      <c r="I93" s="36"/>
    </row>
    <row r="94" spans="1:16" s="34" customFormat="1" x14ac:dyDescent="0.2">
      <c r="A94" s="38" t="s">
        <v>41</v>
      </c>
      <c r="B94" s="36"/>
      <c r="C94" s="36"/>
      <c r="D94" s="36"/>
      <c r="E94" s="39" t="s">
        <v>42</v>
      </c>
      <c r="F94" s="36"/>
      <c r="G94" s="36"/>
      <c r="H94" s="36"/>
      <c r="I94" s="36"/>
    </row>
    <row r="95" spans="1:16" s="34" customFormat="1" x14ac:dyDescent="0.2">
      <c r="A95" s="36" t="s">
        <v>43</v>
      </c>
      <c r="B95" s="36"/>
      <c r="C95" s="36"/>
      <c r="D95" s="36"/>
      <c r="E95" s="37"/>
      <c r="F95" s="36"/>
      <c r="G95" s="36"/>
      <c r="H95" s="36"/>
      <c r="I95" s="36"/>
    </row>
    <row r="96" spans="1:16" s="34" customFormat="1" x14ac:dyDescent="0.2">
      <c r="A96" s="28" t="s">
        <v>35</v>
      </c>
      <c r="B96" s="29">
        <v>22</v>
      </c>
      <c r="C96" s="29" t="s">
        <v>76</v>
      </c>
      <c r="D96" s="28"/>
      <c r="E96" s="30" t="s">
        <v>106</v>
      </c>
      <c r="F96" s="31" t="s">
        <v>93</v>
      </c>
      <c r="G96" s="32">
        <v>26</v>
      </c>
      <c r="H96" s="33">
        <v>0</v>
      </c>
      <c r="I96" s="33">
        <f t="shared" ref="I96" si="2">ROUND(ROUND(H96,2)*ROUND(G96,3),2)</f>
        <v>0</v>
      </c>
      <c r="O96" s="34">
        <v>0</v>
      </c>
      <c r="P96" s="34" t="s">
        <v>13</v>
      </c>
    </row>
    <row r="97" spans="1:18" s="34" customFormat="1" x14ac:dyDescent="0.2">
      <c r="A97" s="35" t="s">
        <v>40</v>
      </c>
      <c r="B97" s="36"/>
      <c r="C97" s="36"/>
      <c r="D97" s="36"/>
      <c r="E97" s="37"/>
      <c r="F97" s="36"/>
      <c r="G97" s="36"/>
      <c r="H97" s="36"/>
      <c r="I97" s="36"/>
    </row>
    <row r="98" spans="1:18" s="34" customFormat="1" x14ac:dyDescent="0.2">
      <c r="A98" s="38" t="s">
        <v>41</v>
      </c>
      <c r="B98" s="36"/>
      <c r="C98" s="36"/>
      <c r="D98" s="36"/>
      <c r="E98" s="39" t="s">
        <v>42</v>
      </c>
      <c r="F98" s="36"/>
      <c r="G98" s="36"/>
      <c r="H98" s="36"/>
      <c r="I98" s="36"/>
    </row>
    <row r="99" spans="1:18" s="34" customFormat="1" x14ac:dyDescent="0.2">
      <c r="A99" s="36" t="s">
        <v>43</v>
      </c>
      <c r="B99" s="36"/>
      <c r="C99" s="36"/>
      <c r="D99" s="36"/>
      <c r="E99" s="37"/>
      <c r="F99" s="36"/>
      <c r="G99" s="36"/>
      <c r="H99" s="36"/>
      <c r="I99" s="36"/>
    </row>
    <row r="100" spans="1:18" ht="12.75" customHeight="1" x14ac:dyDescent="0.2">
      <c r="A100" s="5" t="s">
        <v>33</v>
      </c>
      <c r="B100" s="5"/>
      <c r="C100" s="25" t="s">
        <v>84</v>
      </c>
      <c r="D100" s="5"/>
      <c r="E100" s="14" t="s">
        <v>85</v>
      </c>
      <c r="F100" s="5"/>
      <c r="G100" s="5"/>
      <c r="H100" s="5"/>
      <c r="I100" s="26">
        <f>0+Q100</f>
        <v>0</v>
      </c>
      <c r="O100">
        <f>0+R100</f>
        <v>0</v>
      </c>
      <c r="Q100">
        <f>0+I101</f>
        <v>0</v>
      </c>
      <c r="R100">
        <f>0+O101</f>
        <v>0</v>
      </c>
    </row>
    <row r="101" spans="1:18" x14ac:dyDescent="0.2">
      <c r="A101" s="12" t="s">
        <v>35</v>
      </c>
      <c r="B101" s="16" t="s">
        <v>86</v>
      </c>
      <c r="C101" s="16" t="s">
        <v>87</v>
      </c>
      <c r="D101" s="12" t="s">
        <v>37</v>
      </c>
      <c r="E101" s="17" t="s">
        <v>88</v>
      </c>
      <c r="F101" s="18" t="s">
        <v>89</v>
      </c>
      <c r="G101" s="86">
        <v>16.305</v>
      </c>
      <c r="H101" s="20">
        <v>0</v>
      </c>
      <c r="I101" s="20">
        <f>ROUND(ROUND(H101,2)*ROUND(G101,3),2)</f>
        <v>0</v>
      </c>
      <c r="O101">
        <f>(I101*21)/100</f>
        <v>0</v>
      </c>
      <c r="P101" t="s">
        <v>13</v>
      </c>
    </row>
    <row r="102" spans="1:18" x14ac:dyDescent="0.2">
      <c r="A102" s="21" t="s">
        <v>40</v>
      </c>
      <c r="E102" s="22" t="s">
        <v>37</v>
      </c>
      <c r="G102" s="50"/>
    </row>
    <row r="103" spans="1:18" x14ac:dyDescent="0.2">
      <c r="A103" s="23" t="s">
        <v>41</v>
      </c>
      <c r="E103" s="24" t="s">
        <v>42</v>
      </c>
      <c r="G103" s="50"/>
    </row>
    <row r="104" spans="1:18" x14ac:dyDescent="0.2">
      <c r="A104" t="s">
        <v>43</v>
      </c>
      <c r="E104" s="22" t="s">
        <v>37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Urbánková Jaroslava</cp:lastModifiedBy>
  <dcterms:modified xsi:type="dcterms:W3CDTF">2020-11-02T12:13:43Z</dcterms:modified>
  <cp:category/>
  <cp:contentStatus/>
</cp:coreProperties>
</file>