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2_SO 01-06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4" i="1" l="1"/>
  <c r="O444" i="1" s="1"/>
  <c r="I440" i="1"/>
  <c r="O440" i="1" s="1"/>
  <c r="O436" i="1"/>
  <c r="I436" i="1"/>
  <c r="I432" i="1"/>
  <c r="Q427" i="1" s="1"/>
  <c r="I427" i="1" s="1"/>
  <c r="I428" i="1"/>
  <c r="O428" i="1" s="1"/>
  <c r="I423" i="1"/>
  <c r="Q422" i="1" s="1"/>
  <c r="I422" i="1" s="1"/>
  <c r="O418" i="1"/>
  <c r="R417" i="1" s="1"/>
  <c r="O417" i="1" s="1"/>
  <c r="I418" i="1"/>
  <c r="Q417" i="1"/>
  <c r="I417" i="1" s="1"/>
  <c r="I413" i="1"/>
  <c r="O413" i="1" s="1"/>
  <c r="R412" i="1" s="1"/>
  <c r="O412" i="1" s="1"/>
  <c r="I408" i="1"/>
  <c r="O408" i="1" s="1"/>
  <c r="I404" i="1"/>
  <c r="O404" i="1" s="1"/>
  <c r="O400" i="1"/>
  <c r="I400" i="1"/>
  <c r="I396" i="1"/>
  <c r="O396" i="1" s="1"/>
  <c r="I392" i="1"/>
  <c r="O392" i="1" s="1"/>
  <c r="I388" i="1"/>
  <c r="O388" i="1" s="1"/>
  <c r="O384" i="1"/>
  <c r="I384" i="1"/>
  <c r="I380" i="1"/>
  <c r="O380" i="1" s="1"/>
  <c r="I376" i="1"/>
  <c r="O376" i="1" s="1"/>
  <c r="I372" i="1"/>
  <c r="O372" i="1" s="1"/>
  <c r="O368" i="1"/>
  <c r="I368" i="1"/>
  <c r="I364" i="1"/>
  <c r="O364" i="1" s="1"/>
  <c r="I360" i="1"/>
  <c r="O360" i="1" s="1"/>
  <c r="I356" i="1"/>
  <c r="O356" i="1" s="1"/>
  <c r="I351" i="1"/>
  <c r="O351" i="1" s="1"/>
  <c r="I347" i="1"/>
  <c r="O347" i="1" s="1"/>
  <c r="O343" i="1"/>
  <c r="I343" i="1"/>
  <c r="Q342" i="1"/>
  <c r="I342" i="1" s="1"/>
  <c r="I338" i="1"/>
  <c r="O338" i="1" s="1"/>
  <c r="O334" i="1"/>
  <c r="I334" i="1"/>
  <c r="I330" i="1"/>
  <c r="O330" i="1" s="1"/>
  <c r="I326" i="1"/>
  <c r="O326" i="1" s="1"/>
  <c r="I322" i="1"/>
  <c r="O322" i="1" s="1"/>
  <c r="O318" i="1"/>
  <c r="I318" i="1"/>
  <c r="I314" i="1"/>
  <c r="O314" i="1" s="1"/>
  <c r="I310" i="1"/>
  <c r="O310" i="1" s="1"/>
  <c r="I306" i="1"/>
  <c r="O306" i="1" s="1"/>
  <c r="O302" i="1"/>
  <c r="I302" i="1"/>
  <c r="I298" i="1"/>
  <c r="O298" i="1" s="1"/>
  <c r="I294" i="1"/>
  <c r="O294" i="1" s="1"/>
  <c r="I290" i="1"/>
  <c r="O290" i="1" s="1"/>
  <c r="O286" i="1"/>
  <c r="I286" i="1"/>
  <c r="I282" i="1"/>
  <c r="O282" i="1" s="1"/>
  <c r="I278" i="1"/>
  <c r="O278" i="1" s="1"/>
  <c r="I274" i="1"/>
  <c r="O274" i="1" s="1"/>
  <c r="O270" i="1"/>
  <c r="I270" i="1"/>
  <c r="I266" i="1"/>
  <c r="Q265" i="1" s="1"/>
  <c r="I265" i="1" s="1"/>
  <c r="O261" i="1"/>
  <c r="I261" i="1"/>
  <c r="I257" i="1"/>
  <c r="O257" i="1" s="1"/>
  <c r="I253" i="1"/>
  <c r="O253" i="1" s="1"/>
  <c r="I249" i="1"/>
  <c r="O249" i="1" s="1"/>
  <c r="O245" i="1"/>
  <c r="I245" i="1"/>
  <c r="I241" i="1"/>
  <c r="O241" i="1" s="1"/>
  <c r="I237" i="1"/>
  <c r="O237" i="1" s="1"/>
  <c r="I233" i="1"/>
  <c r="O233" i="1" s="1"/>
  <c r="O229" i="1"/>
  <c r="I229" i="1"/>
  <c r="I225" i="1"/>
  <c r="O225" i="1" s="1"/>
  <c r="I221" i="1"/>
  <c r="O221" i="1" s="1"/>
  <c r="I217" i="1"/>
  <c r="O217" i="1" s="1"/>
  <c r="O213" i="1"/>
  <c r="I213" i="1"/>
  <c r="I209" i="1"/>
  <c r="O209" i="1" s="1"/>
  <c r="I205" i="1"/>
  <c r="O205" i="1" s="1"/>
  <c r="I201" i="1"/>
  <c r="O201" i="1" s="1"/>
  <c r="O197" i="1"/>
  <c r="I197" i="1"/>
  <c r="I193" i="1"/>
  <c r="O193" i="1" s="1"/>
  <c r="I189" i="1"/>
  <c r="O189" i="1" s="1"/>
  <c r="I185" i="1"/>
  <c r="O185" i="1" s="1"/>
  <c r="O181" i="1"/>
  <c r="I181" i="1"/>
  <c r="I177" i="1"/>
  <c r="O177" i="1" s="1"/>
  <c r="I173" i="1"/>
  <c r="O173" i="1" s="1"/>
  <c r="I169" i="1"/>
  <c r="O169" i="1" s="1"/>
  <c r="O165" i="1"/>
  <c r="I165" i="1"/>
  <c r="I161" i="1"/>
  <c r="O161" i="1" s="1"/>
  <c r="I157" i="1"/>
  <c r="O157" i="1" s="1"/>
  <c r="I153" i="1"/>
  <c r="O153" i="1" s="1"/>
  <c r="I148" i="1"/>
  <c r="O148" i="1" s="1"/>
  <c r="I144" i="1"/>
  <c r="O144" i="1" s="1"/>
  <c r="O140" i="1"/>
  <c r="I140" i="1"/>
  <c r="I136" i="1"/>
  <c r="Q135" i="1" s="1"/>
  <c r="I135" i="1" s="1"/>
  <c r="O131" i="1"/>
  <c r="I131" i="1"/>
  <c r="I127" i="1"/>
  <c r="O127" i="1" s="1"/>
  <c r="I123" i="1"/>
  <c r="O123" i="1" s="1"/>
  <c r="I119" i="1"/>
  <c r="O119" i="1" s="1"/>
  <c r="O115" i="1"/>
  <c r="I115" i="1"/>
  <c r="I111" i="1"/>
  <c r="O111" i="1" s="1"/>
  <c r="I107" i="1"/>
  <c r="O107" i="1" s="1"/>
  <c r="I103" i="1"/>
  <c r="O103" i="1" s="1"/>
  <c r="O99" i="1"/>
  <c r="I99" i="1"/>
  <c r="I95" i="1"/>
  <c r="O95" i="1" s="1"/>
  <c r="I91" i="1"/>
  <c r="O91" i="1" s="1"/>
  <c r="I87" i="1"/>
  <c r="O87" i="1" s="1"/>
  <c r="O83" i="1"/>
  <c r="I83" i="1"/>
  <c r="Q82" i="1"/>
  <c r="I82" i="1" s="1"/>
  <c r="I78" i="1"/>
  <c r="O78" i="1" s="1"/>
  <c r="R77" i="1" s="1"/>
  <c r="O77" i="1" s="1"/>
  <c r="I73" i="1"/>
  <c r="O73" i="1" s="1"/>
  <c r="I69" i="1"/>
  <c r="O69" i="1" s="1"/>
  <c r="O65" i="1"/>
  <c r="I65" i="1"/>
  <c r="I61" i="1"/>
  <c r="Q56" i="1" s="1"/>
  <c r="I56" i="1" s="1"/>
  <c r="I57" i="1"/>
  <c r="O57" i="1" s="1"/>
  <c r="I52" i="1"/>
  <c r="Q51" i="1" s="1"/>
  <c r="I51" i="1" s="1"/>
  <c r="O47" i="1"/>
  <c r="I47" i="1"/>
  <c r="I43" i="1"/>
  <c r="Q42" i="1" s="1"/>
  <c r="I42" i="1" s="1"/>
  <c r="O38" i="1"/>
  <c r="I38" i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s="1"/>
  <c r="O9" i="1" s="1"/>
  <c r="R342" i="1" l="1"/>
  <c r="O342" i="1" s="1"/>
  <c r="R427" i="1"/>
  <c r="O427" i="1" s="1"/>
  <c r="R152" i="1"/>
  <c r="O152" i="1" s="1"/>
  <c r="R355" i="1"/>
  <c r="O355" i="1" s="1"/>
  <c r="R56" i="1"/>
  <c r="O56" i="1" s="1"/>
  <c r="R82" i="1"/>
  <c r="O82" i="1" s="1"/>
  <c r="O43" i="1"/>
  <c r="R42" i="1" s="1"/>
  <c r="O42" i="1" s="1"/>
  <c r="O2" i="1" s="1"/>
  <c r="O52" i="1"/>
  <c r="R51" i="1" s="1"/>
  <c r="O51" i="1" s="1"/>
  <c r="O61" i="1"/>
  <c r="O136" i="1"/>
  <c r="R135" i="1" s="1"/>
  <c r="O135" i="1" s="1"/>
  <c r="O266" i="1"/>
  <c r="R265" i="1" s="1"/>
  <c r="O265" i="1" s="1"/>
  <c r="O423" i="1"/>
  <c r="R422" i="1" s="1"/>
  <c r="O422" i="1" s="1"/>
  <c r="O432" i="1"/>
  <c r="Q9" i="1"/>
  <c r="I9" i="1" s="1"/>
  <c r="Q77" i="1"/>
  <c r="I77" i="1" s="1"/>
  <c r="Q152" i="1"/>
  <c r="I152" i="1" s="1"/>
  <c r="Q355" i="1"/>
  <c r="I355" i="1" s="1"/>
  <c r="Q412" i="1"/>
  <c r="I412" i="1" s="1"/>
  <c r="I3" i="1" l="1"/>
</calcChain>
</file>

<file path=xl/sharedStrings.xml><?xml version="1.0" encoding="utf-8"?>
<sst xmlns="http://schemas.openxmlformats.org/spreadsheetml/2006/main" count="1466" uniqueCount="447">
  <si>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</si>
  <si>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</si>
  <si>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</si>
  <si>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</si>
  <si>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</si>
  <si>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</si>
  <si>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</si>
  <si>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</si>
  <si>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01-06-01</t>
  </si>
  <si>
    <t>0,00</t>
  </si>
  <si>
    <t>2</t>
  </si>
  <si>
    <t>O</t>
  </si>
  <si>
    <t>Objekt:</t>
  </si>
  <si>
    <t>D.2.3.2</t>
  </si>
  <si>
    <t>Rozvody VN/NN, osvětlení a dálkové ovládání odpoovačů</t>
  </si>
  <si>
    <t>15,00</t>
  </si>
  <si>
    <t>O1</t>
  </si>
  <si>
    <t>Rozpočet:</t>
  </si>
  <si>
    <t>TNS Čebín, rozvod nn a osvětlení areálu TNS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</si>
  <si>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</si>
  <si>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</si>
  <si>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</si>
  <si>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</si>
  <si>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</si>
  <si>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</si>
  <si>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</si>
  <si>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</si>
  <si>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</si>
  <si>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</si>
  <si>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</si>
  <si>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</si>
  <si>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</si>
  <si>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</si>
  <si>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</si>
  <si>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</si>
  <si>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</si>
  <si>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</si>
  <si>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</si>
  <si>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</si>
  <si>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</si>
  <si>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</si>
  <si>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</si>
  <si>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</si>
  <si>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</si>
  <si>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</si>
  <si>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</si>
  <si>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viz. přílohy projektové dokumentace</t>
  </si>
  <si>
    <t>TS</t>
  </si>
  <si>
    <t>zahrnuje odstranění všech překážek pro uskutečnění stavby</t>
  </si>
  <si>
    <t>11346</t>
  </si>
  <si>
    <t>ODSTRANĚNÍ KRYTU ZPEVNĚNÝCH PLOCH ZE SILNIČ DÍLCŮ (PANELŮ) VČET PODKL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</si>
  <si>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</si>
  <si>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</si>
  <si>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</si>
  <si>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</si>
  <si>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13173</t>
  </si>
  <si>
    <t>HLOUBENÍ JAM ZAPAŽ I NEPAŽ TŘ. I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</si>
  <si>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</si>
  <si>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13273</t>
  </si>
  <si>
    <t>HLOUBENÍ RÝH ŠÍŘ DO 2M PAŽ I NEPAŽ TŘ. I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</si>
  <si>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</si>
  <si>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</si>
  <si>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</si>
  <si>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</si>
  <si>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7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</si>
  <si>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</si>
  <si>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</si>
  <si>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</si>
  <si>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8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</si>
  <si>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</si>
  <si>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</si>
  <si>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</si>
  <si>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Základy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</si>
  <si>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</si>
  <si>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</si>
  <si>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</si>
  <si>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272324</t>
  </si>
  <si>
    <t>ZÁKLADY ZE ŽELEZOBETONU DO C25/30</t>
  </si>
  <si>
    <t>Vodorovné konstrukce</t>
  </si>
  <si>
    <t>11</t>
  </si>
  <si>
    <t>45157</t>
  </si>
  <si>
    <t>PODKLADNÍ A VÝPLŇOVÉ VRSTVY Z KAMENIVA TĚŽENÉHO</t>
  </si>
  <si>
    <t>položka zahrnuje dodávku předepsaného kameniva, mimostaveništní a vnitrostaveništní dopravu a jeho uloženínení-li v zadávací dokumentaci uvedeno jinak, jedná se o nakupovaný materiál</t>
  </si>
  <si>
    <t>Komunikace</t>
  </si>
  <si>
    <t>12</t>
  </si>
  <si>
    <t>56112</t>
  </si>
  <si>
    <t>PODKLADNÍ BETON TL. DO 100MM</t>
  </si>
  <si>
    <t>- dodání směsi v požadované kvalitě- očištění podkladu- uložení směsi dle předepsaného technologického předpisu a zhutnění vrstvy v předepsané tloušťce- zřízení vrstvy bez rozlišení šířky, pokládání vrstvy po etapách, včetně pracovních spar a spojů- úpravu napojení, ukončení- úpravu dilatačních spar včetně předepsané výztuže- nezahrnuje postřiky, nátěry- nezahrnuje úpravu povrchu krytu</t>
  </si>
  <si>
    <t>13</t>
  </si>
  <si>
    <t>582612</t>
  </si>
  <si>
    <t>KRYTY Z BETON DLAŽDIC SE ZÁMKEM ŠEDÝCH TL 80MM DO LOŽE Z KAM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</si>
  <si>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</si>
  <si>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14</t>
  </si>
  <si>
    <t>58301</t>
  </si>
  <si>
    <t>KRYT ZE SINIČNÍCH DÍLCŮ (PANELŮ) TL 150MM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</si>
  <si>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</si>
  <si>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15</t>
  </si>
  <si>
    <t>587206</t>
  </si>
  <si>
    <t>PŘEDLÁŽDĚNÍ KRYTU Z BETONOVÝCH DLAŽDIC SE ZÁMKEM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</si>
  <si>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</si>
  <si>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16</t>
  </si>
  <si>
    <t>58930</t>
  </si>
  <si>
    <t>VÝPLŇ SPAR KAMENIVEM</t>
  </si>
  <si>
    <t>položka zahrnuje:- dodávku předepsaného materiálu- vyčištění a výplň spar tímto materiálem</t>
  </si>
  <si>
    <t>Úpravy povrchů, podlahy, výplně otvorů</t>
  </si>
  <si>
    <t>17</t>
  </si>
  <si>
    <t>62442</t>
  </si>
  <si>
    <t>ÚPRAVA POVRCHŮ VNĚJŠ KONSTR ZDĚNÝCH OMÍTKOU VÁP, VÁPCEM</t>
  </si>
  <si>
    <t>položka zahrnuje:dodávku veškerého materiálu potřebného pro předepsanou úpravu v předepsané kvalitěnutné vyspravení podkladu, případně zatření spar zdivapoložení vrstvy v předepsané tloušťcepotřebná lešení a podpěrné konstrukce</t>
  </si>
  <si>
    <t>70</t>
  </si>
  <si>
    <t>Všeobecné práce pro silnoproud a slaboproud</t>
  </si>
  <si>
    <t>18</t>
  </si>
  <si>
    <t>702212</t>
  </si>
  <si>
    <t>KABELOVÁ CHRÁNIČKA ZEMNÍ DN PŘES 100 DO 200 MM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</si>
  <si>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</si>
  <si>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19</t>
  </si>
  <si>
    <t>702232</t>
  </si>
  <si>
    <t>KABELOVÁ CHRÁNIČKA ZEMNÍ DĚLENÁ DN PŘES 100 DO 200 MM</t>
  </si>
  <si>
    <t>20</t>
  </si>
  <si>
    <t>702511</t>
  </si>
  <si>
    <t>PRŮRAZ ZDIVEM (PŘÍČKOU) ZDĚNÝM TLOUŠŤKY DO 45 CM</t>
  </si>
  <si>
    <t>KUS</t>
  </si>
  <si>
    <t>1. Položka obsahuje: – veškerý montážní a pomocný materiál – pomocné mechanismy2. Položka neobsahuje: X3. Způsob měření:Udává se počet kusů kompletní konstrukce nebo práce.</t>
  </si>
  <si>
    <t>21</t>
  </si>
  <si>
    <t>702521</t>
  </si>
  <si>
    <t>PRŮRAZ ZDIVEM (PŘÍČKOU) BETONOVÝM TLOUŠŤKY DO 45 CM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</si>
  <si>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</si>
  <si>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22</t>
  </si>
  <si>
    <t>703421</t>
  </si>
  <si>
    <t>ELEKTROINSTALAČNÍ TRUBKA PLASTOVÁ UV STABILNÍ VČETNĚ UPEVNĚNÍ A PŘÍSLUŠENSTVÍ DN PRŮMĚRU DO 25 MM</t>
  </si>
  <si>
    <t>1. Položka obsahuje: – přípravu podkladu pro osazení2. Položka neobsahuje: X3. Způsob měření:Měří se metr délkový.</t>
  </si>
  <si>
    <t>23</t>
  </si>
  <si>
    <t>703422</t>
  </si>
  <si>
    <t>ELEKTROINSTALAČNÍ TRUBKA PLASTOVÁ UV STABILNÍ VČETNĚ UPEVNĚNÍ A PŘÍSLUŠENSTVÍ DN PRŮMĚRU PŘES 25 DO 40 MM</t>
  </si>
  <si>
    <t>24</t>
  </si>
  <si>
    <t>703512</t>
  </si>
  <si>
    <t>ELEKTROINSTALAČNÍ LIŠTA ŠÍŘKY PŘES 30 DO 60 MM</t>
  </si>
  <si>
    <t>25</t>
  </si>
  <si>
    <t>703611</t>
  </si>
  <si>
    <t>ELEKTROINSTALAČNÍ KANÁL ŠÍŘKY DO 100 MM</t>
  </si>
  <si>
    <t>1. Položka obsahuje: – veškeré práce a materiál obsažený v názvu položky2. Položka neobsahuje: X3. Způsob měření:Měří se vždy běžný metr za každý započatý měsíc pronájmu.</t>
  </si>
  <si>
    <t>26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</si>
  <si>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</si>
  <si>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</si>
  <si>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</si>
  <si>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27</t>
  </si>
  <si>
    <t>703763</t>
  </si>
  <si>
    <t>KABELOVÁ UCPÁVKA VODĚ ODOLNÁ PRO VNITŘNÍ PRŮMĚR OTVORU 105 - 185MM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</si>
  <si>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</si>
  <si>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28</t>
  </si>
  <si>
    <t>705200</t>
  </si>
  <si>
    <t>ZAZDĚNÍ KABELOVÉ NEBO ROZVADĚČOVÉ SKŘÍNĚ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</si>
  <si>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plocha v metrech čtverečných.</t>
  </si>
  <si>
    <t>29</t>
  </si>
  <si>
    <t>709110</t>
  </si>
  <si>
    <t>PROVIZORNÍ ZAJIŠTĚNÍ KABELU VE VÝKOPU</t>
  </si>
  <si>
    <t>30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</si>
  <si>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</si>
  <si>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</si>
  <si>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</si>
  <si>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741</t>
  </si>
  <si>
    <t>Silnoproud - Elektroinstalační materiál, ocelové konstrukce, uzemnění</t>
  </si>
  <si>
    <t>31</t>
  </si>
  <si>
    <t>741112</t>
  </si>
  <si>
    <t>KRABICE (ROZVODKA) INSTALAČNÍ PŘÍSTROJOVÁ SE SVORKOVNICÍ DO 4 MM2</t>
  </si>
  <si>
    <t>1. Položka obsahuje: – přípravu podkladu pro osazení – veškerý materiál a práce pro upevnění nebo uchycení krabice2. Položka neobsahuje: X3. Způsob měření:Udává se počet kusů kompletní konstrukce nebo práce.</t>
  </si>
  <si>
    <t>32</t>
  </si>
  <si>
    <t>741212</t>
  </si>
  <si>
    <t>SPÍNAČ INSTALAČNÍ JEDNODUCHÝ KOMPLETNÍ NÁSTĚNNÝ - KRYTÍ MIN. IP 44</t>
  </si>
  <si>
    <t>1. Položka obsahuje: – kompletní přístroj vč. příslušenství2. Položka neobsahuje: X3. Způsob měření:Udává se počet kusů kompletní konstrukce nebo práce.</t>
  </si>
  <si>
    <t>33</t>
  </si>
  <si>
    <t>741213</t>
  </si>
  <si>
    <t>HAVARIJNÍ TLAČÁTKO KOMPLETNÍ NÁSTĚNNÉ - KRYTÍ MIN. IP 44</t>
  </si>
  <si>
    <t>98</t>
  </si>
  <si>
    <t>R7415331</t>
  </si>
  <si>
    <t>SVÍTIDLO INTERIÉROVÉ LED PRŮMYSLOVÉ MIN. IP44 OD 26 DO 45 W VČ. MONTÁŽE</t>
  </si>
  <si>
    <t>1. Položka obsahuje: – kompletní svítidlo vč. zdroje a příslušenství2. Položka neobsahuje: X3. Způsob měření:Udává se počet kusů kompletní konstrukce nebo práce.</t>
  </si>
  <si>
    <t>742</t>
  </si>
  <si>
    <t>Silnoproud - Silnoproudé rozvody</t>
  </si>
  <si>
    <t>34</t>
  </si>
  <si>
    <t>742G11</t>
  </si>
  <si>
    <t>KABEL NN DVOU- A TŘÍŽÍLOVÝ CU S PLASTOVOU IZOLACÍ DO 2,5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</si>
  <si>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</si>
  <si>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35</t>
  </si>
  <si>
    <t>742G31</t>
  </si>
  <si>
    <t>KABEL NN DVOU- A TŘÍŽÍLOVÝ CU S PLASTOVOU IZOLACÍ STÍNĚNÝ DO 2,5 MM2</t>
  </si>
  <si>
    <t>36</t>
  </si>
  <si>
    <t>742G32</t>
  </si>
  <si>
    <t>KABEL NN DVOU- A TŘÍŽÍLOVÝ CU S PLASTOVOU IZOLACÍ STÍNĚNÝ OD 4 DO 16 MM2</t>
  </si>
  <si>
    <t>37</t>
  </si>
  <si>
    <t>742H11</t>
  </si>
  <si>
    <t>KABEL NN ČTYŘ- A PĚTIŽÍLOVÝ CU S PLASTOVOU IZOLACÍ DO 2,5 MM2</t>
  </si>
  <si>
    <t>38</t>
  </si>
  <si>
    <t>742H14</t>
  </si>
  <si>
    <t>KABEL NN ČTYŘ- A PĚTIŽÍLOVÝ CU S PLASTOVOU IZOLACÍ OD 70 DO 120 MM2</t>
  </si>
  <si>
    <t>39</t>
  </si>
  <si>
    <t>742H23</t>
  </si>
  <si>
    <t>KABEL NN ČTYŘ- A PĚTIŽÍLOVÝ AL S PLASTOVOU IZOLACÍ OD 25 DO 50 MM2</t>
  </si>
  <si>
    <t>40</t>
  </si>
  <si>
    <t>742H24</t>
  </si>
  <si>
    <t>KABEL NN ČTYŘ- A PĚTIŽÍLOVÝ AL S PLASTOVOU IZOLACÍ OD 70 DO 120 MM2</t>
  </si>
  <si>
    <t>41</t>
  </si>
  <si>
    <t>742H31</t>
  </si>
  <si>
    <t>KABEL NN ČTYŘ- A PĚTIŽÍLOVÝ CU S PLASTOVOU IZOLACÍ STÍNĚNÝ DO 2,5 MM2</t>
  </si>
  <si>
    <t>42</t>
  </si>
  <si>
    <t>742H32</t>
  </si>
  <si>
    <t>KABEL NN ČTYŘ- A PĚTIŽÍLOVÝ CU S PLASTOVOU IZOLACÍ STÍNĚNÝ OD 4 DO 16 MM2</t>
  </si>
  <si>
    <t>43</t>
  </si>
  <si>
    <t>742I13</t>
  </si>
  <si>
    <t>KABEL NN CU OVLÁDACÍ 7-12ŽÍLOVÝ DO 2,5 MM2 STÍNĚNÝ</t>
  </si>
  <si>
    <t>44</t>
  </si>
  <si>
    <t>742I23</t>
  </si>
  <si>
    <t>KABEL NN CU OVLÁDACÍ 19-24ŽÍLOVÝ DO 2,5 MM2 STÍNĚNÝ</t>
  </si>
  <si>
    <t>45</t>
  </si>
  <si>
    <t>742J23</t>
  </si>
  <si>
    <t>SYKFY 10X2X0,5,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</si>
  <si>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</si>
  <si>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46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</si>
  <si>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</si>
  <si>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</si>
  <si>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</si>
  <si>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47</t>
  </si>
  <si>
    <t>742L11</t>
  </si>
  <si>
    <t>UKONČENÍ DVOU AŽ PĚTIŽÍLOVÉHO KABELU V ROZVADĚČI NEBO NA PŘÍSTROJI DO 2,5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</si>
  <si>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</si>
  <si>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48</t>
  </si>
  <si>
    <t>742L12</t>
  </si>
  <si>
    <t>UKONČENÍ DVOU AŽ PĚTIŽÍLOVÉHO KABELU V ROZVADĚČI NEBO NA PŘÍSTROJI OD 4 DO 16 MM2</t>
  </si>
  <si>
    <t>49</t>
  </si>
  <si>
    <t>742L14</t>
  </si>
  <si>
    <t>UKONČENÍ DVOU AŽ PĚTIŽÍLOVÉHO KABELU V ROZVADĚČI NEBO NA PŘÍSTROJI OD 70 DO 120 MM2</t>
  </si>
  <si>
    <t>50</t>
  </si>
  <si>
    <t>742L21</t>
  </si>
  <si>
    <t>UKONČENÍ DVOU AŽ PĚTIŽÍLOVÉHO KABELU KABELOVOU SPOJKOU DO 2,5 MM2</t>
  </si>
  <si>
    <t>51</t>
  </si>
  <si>
    <t>742L22</t>
  </si>
  <si>
    <t>UKONČENÍ DVOU AŽ PĚTIŽÍLOVÉHO KABELU KABELOVOU SPOJKOU OD 4 DO 16 MM2</t>
  </si>
  <si>
    <t>52</t>
  </si>
  <si>
    <t>742L23</t>
  </si>
  <si>
    <t>UKONČENÍ DVOU AŽ PĚTIŽÍLOVÉHO KABELU KABELOVOU SPOJKOU OD 25 DO 50 MM2</t>
  </si>
  <si>
    <t>53</t>
  </si>
  <si>
    <t>742L24</t>
  </si>
  <si>
    <t>UKONČENÍ DVOU AŽ PĚTIŽÍLOVÉHO KABELU KABELOVOU SPOJKOU OD 70 DO 120 MM2</t>
  </si>
  <si>
    <t>54</t>
  </si>
  <si>
    <t>742M11</t>
  </si>
  <si>
    <t>UKONČENÍ 7-12ŽÍLOVÉHO KABELU V ROZVADĚČI NEBO NA PŘÍSTROJI DO 2,5 MM2</t>
  </si>
  <si>
    <t>55</t>
  </si>
  <si>
    <t>742N11</t>
  </si>
  <si>
    <t>UKONČENÍ 19-24ŽÍLOVÉHO KABELU V ROZVADĚČI NEBO NA PŘÍSTROJI DO 2,5 MM2</t>
  </si>
  <si>
    <t>56</t>
  </si>
  <si>
    <t>742N21</t>
  </si>
  <si>
    <t>UKONČENÍ 19-24ŽÍLOVÉHO KABELU KABELOVOU SPOJKOU DO 2,5 MM2</t>
  </si>
  <si>
    <t>57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</si>
  <si>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</si>
  <si>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</si>
  <si>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</si>
  <si>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58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</si>
  <si>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</si>
  <si>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</si>
  <si>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</si>
  <si>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59</t>
  </si>
  <si>
    <t>742P17</t>
  </si>
  <si>
    <t>VYHLEDÁNÍ STÁVAJÍCÍHO KABELU (MĚŘENÍ, SONDA)</t>
  </si>
  <si>
    <t>1. Položka obsahuje: – vyhledání stávajícího kabelu vn/nn v obvodu žel. stanice, na trati vč. výkopu sondy a veškerého příslušenství2. Položka neobsahuje: X3. Způsob měření:Udává se počet kusů kompletní konstrukce nebo práce.</t>
  </si>
  <si>
    <t>60</t>
  </si>
  <si>
    <t>742Z23</t>
  </si>
  <si>
    <t>DEMONTÁŽ KABELOVÉHO VEDENÍ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</si>
  <si>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metr délkový.</t>
  </si>
  <si>
    <t>99</t>
  </si>
  <si>
    <t>R742P13</t>
  </si>
  <si>
    <t>VYMÍSTĚNÍ KABELU PO DOBU STAVBY A JEHO OCHRANA</t>
  </si>
  <si>
    <t>1. Položka obsahuje: – manipulaci s kabelem pro jeho vymístění a uložení do chráničky. Položka neobsahuje: X3. Způsob měření:Měří se metr délkový.</t>
  </si>
  <si>
    <t>743</t>
  </si>
  <si>
    <t>Silnoproud - Silnoproudá zařízení</t>
  </si>
  <si>
    <t>61</t>
  </si>
  <si>
    <t>743111</t>
  </si>
  <si>
    <t>OSVĚTLOVACÍ STOŽÁR SKLOPNÝ ŽÁROVĚ ZINKOVANÝ DÉLKY DO 6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</si>
  <si>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betonový základ, svítidlo, výložník3. Způsob měření:Udává se počet kusů kompletní konstrukce nebo práce.</t>
  </si>
  <si>
    <t>62</t>
  </si>
  <si>
    <t>743113</t>
  </si>
  <si>
    <t>OSVĚTLOVACÍ STOŽÁR SKLOPNÝ ŽÁROVĚ ZINKOVANÝ DÉLKY PŘES 12,5 DO 15 M</t>
  </si>
  <si>
    <t>1. Položka obsahuje: – základovou konstrukci a veškeré příslušenství – připojovací svorkovnici ve třídě izolace II ( pro 2x svítidlo ) a kabelové vedení ke svítidlům – uzavírací nátěr, technický popis viz. projektová dokumentace2. Položka neobsahuje: – zemní práce,  betonový základ, svítidlo, výložník3. Způsob měření:Udává se počet kusů kompletní konstrukce nebo práce.</t>
  </si>
  <si>
    <t>63</t>
  </si>
  <si>
    <t>743151</t>
  </si>
  <si>
    <t>OSVĚTLOVACÍ STOŽÁR - STOŽÁROVÁ ROZVODNICE S 1-2 JISTÍCÍMI PRVKY</t>
  </si>
  <si>
    <t>1. Položka obsahuje: – veškeré příslušenství, technický popis viz. projektová dokumentace2. Položka neobsahuje: X3. Způsob měření:Udává se počet kusů kompletní konstrukce nebo práce.</t>
  </si>
  <si>
    <t>64</t>
  </si>
  <si>
    <t>743161</t>
  </si>
  <si>
    <t>OSVĚTLOVACÍ STOŽÁR - ÚPRAVA PRO MONTÁŽ PŘÍDAVNÉHO ZAŘÍZENÍ (ROZHLAS, KAMERA, ČIDLO APOD.)</t>
  </si>
  <si>
    <t>65</t>
  </si>
  <si>
    <t>743165</t>
  </si>
  <si>
    <t>OSVĚTLOVACÍ STOŽÁR - HYDRAULICKÉ SKLOPNÉ ZAŘÍZENÍ</t>
  </si>
  <si>
    <t>1. Položka obsahuje: – veškeré příslušenství a uzavírací nátěr, technický popis viz. projektová dokumentace2. Položka neobsahuje: X3. Způsob měření:Udává se počet kusů kompletní konstrukce nebo práce.</t>
  </si>
  <si>
    <t>66</t>
  </si>
  <si>
    <t>743166</t>
  </si>
  <si>
    <t>OSVĚTLOVACÍ STOŽÁR - ELEKTRICKÉ SKLOPNÉ ZAŘÍZENÍ</t>
  </si>
  <si>
    <t>67</t>
  </si>
  <si>
    <t>743314</t>
  </si>
  <si>
    <t>VÝLOŽNÍK PRO MONTÁŽ SVÍTIDLA NA STOŽÁR JEDNORAMENNÝ S ÚPRAVOU PRO SVĚTLOMET</t>
  </si>
  <si>
    <t>68</t>
  </si>
  <si>
    <t>743324</t>
  </si>
  <si>
    <t>VÝLOŽNÍK PRO MONTÁŽ SVÍTIDLA NA STOŽÁR DVOURAMENNÝ S ÚPRAVOU PRO SVĚTLOMET</t>
  </si>
  <si>
    <t>69</t>
  </si>
  <si>
    <t>743334</t>
  </si>
  <si>
    <t>VÝLOŽNÍK PRO MONTÁŽ SVÍTIDLA NA STOŽÁR TŘÍ- A ČTYŘRAMENNÝ S ÚPRAVOU PRO SVĚTLOMET</t>
  </si>
  <si>
    <t>743344</t>
  </si>
  <si>
    <t>VÝLOŽNÍK PRO MONTÁŽ SVÍTIDLA NA STĚNU/BETONOVÝ STOŽÁR S ÚPRAVOU PRO SVĚTLOMET</t>
  </si>
  <si>
    <t>71</t>
  </si>
  <si>
    <t>743553</t>
  </si>
  <si>
    <t>SVÍTIDLO VENKOVNÍ VŠEOBECNÉ LED, MIN. IP 44, PŘES 25 DO 45 W</t>
  </si>
  <si>
    <t>1. Položka obsahuje: – zdroj a veškeré příslušenství – technický popis viz. projektová dokumentace2. Položka neobsahuje: X3. Způsob měření:Udává se počet kusů kompletní konstrukce nebo práce.</t>
  </si>
  <si>
    <t>72</t>
  </si>
  <si>
    <t>743565</t>
  </si>
  <si>
    <t>SVÍTIDLO VENKOVNÍ VŠEOBECNÉ - POHYBOVÉ ČIDLO</t>
  </si>
  <si>
    <t>1. Položka obsahuje: – veškeré příslušenství – technický popis viz. projektová dokumentace2. Položka neobsahuje: X3. Způsob měření:Udává se počet kusů kompletní konstrukce nebo práce.</t>
  </si>
  <si>
    <t>73</t>
  </si>
  <si>
    <t>743C12</t>
  </si>
  <si>
    <t>SKŘÍŇ PŘÍPOJKOVÁ POJISTKOVÁ NA STOŽÁR/STĚNU NEBO DO VÝKLENKU DO 63 A, DO 50 MM2, SE 3-4 SADAMI JISTÍCÍCH PRVKŮ</t>
  </si>
  <si>
    <t>1. Položka obsahuje: – instalaci vč. vybourání niky ve zdi pro skříň a kabely a zapravení zdiva, omítky a fasády po dokončené montáži – technický popis viz. projektová dokumentace2. Položka neobsahuje: X3. Způsob měření:Udává se počet kusů kompletní konstrukce nebo práce.</t>
  </si>
  <si>
    <t>74</t>
  </si>
  <si>
    <t>743G12</t>
  </si>
  <si>
    <t>SKŘÍŇ ZÁSUVKOVÁ VENKOVNÍ NA STĚNU/KONSTRUKCI OD 3 DO 4 KS ZÁSUVEK PRŮMYSLOVÝCH (400 V NEBO 230 V)</t>
  </si>
  <si>
    <t>1. Položka obsahuje: – instalaci vč. zapojení – technický popis viz. projektová dokumentace2. Položka neobsahuje: X3. Způsob měření:Udává se počet kusů kompletní konstrukce nebo práce.</t>
  </si>
  <si>
    <t>75</t>
  </si>
  <si>
    <t>743Z34</t>
  </si>
  <si>
    <t>DEMONTÁŽ NÁSTĚNNÉHO, PŘISAZENÉHO NEBO ZÁVĚSNÉHO SVÍTIDLA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</si>
  <si>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</si>
  <si>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100</t>
  </si>
  <si>
    <t>R7434741</t>
  </si>
  <si>
    <t>SVĚTLOMET DRÁŽNÍ LED, MIN. IP 54, ELEKTRONICKÝ PŘEDŘADNÍK, DO 50 W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</si>
  <si>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</si>
  <si>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101</t>
  </si>
  <si>
    <t>R7434742</t>
  </si>
  <si>
    <t>SVĚTLOMET DRÁŽNÍ LED, MIN. IP 54, ELEKTRONICKÝ PŘEDŘADNÍK, DO 200 W</t>
  </si>
  <si>
    <t>102</t>
  </si>
  <si>
    <t>R7436211</t>
  </si>
  <si>
    <t>ROZVADĚČ PRO DRÁŽNÍ OSVĚTLENÍ SILOVÝ NAPÁJECÍ BEZ PLC ŘÍDÍCÍHO SYSTÉMU DO 6 KUSŮ TŘÍFÁZOVÝCH VĚTVÍ</t>
  </si>
  <si>
    <t>1. Položka obsahuje: – instalaci rozvaděče do terénu/rozvodny včetně nastavení a oživení, zhotovení výrobní dokumentace – technický popis viz. projektová dokumentace2. Položka neobsahuje: – zemní práce3. Způsob měření:Udává se počet kusů kompletní konstrukce nebo práce.</t>
  </si>
  <si>
    <t>103</t>
  </si>
  <si>
    <t>R7436411</t>
  </si>
  <si>
    <t>ROZVADĚČ PRO DRÁŽNÍ OSVĚTLENÍ - SOFTWARE PRO ZAČLENĚNÍ TECHNOLOGICKÉHO CELKU OSVĚTLENÍ DO DŘT</t>
  </si>
  <si>
    <t>1. Položka obsahuje: – instalaci software pro začlenění technologického celku do dálkové diagnostiky TS ŽDC – technický popis viz. projektová dokumentace2. Položka neobsahuje: X3. Způsob měření:Udává se počet kusů kompletní konstrukce nebo práce.</t>
  </si>
  <si>
    <t>744</t>
  </si>
  <si>
    <t>Silnoproud - Rozvaděče nn</t>
  </si>
  <si>
    <t>104</t>
  </si>
  <si>
    <t>R7442111</t>
  </si>
  <si>
    <t>KABELOVÁ SKŘÍŇ KS1 DLE TOS VČ. VÝSTROJE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</si>
  <si>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</si>
  <si>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105</t>
  </si>
  <si>
    <t>R7442112</t>
  </si>
  <si>
    <t>ROZVADĚČ RHAV DLE TOS VČ. VÝSTROJE</t>
  </si>
  <si>
    <t>106</t>
  </si>
  <si>
    <t>R7442113</t>
  </si>
  <si>
    <t>ROZVADĚČ RHT DLE TOS VČ. VÝSTROJE</t>
  </si>
  <si>
    <t>747</t>
  </si>
  <si>
    <t>Silnoproud - Zkoušky, revize a HZS</t>
  </si>
  <si>
    <t>76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</si>
  <si>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</si>
  <si>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</si>
  <si>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</si>
  <si>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77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</si>
  <si>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</si>
  <si>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</si>
  <si>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</si>
  <si>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78</t>
  </si>
  <si>
    <t>747214</t>
  </si>
  <si>
    <t>CELKOVÁ PROHLÍDKA, ZKOUŠENÍ, MĚŘENÍ A VYHOTOVENÍ VÝCHOZÍ REVIZNÍ ZPRÁVY, PRO OBJEM IN - PŘÍPLATEK ZA KAŽDÝCH DALŠÍCH I ZAPOČATÝCH 500 TIS. KČ</t>
  </si>
  <si>
    <t>79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</si>
  <si>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</si>
  <si>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</si>
  <si>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</si>
  <si>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80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</si>
  <si>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</si>
  <si>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</si>
  <si>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</si>
  <si>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81</t>
  </si>
  <si>
    <t>747512</t>
  </si>
  <si>
    <t>ZKOUŠKY VODIČŮ A KABELŮ NN PRŮŘEZU ŽÍLY OD 4X35 DO 120 MM2</t>
  </si>
  <si>
    <t>82</t>
  </si>
  <si>
    <t>747521</t>
  </si>
  <si>
    <t>ZKOUŠKY VODIČŮ A KABELŮ OVLÁDACÍCH OD 5 DO 12 ŽIL</t>
  </si>
  <si>
    <t>83</t>
  </si>
  <si>
    <t>747522</t>
  </si>
  <si>
    <t>ZKOUŠKY VODIČŮ A KABELŮ OVLÁDACÍCH PŘES 12 DO 24 ŽIL</t>
  </si>
  <si>
    <t>84</t>
  </si>
  <si>
    <t>747541</t>
  </si>
  <si>
    <t>MĚŘENÍ INTENZITY OSVĚTLENÍ INSTALOVANÉHO V ROZSAHU TOHOTO SO/PS</t>
  </si>
  <si>
    <t>1. Položka obsahuje: – cenu za měření dle příslušných norem a předpisů, včetně vystavení protokolu2. Položka neobsahuje: X3. Způsob měření:Udává se počet kusů kompletní konstrukce nebo práce.</t>
  </si>
  <si>
    <t>85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</si>
  <si>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</si>
  <si>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</si>
  <si>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</si>
  <si>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</si>
  <si>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86</t>
  </si>
  <si>
    <t>747702</t>
  </si>
  <si>
    <t>ÚPRAVA ZAPOJENÍ STÁVAJÍCÍCH KABELOVÝCH SKŘÍNÍ/ROZVADĚČŮ</t>
  </si>
  <si>
    <t>1. Položka obsahuje: – cenu za veškeré náklady na provedení provizorních úprav zapojení stávajících kabelových skříní / rozvaděčů v průběhu výstavy ( pro montáž nových i provizorních kabelů, drobné úpravy výstroje apod. )2. Položka neobsahuje: X3. Způsob měření:Udává se čas v hodinách.</t>
  </si>
  <si>
    <t>87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</si>
  <si>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</si>
  <si>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</si>
  <si>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</si>
  <si>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88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</si>
  <si>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</si>
  <si>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</si>
  <si>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</si>
  <si>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89</t>
  </si>
  <si>
    <t>747706</t>
  </si>
  <si>
    <t>ZJIŠŤOVÁNÍ STÁVAJÍCÍHO STAVU ROZVODŮ NN</t>
  </si>
  <si>
    <t>1. Položka obsahuje: – cenu za prozkoumání stávajích rozvodů nn, přiřazení vývodových kabelů v rozvaděči nn k jejich zařízení a identifikaci způsobu napájení2. Položka neobsahuje: X3. Způsob měření:Udává se čas v hodinách.</t>
  </si>
  <si>
    <t>748</t>
  </si>
  <si>
    <t>Silnoproud - Ostatní</t>
  </si>
  <si>
    <t>90</t>
  </si>
  <si>
    <t>748242</t>
  </si>
  <si>
    <t>PÍSMENA A ČÍSLICE VÝŠKY PŘES 40 DO 100 MM</t>
  </si>
  <si>
    <t>1. Položka obsahuje: – zhotovení nápisu barvou pomocí šablon vč. podružného materiálu, rozměření, dodání barvya ředidla2. Položka neobsahuje: X3. Způsob měření:Udává se počet kusů kompletní konstrukce nebo práce.</t>
  </si>
  <si>
    <t>Potrubí</t>
  </si>
  <si>
    <t>91</t>
  </si>
  <si>
    <t>89952</t>
  </si>
  <si>
    <t>OBETONOVÁNÍ POTRUBÍ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</si>
  <si>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</si>
  <si>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Ostatní práce</t>
  </si>
  <si>
    <t>92</t>
  </si>
  <si>
    <t>96813</t>
  </si>
  <si>
    <t>VYSEKÁNÍ OTVORŮ, KAPES, RÝH V CIHELNÉM ZDIVU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</si>
  <si>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</si>
  <si>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990</t>
  </si>
  <si>
    <t>Likvidace odpadů vč. dopravy</t>
  </si>
  <si>
    <t>93</t>
  </si>
  <si>
    <t>R015111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</si>
  <si>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</si>
  <si>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</si>
  <si>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</si>
  <si>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</si>
  <si>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94</t>
  </si>
  <si>
    <t>R015120</t>
  </si>
  <si>
    <t>POPLATKY ZA LIKVIDACI ODPADŮ NEKONTAMINOVANÝCH - 17 01 07 STAVEBNÍ A DEMOLIČNÍ SUŤ VČETNĚ DOPRAVY</t>
  </si>
  <si>
    <t>95</t>
  </si>
  <si>
    <t>R015240</t>
  </si>
  <si>
    <t>POPLATKY ZA LIKVIDACI ODPADŮ NEKONTAMINOVANÝCH - 20 03 99 ODPAD PODOBNÝ KOMUNÁLNÍMU ODPADU VČETNĚ DOPRAVY</t>
  </si>
  <si>
    <t>96</t>
  </si>
  <si>
    <t>R015310</t>
  </si>
  <si>
    <t>POPLATKY ZA LIKVIDACI ODPADŮ NEKONTAMINOVANÝCH - 16 02 14 ELEKTROŠROT, VČETNĚ DOPRAVY</t>
  </si>
  <si>
    <t>Evidenční položka  
Výzisk - přebírá Správa železnic</t>
  </si>
  <si>
    <t>97</t>
  </si>
  <si>
    <t>R015890</t>
  </si>
  <si>
    <t>POPLATKY ZA LIKVIDACI ODPADŮ NEKONTAMINOVANÝCH - 17 04 11 - ZBYTKY KABELŮ A VODIČŮ (I S IZOLACÍ), VČETNĚ DOPRAVY</t>
  </si>
  <si>
    <t>Evidenční položka  
Druhotná surovina - výkup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</si>
</sst>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R447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0+O9+O42+O51+O56+O77+O82+O135+O152+O265+O342+O355+O412+O417+O422+O427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0+I9+I42+I51+I56+I77+I82+I135+I152+I265+I342+I355+I412+I417+I422+I427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285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46</v>
      </c>
    </row>
    <row r="13" spans="1:18" x14ac:dyDescent="0.2">
      <c r="A13" t="s">
        <v>47</v>
      </c>
      <c r="E13" s="29" t="s">
        <v>48</v>
      </c>
    </row>
    <row r="14" spans="1:18" ht="25.5" x14ac:dyDescent="0.2">
      <c r="A14" s="22" t="s">
        <v>39</v>
      </c>
      <c r="B14" s="23" t="s">
        <v>10</v>
      </c>
      <c r="C14" s="23" t="s">
        <v>49</v>
      </c>
      <c r="D14" s="22" t="s">
        <v>41</v>
      </c>
      <c r="E14" s="24" t="s">
        <v>50</v>
      </c>
      <c r="F14" s="25" t="s">
        <v>51</v>
      </c>
      <c r="G14" s="26">
        <v>20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46</v>
      </c>
    </row>
    <row r="17" spans="1:16" ht="63.75" x14ac:dyDescent="0.2">
      <c r="A17" t="s">
        <v>47</v>
      </c>
      <c r="E17" s="29" t="s">
        <v>52</v>
      </c>
    </row>
    <row r="18" spans="1:16" x14ac:dyDescent="0.2">
      <c r="A18" s="22" t="s">
        <v>39</v>
      </c>
      <c r="B18" s="23" t="s">
        <v>2</v>
      </c>
      <c r="C18" s="23" t="s">
        <v>53</v>
      </c>
      <c r="D18" s="22" t="s">
        <v>41</v>
      </c>
      <c r="E18" s="24" t="s">
        <v>54</v>
      </c>
      <c r="F18" s="25" t="s">
        <v>51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44</v>
      </c>
      <c r="E19" s="29" t="s">
        <v>41</v>
      </c>
    </row>
    <row r="20" spans="1:16" x14ac:dyDescent="0.2">
      <c r="A20" s="30" t="s">
        <v>45</v>
      </c>
      <c r="E20" s="31" t="s">
        <v>46</v>
      </c>
    </row>
    <row r="21" spans="1:16" ht="63.75" x14ac:dyDescent="0.2">
      <c r="A21" t="s">
        <v>47</v>
      </c>
      <c r="E21" s="29" t="s">
        <v>52</v>
      </c>
    </row>
    <row r="22" spans="1:16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51</v>
      </c>
      <c r="G22" s="26">
        <v>16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44</v>
      </c>
      <c r="E23" s="29" t="s">
        <v>41</v>
      </c>
    </row>
    <row r="24" spans="1:16" x14ac:dyDescent="0.2">
      <c r="A24" s="30" t="s">
        <v>45</v>
      </c>
      <c r="E24" s="31" t="s">
        <v>46</v>
      </c>
    </row>
    <row r="25" spans="1:16" ht="229.5" x14ac:dyDescent="0.2">
      <c r="A25" t="s">
        <v>47</v>
      </c>
      <c r="E25" s="29" t="s">
        <v>57</v>
      </c>
    </row>
    <row r="26" spans="1:16" x14ac:dyDescent="0.2">
      <c r="A26" s="22" t="s">
        <v>39</v>
      </c>
      <c r="B26" s="23" t="s">
        <v>33</v>
      </c>
      <c r="C26" s="23" t="s">
        <v>58</v>
      </c>
      <c r="D26" s="22" t="s">
        <v>41</v>
      </c>
      <c r="E26" s="24" t="s">
        <v>59</v>
      </c>
      <c r="F26" s="25" t="s">
        <v>51</v>
      </c>
      <c r="G26" s="26">
        <v>95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44</v>
      </c>
      <c r="E27" s="29" t="s">
        <v>41</v>
      </c>
    </row>
    <row r="28" spans="1:16" x14ac:dyDescent="0.2">
      <c r="A28" s="30" t="s">
        <v>45</v>
      </c>
      <c r="E28" s="31" t="s">
        <v>46</v>
      </c>
    </row>
    <row r="29" spans="1:16" ht="229.5" x14ac:dyDescent="0.2">
      <c r="A29" t="s">
        <v>47</v>
      </c>
      <c r="E29" s="29" t="s">
        <v>57</v>
      </c>
    </row>
    <row r="30" spans="1:16" x14ac:dyDescent="0.2">
      <c r="A30" s="22" t="s">
        <v>39</v>
      </c>
      <c r="B30" s="23" t="s">
        <v>34</v>
      </c>
      <c r="C30" s="23" t="s">
        <v>60</v>
      </c>
      <c r="D30" s="22" t="s">
        <v>41</v>
      </c>
      <c r="E30" s="24" t="s">
        <v>61</v>
      </c>
      <c r="F30" s="25" t="s">
        <v>62</v>
      </c>
      <c r="G30" s="26">
        <v>16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44</v>
      </c>
      <c r="E31" s="29" t="s">
        <v>41</v>
      </c>
    </row>
    <row r="32" spans="1:16" x14ac:dyDescent="0.2">
      <c r="A32" s="30" t="s">
        <v>45</v>
      </c>
      <c r="E32" s="31" t="s">
        <v>46</v>
      </c>
    </row>
    <row r="33" spans="1:18" ht="25.5" x14ac:dyDescent="0.2">
      <c r="A33" t="s">
        <v>47</v>
      </c>
      <c r="E33" s="29" t="s">
        <v>63</v>
      </c>
    </row>
    <row r="34" spans="1:18" x14ac:dyDescent="0.2">
      <c r="A34" s="22" t="s">
        <v>39</v>
      </c>
      <c r="B34" s="23" t="s">
        <v>64</v>
      </c>
      <c r="C34" s="23" t="s">
        <v>65</v>
      </c>
      <c r="D34" s="22" t="s">
        <v>41</v>
      </c>
      <c r="E34" s="24" t="s">
        <v>66</v>
      </c>
      <c r="F34" s="25" t="s">
        <v>51</v>
      </c>
      <c r="G34" s="26">
        <v>96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44</v>
      </c>
      <c r="E35" s="29" t="s">
        <v>41</v>
      </c>
    </row>
    <row r="36" spans="1:18" x14ac:dyDescent="0.2">
      <c r="A36" s="30" t="s">
        <v>45</v>
      </c>
      <c r="E36" s="31" t="s">
        <v>46</v>
      </c>
    </row>
    <row r="37" spans="1:18" ht="165.75" x14ac:dyDescent="0.2">
      <c r="A37" t="s">
        <v>47</v>
      </c>
      <c r="E37" s="29" t="s">
        <v>67</v>
      </c>
    </row>
    <row r="38" spans="1:18" x14ac:dyDescent="0.2">
      <c r="A38" s="22" t="s">
        <v>39</v>
      </c>
      <c r="B38" s="23" t="s">
        <v>68</v>
      </c>
      <c r="C38" s="23" t="s">
        <v>69</v>
      </c>
      <c r="D38" s="22" t="s">
        <v>41</v>
      </c>
      <c r="E38" s="24" t="s">
        <v>70</v>
      </c>
      <c r="F38" s="25" t="s">
        <v>43</v>
      </c>
      <c r="G38" s="26">
        <v>285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8" x14ac:dyDescent="0.2">
      <c r="A39" s="28" t="s">
        <v>44</v>
      </c>
      <c r="E39" s="29" t="s">
        <v>41</v>
      </c>
    </row>
    <row r="40" spans="1:18" x14ac:dyDescent="0.2">
      <c r="A40" s="30" t="s">
        <v>45</v>
      </c>
      <c r="E40" s="31" t="s">
        <v>46</v>
      </c>
    </row>
    <row r="41" spans="1:18" ht="38.25" x14ac:dyDescent="0.2">
      <c r="A41" t="s">
        <v>47</v>
      </c>
      <c r="E41" s="29" t="s">
        <v>71</v>
      </c>
    </row>
    <row r="42" spans="1:18" ht="12.75" customHeight="1" x14ac:dyDescent="0.2">
      <c r="A42" s="3" t="s">
        <v>37</v>
      </c>
      <c r="B42" s="3"/>
      <c r="C42" s="32" t="s">
        <v>10</v>
      </c>
      <c r="D42" s="3"/>
      <c r="E42" s="20" t="s">
        <v>72</v>
      </c>
      <c r="F42" s="3"/>
      <c r="G42" s="3"/>
      <c r="H42" s="3"/>
      <c r="I42" s="33">
        <f>0+Q42</f>
        <v>0</v>
      </c>
      <c r="O42">
        <f>0+R42</f>
        <v>0</v>
      </c>
      <c r="Q42">
        <f>0+I43+I47</f>
        <v>0</v>
      </c>
      <c r="R42">
        <f>0+O43+O47</f>
        <v>0</v>
      </c>
    </row>
    <row r="43" spans="1:18" x14ac:dyDescent="0.2">
      <c r="A43" s="22" t="s">
        <v>39</v>
      </c>
      <c r="B43" s="23" t="s">
        <v>35</v>
      </c>
      <c r="C43" s="23" t="s">
        <v>73</v>
      </c>
      <c r="D43" s="22" t="s">
        <v>41</v>
      </c>
      <c r="E43" s="24" t="s">
        <v>74</v>
      </c>
      <c r="F43" s="25" t="s">
        <v>51</v>
      </c>
      <c r="G43" s="26">
        <v>1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44</v>
      </c>
      <c r="E44" s="29" t="s">
        <v>41</v>
      </c>
    </row>
    <row r="45" spans="1:18" x14ac:dyDescent="0.2">
      <c r="A45" s="30" t="s">
        <v>45</v>
      </c>
      <c r="E45" s="31" t="s">
        <v>46</v>
      </c>
    </row>
    <row r="46" spans="1:18" ht="280.5" x14ac:dyDescent="0.2">
      <c r="A46" t="s">
        <v>47</v>
      </c>
      <c r="E46" s="29" t="s">
        <v>75</v>
      </c>
    </row>
    <row r="47" spans="1:18" x14ac:dyDescent="0.2">
      <c r="A47" s="22" t="s">
        <v>39</v>
      </c>
      <c r="B47" s="23" t="s">
        <v>36</v>
      </c>
      <c r="C47" s="23" t="s">
        <v>76</v>
      </c>
      <c r="D47" s="22" t="s">
        <v>41</v>
      </c>
      <c r="E47" s="24" t="s">
        <v>77</v>
      </c>
      <c r="F47" s="25" t="s">
        <v>51</v>
      </c>
      <c r="G47" s="26">
        <v>20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44</v>
      </c>
      <c r="E48" s="29" t="s">
        <v>41</v>
      </c>
    </row>
    <row r="49" spans="1:18" x14ac:dyDescent="0.2">
      <c r="A49" s="30" t="s">
        <v>45</v>
      </c>
      <c r="E49" s="31" t="s">
        <v>46</v>
      </c>
    </row>
    <row r="50" spans="1:18" ht="280.5" x14ac:dyDescent="0.2">
      <c r="A50" t="s">
        <v>47</v>
      </c>
      <c r="E50" s="29" t="s">
        <v>75</v>
      </c>
    </row>
    <row r="51" spans="1:18" ht="12.75" customHeight="1" x14ac:dyDescent="0.2">
      <c r="A51" s="3" t="s">
        <v>37</v>
      </c>
      <c r="B51" s="3"/>
      <c r="C51" s="32" t="s">
        <v>32</v>
      </c>
      <c r="D51" s="3"/>
      <c r="E51" s="20" t="s">
        <v>78</v>
      </c>
      <c r="F51" s="3"/>
      <c r="G51" s="3"/>
      <c r="H51" s="3"/>
      <c r="I51" s="33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22" t="s">
        <v>39</v>
      </c>
      <c r="B52" s="23" t="s">
        <v>79</v>
      </c>
      <c r="C52" s="23" t="s">
        <v>80</v>
      </c>
      <c r="D52" s="22" t="s">
        <v>41</v>
      </c>
      <c r="E52" s="24" t="s">
        <v>81</v>
      </c>
      <c r="F52" s="25" t="s">
        <v>51</v>
      </c>
      <c r="G52" s="26">
        <v>6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8" x14ac:dyDescent="0.2">
      <c r="A53" s="28" t="s">
        <v>44</v>
      </c>
      <c r="E53" s="29" t="s">
        <v>41</v>
      </c>
    </row>
    <row r="54" spans="1:18" x14ac:dyDescent="0.2">
      <c r="A54" s="30" t="s">
        <v>45</v>
      </c>
      <c r="E54" s="31" t="s">
        <v>46</v>
      </c>
    </row>
    <row r="55" spans="1:18" ht="38.25" x14ac:dyDescent="0.2">
      <c r="A55" t="s">
        <v>47</v>
      </c>
      <c r="E55" s="29" t="s">
        <v>82</v>
      </c>
    </row>
    <row r="56" spans="1:18" ht="12.75" customHeight="1" x14ac:dyDescent="0.2">
      <c r="A56" s="3" t="s">
        <v>37</v>
      </c>
      <c r="B56" s="3"/>
      <c r="C56" s="32" t="s">
        <v>33</v>
      </c>
      <c r="D56" s="3"/>
      <c r="E56" s="20" t="s">
        <v>83</v>
      </c>
      <c r="F56" s="3"/>
      <c r="G56" s="3"/>
      <c r="H56" s="3"/>
      <c r="I56" s="33">
        <f>0+Q56</f>
        <v>0</v>
      </c>
      <c r="O56">
        <f>0+R56</f>
        <v>0</v>
      </c>
      <c r="Q56">
        <f>0+I57+I61+I65+I69+I73</f>
        <v>0</v>
      </c>
      <c r="R56">
        <f>0+O57+O61+O65+O69+O73</f>
        <v>0</v>
      </c>
    </row>
    <row r="57" spans="1:18" x14ac:dyDescent="0.2">
      <c r="A57" s="22" t="s">
        <v>39</v>
      </c>
      <c r="B57" s="23" t="s">
        <v>84</v>
      </c>
      <c r="C57" s="23" t="s">
        <v>85</v>
      </c>
      <c r="D57" s="22" t="s">
        <v>41</v>
      </c>
      <c r="E57" s="24" t="s">
        <v>86</v>
      </c>
      <c r="F57" s="25" t="s">
        <v>43</v>
      </c>
      <c r="G57" s="26">
        <v>13</v>
      </c>
      <c r="H57" s="27">
        <v>0</v>
      </c>
      <c r="I57" s="27">
        <f>ROUND(ROUND(H57,2)*ROUND(G57,3),2)</f>
        <v>0</v>
      </c>
      <c r="O57">
        <f>(I57*21)/100</f>
        <v>0</v>
      </c>
      <c r="P57" t="s">
        <v>10</v>
      </c>
    </row>
    <row r="58" spans="1:18" x14ac:dyDescent="0.2">
      <c r="A58" s="28" t="s">
        <v>44</v>
      </c>
      <c r="E58" s="29" t="s">
        <v>41</v>
      </c>
    </row>
    <row r="59" spans="1:18" x14ac:dyDescent="0.2">
      <c r="A59" s="30" t="s">
        <v>45</v>
      </c>
      <c r="E59" s="31" t="s">
        <v>46</v>
      </c>
    </row>
    <row r="60" spans="1:18" ht="63.75" x14ac:dyDescent="0.2">
      <c r="A60" t="s">
        <v>47</v>
      </c>
      <c r="E60" s="29" t="s">
        <v>87</v>
      </c>
    </row>
    <row r="61" spans="1:18" x14ac:dyDescent="0.2">
      <c r="A61" s="22" t="s">
        <v>39</v>
      </c>
      <c r="B61" s="23" t="s">
        <v>88</v>
      </c>
      <c r="C61" s="23" t="s">
        <v>89</v>
      </c>
      <c r="D61" s="22" t="s">
        <v>41</v>
      </c>
      <c r="E61" s="24" t="s">
        <v>90</v>
      </c>
      <c r="F61" s="25" t="s">
        <v>43</v>
      </c>
      <c r="G61" s="26">
        <v>3</v>
      </c>
      <c r="H61" s="27">
        <v>0</v>
      </c>
      <c r="I61" s="27">
        <f>ROUND(ROUND(H61,2)*ROUND(G61,3),2)</f>
        <v>0</v>
      </c>
      <c r="O61">
        <f>(I61*21)/100</f>
        <v>0</v>
      </c>
      <c r="P61" t="s">
        <v>10</v>
      </c>
    </row>
    <row r="62" spans="1:18" x14ac:dyDescent="0.2">
      <c r="A62" s="28" t="s">
        <v>44</v>
      </c>
      <c r="E62" s="29" t="s">
        <v>41</v>
      </c>
    </row>
    <row r="63" spans="1:18" x14ac:dyDescent="0.2">
      <c r="A63" s="30" t="s">
        <v>45</v>
      </c>
      <c r="E63" s="31" t="s">
        <v>46</v>
      </c>
    </row>
    <row r="64" spans="1:18" ht="114.75" x14ac:dyDescent="0.2">
      <c r="A64" t="s">
        <v>47</v>
      </c>
      <c r="E64" s="29" t="s">
        <v>91</v>
      </c>
    </row>
    <row r="65" spans="1:18" x14ac:dyDescent="0.2">
      <c r="A65" s="22" t="s">
        <v>39</v>
      </c>
      <c r="B65" s="23" t="s">
        <v>92</v>
      </c>
      <c r="C65" s="23" t="s">
        <v>93</v>
      </c>
      <c r="D65" s="22" t="s">
        <v>41</v>
      </c>
      <c r="E65" s="24" t="s">
        <v>94</v>
      </c>
      <c r="F65" s="25" t="s">
        <v>43</v>
      </c>
      <c r="G65" s="26">
        <v>60</v>
      </c>
      <c r="H65" s="27">
        <v>0</v>
      </c>
      <c r="I65" s="27">
        <f>ROUND(ROUND(H65,2)*ROUND(G65,3),2)</f>
        <v>0</v>
      </c>
      <c r="O65">
        <f>(I65*21)/100</f>
        <v>0</v>
      </c>
      <c r="P65" t="s">
        <v>10</v>
      </c>
    </row>
    <row r="66" spans="1:18" x14ac:dyDescent="0.2">
      <c r="A66" s="28" t="s">
        <v>44</v>
      </c>
      <c r="E66" s="29" t="s">
        <v>41</v>
      </c>
    </row>
    <row r="67" spans="1:18" x14ac:dyDescent="0.2">
      <c r="A67" s="30" t="s">
        <v>45</v>
      </c>
      <c r="E67" s="31" t="s">
        <v>46</v>
      </c>
    </row>
    <row r="68" spans="1:18" ht="114.75" x14ac:dyDescent="0.2">
      <c r="A68" t="s">
        <v>47</v>
      </c>
      <c r="E68" s="29" t="s">
        <v>95</v>
      </c>
    </row>
    <row r="69" spans="1:18" x14ac:dyDescent="0.2">
      <c r="A69" s="22" t="s">
        <v>39</v>
      </c>
      <c r="B69" s="23" t="s">
        <v>96</v>
      </c>
      <c r="C69" s="23" t="s">
        <v>97</v>
      </c>
      <c r="D69" s="22" t="s">
        <v>41</v>
      </c>
      <c r="E69" s="24" t="s">
        <v>98</v>
      </c>
      <c r="F69" s="25" t="s">
        <v>43</v>
      </c>
      <c r="G69" s="26">
        <v>3</v>
      </c>
      <c r="H69" s="27">
        <v>0</v>
      </c>
      <c r="I69" s="27">
        <f>ROUND(ROUND(H69,2)*ROUND(G69,3),2)</f>
        <v>0</v>
      </c>
      <c r="O69">
        <f>(I69*21)/100</f>
        <v>0</v>
      </c>
      <c r="P69" t="s">
        <v>10</v>
      </c>
    </row>
    <row r="70" spans="1:18" x14ac:dyDescent="0.2">
      <c r="A70" s="28" t="s">
        <v>44</v>
      </c>
      <c r="E70" s="29" t="s">
        <v>41</v>
      </c>
    </row>
    <row r="71" spans="1:18" x14ac:dyDescent="0.2">
      <c r="A71" s="30" t="s">
        <v>45</v>
      </c>
      <c r="E71" s="31" t="s">
        <v>46</v>
      </c>
    </row>
    <row r="72" spans="1:18" ht="76.5" x14ac:dyDescent="0.2">
      <c r="A72" t="s">
        <v>47</v>
      </c>
      <c r="E72" s="29" t="s">
        <v>99</v>
      </c>
    </row>
    <row r="73" spans="1:18" x14ac:dyDescent="0.2">
      <c r="A73" s="22" t="s">
        <v>39</v>
      </c>
      <c r="B73" s="23" t="s">
        <v>100</v>
      </c>
      <c r="C73" s="23" t="s">
        <v>101</v>
      </c>
      <c r="D73" s="22" t="s">
        <v>41</v>
      </c>
      <c r="E73" s="24" t="s">
        <v>102</v>
      </c>
      <c r="F73" s="25" t="s">
        <v>62</v>
      </c>
      <c r="G73" s="26">
        <v>3</v>
      </c>
      <c r="H73" s="27">
        <v>0</v>
      </c>
      <c r="I73" s="27">
        <f>ROUND(ROUND(H73,2)*ROUND(G73,3),2)</f>
        <v>0</v>
      </c>
      <c r="O73">
        <f>(I73*21)/100</f>
        <v>0</v>
      </c>
      <c r="P73" t="s">
        <v>10</v>
      </c>
    </row>
    <row r="74" spans="1:18" x14ac:dyDescent="0.2">
      <c r="A74" s="28" t="s">
        <v>44</v>
      </c>
      <c r="E74" s="29" t="s">
        <v>41</v>
      </c>
    </row>
    <row r="75" spans="1:18" x14ac:dyDescent="0.2">
      <c r="A75" s="30" t="s">
        <v>45</v>
      </c>
      <c r="E75" s="31" t="s">
        <v>46</v>
      </c>
    </row>
    <row r="76" spans="1:18" ht="25.5" x14ac:dyDescent="0.2">
      <c r="A76" t="s">
        <v>47</v>
      </c>
      <c r="E76" s="29" t="s">
        <v>103</v>
      </c>
    </row>
    <row r="77" spans="1:18" ht="12.75" customHeight="1" x14ac:dyDescent="0.2">
      <c r="A77" s="3" t="s">
        <v>37</v>
      </c>
      <c r="B77" s="3"/>
      <c r="C77" s="32" t="s">
        <v>34</v>
      </c>
      <c r="D77" s="3"/>
      <c r="E77" s="20" t="s">
        <v>104</v>
      </c>
      <c r="F77" s="3"/>
      <c r="G77" s="3"/>
      <c r="H77" s="3"/>
      <c r="I77" s="33">
        <f>0+Q77</f>
        <v>0</v>
      </c>
      <c r="O77">
        <f>0+R77</f>
        <v>0</v>
      </c>
      <c r="Q77">
        <f>0+I78</f>
        <v>0</v>
      </c>
      <c r="R77">
        <f>0+O78</f>
        <v>0</v>
      </c>
    </row>
    <row r="78" spans="1:18" x14ac:dyDescent="0.2">
      <c r="A78" s="22" t="s">
        <v>39</v>
      </c>
      <c r="B78" s="23" t="s">
        <v>105</v>
      </c>
      <c r="C78" s="23" t="s">
        <v>106</v>
      </c>
      <c r="D78" s="22" t="s">
        <v>41</v>
      </c>
      <c r="E78" s="24" t="s">
        <v>107</v>
      </c>
      <c r="F78" s="25" t="s">
        <v>43</v>
      </c>
      <c r="G78" s="26">
        <v>2</v>
      </c>
      <c r="H78" s="27">
        <v>0</v>
      </c>
      <c r="I78" s="27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8" t="s">
        <v>44</v>
      </c>
      <c r="E79" s="29" t="s">
        <v>41</v>
      </c>
    </row>
    <row r="80" spans="1:18" x14ac:dyDescent="0.2">
      <c r="A80" s="30" t="s">
        <v>45</v>
      </c>
      <c r="E80" s="31" t="s">
        <v>46</v>
      </c>
    </row>
    <row r="81" spans="1:18" ht="38.25" x14ac:dyDescent="0.2">
      <c r="A81" t="s">
        <v>47</v>
      </c>
      <c r="E81" s="29" t="s">
        <v>108</v>
      </c>
    </row>
    <row r="82" spans="1:18" ht="12.75" customHeight="1" x14ac:dyDescent="0.2">
      <c r="A82" s="3" t="s">
        <v>37</v>
      </c>
      <c r="B82" s="3"/>
      <c r="C82" s="32" t="s">
        <v>109</v>
      </c>
      <c r="D82" s="3"/>
      <c r="E82" s="20" t="s">
        <v>110</v>
      </c>
      <c r="F82" s="3"/>
      <c r="G82" s="3"/>
      <c r="H82" s="3"/>
      <c r="I82" s="33">
        <f>0+Q82</f>
        <v>0</v>
      </c>
      <c r="O82">
        <f>0+R82</f>
        <v>0</v>
      </c>
      <c r="Q82">
        <f>0+I83+I87+I91+I95+I99+I103+I107+I111+I115+I119+I123+I127+I131</f>
        <v>0</v>
      </c>
      <c r="R82">
        <f>0+O83+O87+O91+O95+O99+O103+O107+O111+O115+O119+O123+O127+O131</f>
        <v>0</v>
      </c>
    </row>
    <row r="83" spans="1:18" x14ac:dyDescent="0.2">
      <c r="A83" s="22" t="s">
        <v>39</v>
      </c>
      <c r="B83" s="23" t="s">
        <v>111</v>
      </c>
      <c r="C83" s="23" t="s">
        <v>112</v>
      </c>
      <c r="D83" s="22" t="s">
        <v>41</v>
      </c>
      <c r="E83" s="24" t="s">
        <v>113</v>
      </c>
      <c r="F83" s="25" t="s">
        <v>62</v>
      </c>
      <c r="G83" s="26">
        <v>10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8" t="s">
        <v>44</v>
      </c>
      <c r="E84" s="29" t="s">
        <v>41</v>
      </c>
    </row>
    <row r="85" spans="1:18" x14ac:dyDescent="0.2">
      <c r="A85" s="30" t="s">
        <v>45</v>
      </c>
      <c r="E85" s="31" t="s">
        <v>46</v>
      </c>
    </row>
    <row r="86" spans="1:18" ht="51" x14ac:dyDescent="0.2">
      <c r="A86" t="s">
        <v>47</v>
      </c>
      <c r="E86" s="29" t="s">
        <v>114</v>
      </c>
    </row>
    <row r="87" spans="1:18" x14ac:dyDescent="0.2">
      <c r="A87" s="22" t="s">
        <v>39</v>
      </c>
      <c r="B87" s="23" t="s">
        <v>115</v>
      </c>
      <c r="C87" s="23" t="s">
        <v>116</v>
      </c>
      <c r="D87" s="22" t="s">
        <v>41</v>
      </c>
      <c r="E87" s="24" t="s">
        <v>117</v>
      </c>
      <c r="F87" s="25" t="s">
        <v>62</v>
      </c>
      <c r="G87" s="26">
        <v>217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8" t="s">
        <v>44</v>
      </c>
      <c r="E88" s="29" t="s">
        <v>41</v>
      </c>
    </row>
    <row r="89" spans="1:18" x14ac:dyDescent="0.2">
      <c r="A89" s="30" t="s">
        <v>45</v>
      </c>
      <c r="E89" s="31" t="s">
        <v>46</v>
      </c>
    </row>
    <row r="90" spans="1:18" ht="51" x14ac:dyDescent="0.2">
      <c r="A90" t="s">
        <v>47</v>
      </c>
      <c r="E90" s="29" t="s">
        <v>114</v>
      </c>
    </row>
    <row r="91" spans="1:18" x14ac:dyDescent="0.2">
      <c r="A91" s="22" t="s">
        <v>39</v>
      </c>
      <c r="B91" s="23" t="s">
        <v>118</v>
      </c>
      <c r="C91" s="23" t="s">
        <v>119</v>
      </c>
      <c r="D91" s="22" t="s">
        <v>41</v>
      </c>
      <c r="E91" s="24" t="s">
        <v>120</v>
      </c>
      <c r="F91" s="25" t="s">
        <v>121</v>
      </c>
      <c r="G91" s="26">
        <v>6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8" x14ac:dyDescent="0.2">
      <c r="A92" s="28" t="s">
        <v>44</v>
      </c>
      <c r="E92" s="29" t="s">
        <v>41</v>
      </c>
    </row>
    <row r="93" spans="1:18" x14ac:dyDescent="0.2">
      <c r="A93" s="30" t="s">
        <v>45</v>
      </c>
      <c r="E93" s="31" t="s">
        <v>46</v>
      </c>
    </row>
    <row r="94" spans="1:18" ht="38.25" x14ac:dyDescent="0.2">
      <c r="A94" t="s">
        <v>47</v>
      </c>
      <c r="E94" s="29" t="s">
        <v>122</v>
      </c>
    </row>
    <row r="95" spans="1:18" x14ac:dyDescent="0.2">
      <c r="A95" s="22" t="s">
        <v>39</v>
      </c>
      <c r="B95" s="23" t="s">
        <v>123</v>
      </c>
      <c r="C95" s="23" t="s">
        <v>124</v>
      </c>
      <c r="D95" s="22" t="s">
        <v>41</v>
      </c>
      <c r="E95" s="24" t="s">
        <v>125</v>
      </c>
      <c r="F95" s="25" t="s">
        <v>121</v>
      </c>
      <c r="G95" s="26">
        <v>9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8" t="s">
        <v>44</v>
      </c>
      <c r="E96" s="29" t="s">
        <v>41</v>
      </c>
    </row>
    <row r="97" spans="1:16" x14ac:dyDescent="0.2">
      <c r="A97" s="30" t="s">
        <v>45</v>
      </c>
      <c r="E97" s="31" t="s">
        <v>46</v>
      </c>
    </row>
    <row r="98" spans="1:16" ht="51" x14ac:dyDescent="0.2">
      <c r="A98" t="s">
        <v>47</v>
      </c>
      <c r="E98" s="29" t="s">
        <v>126</v>
      </c>
    </row>
    <row r="99" spans="1:16" ht="25.5" x14ac:dyDescent="0.2">
      <c r="A99" s="22" t="s">
        <v>39</v>
      </c>
      <c r="B99" s="23" t="s">
        <v>127</v>
      </c>
      <c r="C99" s="23" t="s">
        <v>128</v>
      </c>
      <c r="D99" s="22" t="s">
        <v>41</v>
      </c>
      <c r="E99" s="24" t="s">
        <v>129</v>
      </c>
      <c r="F99" s="25" t="s">
        <v>62</v>
      </c>
      <c r="G99" s="26">
        <v>122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8" t="s">
        <v>44</v>
      </c>
      <c r="E100" s="29" t="s">
        <v>41</v>
      </c>
    </row>
    <row r="101" spans="1:16" x14ac:dyDescent="0.2">
      <c r="A101" s="30" t="s">
        <v>45</v>
      </c>
      <c r="E101" s="31" t="s">
        <v>46</v>
      </c>
    </row>
    <row r="102" spans="1:16" ht="25.5" x14ac:dyDescent="0.2">
      <c r="A102" t="s">
        <v>47</v>
      </c>
      <c r="E102" s="29" t="s">
        <v>130</v>
      </c>
    </row>
    <row r="103" spans="1:16" ht="25.5" x14ac:dyDescent="0.2">
      <c r="A103" s="22" t="s">
        <v>39</v>
      </c>
      <c r="B103" s="23" t="s">
        <v>131</v>
      </c>
      <c r="C103" s="23" t="s">
        <v>132</v>
      </c>
      <c r="D103" s="22" t="s">
        <v>41</v>
      </c>
      <c r="E103" s="24" t="s">
        <v>133</v>
      </c>
      <c r="F103" s="25" t="s">
        <v>62</v>
      </c>
      <c r="G103" s="26">
        <v>70</v>
      </c>
      <c r="H103" s="27">
        <v>0</v>
      </c>
      <c r="I103" s="27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8" t="s">
        <v>44</v>
      </c>
      <c r="E104" s="29" t="s">
        <v>41</v>
      </c>
    </row>
    <row r="105" spans="1:16" x14ac:dyDescent="0.2">
      <c r="A105" s="30" t="s">
        <v>45</v>
      </c>
      <c r="E105" s="31" t="s">
        <v>46</v>
      </c>
    </row>
    <row r="106" spans="1:16" ht="25.5" x14ac:dyDescent="0.2">
      <c r="A106" t="s">
        <v>47</v>
      </c>
      <c r="E106" s="29" t="s">
        <v>130</v>
      </c>
    </row>
    <row r="107" spans="1:16" x14ac:dyDescent="0.2">
      <c r="A107" s="22" t="s">
        <v>39</v>
      </c>
      <c r="B107" s="23" t="s">
        <v>134</v>
      </c>
      <c r="C107" s="23" t="s">
        <v>135</v>
      </c>
      <c r="D107" s="22" t="s">
        <v>41</v>
      </c>
      <c r="E107" s="24" t="s">
        <v>136</v>
      </c>
      <c r="F107" s="25" t="s">
        <v>62</v>
      </c>
      <c r="G107" s="26">
        <v>95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8" t="s">
        <v>44</v>
      </c>
      <c r="E108" s="29" t="s">
        <v>41</v>
      </c>
    </row>
    <row r="109" spans="1:16" x14ac:dyDescent="0.2">
      <c r="A109" s="30" t="s">
        <v>45</v>
      </c>
      <c r="E109" s="31" t="s">
        <v>46</v>
      </c>
    </row>
    <row r="110" spans="1:16" ht="25.5" x14ac:dyDescent="0.2">
      <c r="A110" t="s">
        <v>47</v>
      </c>
      <c r="E110" s="29" t="s">
        <v>130</v>
      </c>
    </row>
    <row r="111" spans="1:16" x14ac:dyDescent="0.2">
      <c r="A111" s="22" t="s">
        <v>39</v>
      </c>
      <c r="B111" s="23" t="s">
        <v>137</v>
      </c>
      <c r="C111" s="23" t="s">
        <v>138</v>
      </c>
      <c r="D111" s="22" t="s">
        <v>41</v>
      </c>
      <c r="E111" s="24" t="s">
        <v>139</v>
      </c>
      <c r="F111" s="25" t="s">
        <v>62</v>
      </c>
      <c r="G111" s="26">
        <v>5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8" t="s">
        <v>44</v>
      </c>
      <c r="E112" s="29" t="s">
        <v>41</v>
      </c>
    </row>
    <row r="113" spans="1:16" x14ac:dyDescent="0.2">
      <c r="A113" s="30" t="s">
        <v>45</v>
      </c>
      <c r="E113" s="31" t="s">
        <v>46</v>
      </c>
    </row>
    <row r="114" spans="1:16" ht="38.25" x14ac:dyDescent="0.2">
      <c r="A114" t="s">
        <v>47</v>
      </c>
      <c r="E114" s="29" t="s">
        <v>140</v>
      </c>
    </row>
    <row r="115" spans="1:16" ht="25.5" x14ac:dyDescent="0.2">
      <c r="A115" s="22" t="s">
        <v>39</v>
      </c>
      <c r="B115" s="23" t="s">
        <v>141</v>
      </c>
      <c r="C115" s="23" t="s">
        <v>142</v>
      </c>
      <c r="D115" s="22" t="s">
        <v>41</v>
      </c>
      <c r="E115" s="24" t="s">
        <v>143</v>
      </c>
      <c r="F115" s="25" t="s">
        <v>121</v>
      </c>
      <c r="G115" s="26">
        <v>4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8" t="s">
        <v>44</v>
      </c>
      <c r="E116" s="29" t="s">
        <v>41</v>
      </c>
    </row>
    <row r="117" spans="1:16" x14ac:dyDescent="0.2">
      <c r="A117" s="30" t="s">
        <v>45</v>
      </c>
      <c r="E117" s="31" t="s">
        <v>46</v>
      </c>
    </row>
    <row r="118" spans="1:16" ht="38.25" x14ac:dyDescent="0.2">
      <c r="A118" t="s">
        <v>47</v>
      </c>
      <c r="E118" s="29" t="s">
        <v>144</v>
      </c>
    </row>
    <row r="119" spans="1:16" ht="25.5" x14ac:dyDescent="0.2">
      <c r="A119" s="22" t="s">
        <v>39</v>
      </c>
      <c r="B119" s="23" t="s">
        <v>145</v>
      </c>
      <c r="C119" s="23" t="s">
        <v>146</v>
      </c>
      <c r="D119" s="22" t="s">
        <v>41</v>
      </c>
      <c r="E119" s="24" t="s">
        <v>147</v>
      </c>
      <c r="F119" s="25" t="s">
        <v>121</v>
      </c>
      <c r="G119" s="26">
        <v>4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8" t="s">
        <v>44</v>
      </c>
      <c r="E120" s="29" t="s">
        <v>41</v>
      </c>
    </row>
    <row r="121" spans="1:16" x14ac:dyDescent="0.2">
      <c r="A121" s="30" t="s">
        <v>45</v>
      </c>
      <c r="E121" s="31" t="s">
        <v>46</v>
      </c>
    </row>
    <row r="122" spans="1:16" ht="51" x14ac:dyDescent="0.2">
      <c r="A122" t="s">
        <v>47</v>
      </c>
      <c r="E122" s="29" t="s">
        <v>148</v>
      </c>
    </row>
    <row r="123" spans="1:16" x14ac:dyDescent="0.2">
      <c r="A123" s="22" t="s">
        <v>39</v>
      </c>
      <c r="B123" s="23" t="s">
        <v>149</v>
      </c>
      <c r="C123" s="23" t="s">
        <v>150</v>
      </c>
      <c r="D123" s="22" t="s">
        <v>41</v>
      </c>
      <c r="E123" s="24" t="s">
        <v>151</v>
      </c>
      <c r="F123" s="25" t="s">
        <v>121</v>
      </c>
      <c r="G123" s="26">
        <v>1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8" t="s">
        <v>44</v>
      </c>
      <c r="E124" s="29" t="s">
        <v>41</v>
      </c>
    </row>
    <row r="125" spans="1:16" x14ac:dyDescent="0.2">
      <c r="A125" s="30" t="s">
        <v>45</v>
      </c>
      <c r="E125" s="31" t="s">
        <v>46</v>
      </c>
    </row>
    <row r="126" spans="1:16" ht="63.75" x14ac:dyDescent="0.2">
      <c r="A126" t="s">
        <v>47</v>
      </c>
      <c r="E126" s="29" t="s">
        <v>152</v>
      </c>
    </row>
    <row r="127" spans="1:16" x14ac:dyDescent="0.2">
      <c r="A127" s="22" t="s">
        <v>39</v>
      </c>
      <c r="B127" s="23" t="s">
        <v>153</v>
      </c>
      <c r="C127" s="23" t="s">
        <v>154</v>
      </c>
      <c r="D127" s="22" t="s">
        <v>41</v>
      </c>
      <c r="E127" s="24" t="s">
        <v>155</v>
      </c>
      <c r="F127" s="25" t="s">
        <v>121</v>
      </c>
      <c r="G127" s="26">
        <v>10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8" t="s">
        <v>44</v>
      </c>
      <c r="E128" s="29" t="s">
        <v>41</v>
      </c>
    </row>
    <row r="129" spans="1:18" x14ac:dyDescent="0.2">
      <c r="A129" s="30" t="s">
        <v>45</v>
      </c>
      <c r="E129" s="31" t="s">
        <v>46</v>
      </c>
    </row>
    <row r="130" spans="1:18" ht="51" x14ac:dyDescent="0.2">
      <c r="A130" t="s">
        <v>47</v>
      </c>
      <c r="E130" s="29" t="s">
        <v>126</v>
      </c>
    </row>
    <row r="131" spans="1:18" ht="25.5" x14ac:dyDescent="0.2">
      <c r="A131" s="22" t="s">
        <v>39</v>
      </c>
      <c r="B131" s="23" t="s">
        <v>156</v>
      </c>
      <c r="C131" s="23" t="s">
        <v>157</v>
      </c>
      <c r="D131" s="22" t="s">
        <v>41</v>
      </c>
      <c r="E131" s="24" t="s">
        <v>158</v>
      </c>
      <c r="F131" s="25" t="s">
        <v>121</v>
      </c>
      <c r="G131" s="26">
        <v>20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8" x14ac:dyDescent="0.2">
      <c r="A132" s="28" t="s">
        <v>44</v>
      </c>
      <c r="E132" s="29" t="s">
        <v>41</v>
      </c>
    </row>
    <row r="133" spans="1:18" x14ac:dyDescent="0.2">
      <c r="A133" s="30" t="s">
        <v>45</v>
      </c>
      <c r="E133" s="31" t="s">
        <v>46</v>
      </c>
    </row>
    <row r="134" spans="1:18" ht="51" x14ac:dyDescent="0.2">
      <c r="A134" t="s">
        <v>47</v>
      </c>
      <c r="E134" s="29" t="s">
        <v>159</v>
      </c>
    </row>
    <row r="135" spans="1:18" ht="12.75" customHeight="1" x14ac:dyDescent="0.2">
      <c r="A135" s="3" t="s">
        <v>37</v>
      </c>
      <c r="B135" s="3"/>
      <c r="C135" s="32" t="s">
        <v>160</v>
      </c>
      <c r="D135" s="3"/>
      <c r="E135" s="20" t="s">
        <v>161</v>
      </c>
      <c r="F135" s="3"/>
      <c r="G135" s="3"/>
      <c r="H135" s="3"/>
      <c r="I135" s="33">
        <f>0+Q135</f>
        <v>0</v>
      </c>
      <c r="O135">
        <f>0+R135</f>
        <v>0</v>
      </c>
      <c r="Q135">
        <f>0+I136+I140+I144+I148</f>
        <v>0</v>
      </c>
      <c r="R135">
        <f>0+O136+O140+O144+O148</f>
        <v>0</v>
      </c>
    </row>
    <row r="136" spans="1:18" ht="25.5" x14ac:dyDescent="0.2">
      <c r="A136" s="22" t="s">
        <v>39</v>
      </c>
      <c r="B136" s="23" t="s">
        <v>162</v>
      </c>
      <c r="C136" s="23" t="s">
        <v>163</v>
      </c>
      <c r="D136" s="22" t="s">
        <v>41</v>
      </c>
      <c r="E136" s="24" t="s">
        <v>164</v>
      </c>
      <c r="F136" s="25" t="s">
        <v>121</v>
      </c>
      <c r="G136" s="26">
        <v>5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8" x14ac:dyDescent="0.2">
      <c r="A137" s="28" t="s">
        <v>44</v>
      </c>
      <c r="E137" s="29" t="s">
        <v>41</v>
      </c>
    </row>
    <row r="138" spans="1:18" x14ac:dyDescent="0.2">
      <c r="A138" s="30" t="s">
        <v>45</v>
      </c>
      <c r="E138" s="31" t="s">
        <v>46</v>
      </c>
    </row>
    <row r="139" spans="1:18" ht="38.25" x14ac:dyDescent="0.2">
      <c r="A139" t="s">
        <v>47</v>
      </c>
      <c r="E139" s="29" t="s">
        <v>165</v>
      </c>
    </row>
    <row r="140" spans="1:18" ht="25.5" x14ac:dyDescent="0.2">
      <c r="A140" s="22" t="s">
        <v>39</v>
      </c>
      <c r="B140" s="23" t="s">
        <v>166</v>
      </c>
      <c r="C140" s="23" t="s">
        <v>167</v>
      </c>
      <c r="D140" s="22" t="s">
        <v>41</v>
      </c>
      <c r="E140" s="24" t="s">
        <v>168</v>
      </c>
      <c r="F140" s="25" t="s">
        <v>121</v>
      </c>
      <c r="G140" s="26">
        <v>3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10</v>
      </c>
    </row>
    <row r="141" spans="1:18" x14ac:dyDescent="0.2">
      <c r="A141" s="28" t="s">
        <v>44</v>
      </c>
      <c r="E141" s="29" t="s">
        <v>41</v>
      </c>
    </row>
    <row r="142" spans="1:18" x14ac:dyDescent="0.2">
      <c r="A142" s="30" t="s">
        <v>45</v>
      </c>
      <c r="E142" s="31" t="s">
        <v>46</v>
      </c>
    </row>
    <row r="143" spans="1:18" ht="25.5" x14ac:dyDescent="0.2">
      <c r="A143" t="s">
        <v>47</v>
      </c>
      <c r="E143" s="29" t="s">
        <v>169</v>
      </c>
    </row>
    <row r="144" spans="1:18" x14ac:dyDescent="0.2">
      <c r="A144" s="22" t="s">
        <v>39</v>
      </c>
      <c r="B144" s="23" t="s">
        <v>170</v>
      </c>
      <c r="C144" s="23" t="s">
        <v>171</v>
      </c>
      <c r="D144" s="22" t="s">
        <v>41</v>
      </c>
      <c r="E144" s="24" t="s">
        <v>172</v>
      </c>
      <c r="F144" s="25" t="s">
        <v>121</v>
      </c>
      <c r="G144" s="26">
        <v>5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10</v>
      </c>
    </row>
    <row r="145" spans="1:18" x14ac:dyDescent="0.2">
      <c r="A145" s="28" t="s">
        <v>44</v>
      </c>
      <c r="E145" s="29" t="s">
        <v>41</v>
      </c>
    </row>
    <row r="146" spans="1:18" x14ac:dyDescent="0.2">
      <c r="A146" s="30" t="s">
        <v>45</v>
      </c>
      <c r="E146" s="31" t="s">
        <v>46</v>
      </c>
    </row>
    <row r="147" spans="1:18" ht="25.5" x14ac:dyDescent="0.2">
      <c r="A147" t="s">
        <v>47</v>
      </c>
      <c r="E147" s="29" t="s">
        <v>169</v>
      </c>
    </row>
    <row r="148" spans="1:18" ht="25.5" x14ac:dyDescent="0.2">
      <c r="A148" s="22" t="s">
        <v>39</v>
      </c>
      <c r="B148" s="23" t="s">
        <v>173</v>
      </c>
      <c r="C148" s="23" t="s">
        <v>174</v>
      </c>
      <c r="D148" s="22" t="s">
        <v>41</v>
      </c>
      <c r="E148" s="24" t="s">
        <v>175</v>
      </c>
      <c r="F148" s="25" t="s">
        <v>121</v>
      </c>
      <c r="G148" s="26">
        <v>5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8" t="s">
        <v>44</v>
      </c>
      <c r="E149" s="29" t="s">
        <v>41</v>
      </c>
    </row>
    <row r="150" spans="1:18" x14ac:dyDescent="0.2">
      <c r="A150" s="30" t="s">
        <v>45</v>
      </c>
      <c r="E150" s="31" t="s">
        <v>46</v>
      </c>
    </row>
    <row r="151" spans="1:18" ht="38.25" x14ac:dyDescent="0.2">
      <c r="A151" t="s">
        <v>47</v>
      </c>
      <c r="E151" s="29" t="s">
        <v>176</v>
      </c>
    </row>
    <row r="152" spans="1:18" ht="12.75" customHeight="1" x14ac:dyDescent="0.2">
      <c r="A152" s="3" t="s">
        <v>37</v>
      </c>
      <c r="B152" s="3"/>
      <c r="C152" s="32" t="s">
        <v>177</v>
      </c>
      <c r="D152" s="3"/>
      <c r="E152" s="20" t="s">
        <v>178</v>
      </c>
      <c r="F152" s="3"/>
      <c r="G152" s="3"/>
      <c r="H152" s="3"/>
      <c r="I152" s="33">
        <f>0+Q152</f>
        <v>0</v>
      </c>
      <c r="O152">
        <f>0+R152</f>
        <v>0</v>
      </c>
      <c r="Q152">
        <f>0+I153+I157+I161+I165+I169+I173+I177+I181+I185+I189+I193+I197+I201+I205+I209+I213+I217+I221+I225+I229+I233+I237+I241+I245+I249+I253+I257+I261</f>
        <v>0</v>
      </c>
      <c r="R152">
        <f>0+O153+O157+O161+O165+O169+O173+O177+O181+O185+O189+O193+O197+O201+O205+O209+O213+O217+O221+O225+O229+O233+O237+O241+O245+O249+O253+O257+O261</f>
        <v>0</v>
      </c>
    </row>
    <row r="153" spans="1:18" x14ac:dyDescent="0.2">
      <c r="A153" s="22" t="s">
        <v>39</v>
      </c>
      <c r="B153" s="23" t="s">
        <v>179</v>
      </c>
      <c r="C153" s="23" t="s">
        <v>180</v>
      </c>
      <c r="D153" s="22" t="s">
        <v>41</v>
      </c>
      <c r="E153" s="24" t="s">
        <v>181</v>
      </c>
      <c r="F153" s="25" t="s">
        <v>62</v>
      </c>
      <c r="G153" s="26">
        <v>272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8" x14ac:dyDescent="0.2">
      <c r="A154" s="28" t="s">
        <v>44</v>
      </c>
      <c r="E154" s="29" t="s">
        <v>41</v>
      </c>
    </row>
    <row r="155" spans="1:18" x14ac:dyDescent="0.2">
      <c r="A155" s="30" t="s">
        <v>45</v>
      </c>
      <c r="E155" s="31" t="s">
        <v>46</v>
      </c>
    </row>
    <row r="156" spans="1:18" ht="38.25" x14ac:dyDescent="0.2">
      <c r="A156" t="s">
        <v>47</v>
      </c>
      <c r="E156" s="29" t="s">
        <v>182</v>
      </c>
    </row>
    <row r="157" spans="1:18" ht="25.5" x14ac:dyDescent="0.2">
      <c r="A157" s="22" t="s">
        <v>39</v>
      </c>
      <c r="B157" s="23" t="s">
        <v>183</v>
      </c>
      <c r="C157" s="23" t="s">
        <v>184</v>
      </c>
      <c r="D157" s="22" t="s">
        <v>41</v>
      </c>
      <c r="E157" s="24" t="s">
        <v>185</v>
      </c>
      <c r="F157" s="25" t="s">
        <v>62</v>
      </c>
      <c r="G157" s="26">
        <v>717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8" x14ac:dyDescent="0.2">
      <c r="A158" s="28" t="s">
        <v>44</v>
      </c>
      <c r="E158" s="29" t="s">
        <v>41</v>
      </c>
    </row>
    <row r="159" spans="1:18" x14ac:dyDescent="0.2">
      <c r="A159" s="30" t="s">
        <v>45</v>
      </c>
      <c r="E159" s="31" t="s">
        <v>46</v>
      </c>
    </row>
    <row r="160" spans="1:18" ht="38.25" x14ac:dyDescent="0.2">
      <c r="A160" t="s">
        <v>47</v>
      </c>
      <c r="E160" s="29" t="s">
        <v>182</v>
      </c>
    </row>
    <row r="161" spans="1:16" ht="25.5" x14ac:dyDescent="0.2">
      <c r="A161" s="22" t="s">
        <v>39</v>
      </c>
      <c r="B161" s="23" t="s">
        <v>186</v>
      </c>
      <c r="C161" s="23" t="s">
        <v>187</v>
      </c>
      <c r="D161" s="22" t="s">
        <v>41</v>
      </c>
      <c r="E161" s="24" t="s">
        <v>188</v>
      </c>
      <c r="F161" s="25" t="s">
        <v>62</v>
      </c>
      <c r="G161" s="26">
        <v>335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44</v>
      </c>
      <c r="E162" s="29" t="s">
        <v>41</v>
      </c>
    </row>
    <row r="163" spans="1:16" x14ac:dyDescent="0.2">
      <c r="A163" s="30" t="s">
        <v>45</v>
      </c>
      <c r="E163" s="31" t="s">
        <v>46</v>
      </c>
    </row>
    <row r="164" spans="1:16" ht="38.25" x14ac:dyDescent="0.2">
      <c r="A164" t="s">
        <v>47</v>
      </c>
      <c r="E164" s="29" t="s">
        <v>182</v>
      </c>
    </row>
    <row r="165" spans="1:16" x14ac:dyDescent="0.2">
      <c r="A165" s="22" t="s">
        <v>39</v>
      </c>
      <c r="B165" s="23" t="s">
        <v>189</v>
      </c>
      <c r="C165" s="23" t="s">
        <v>190</v>
      </c>
      <c r="D165" s="22" t="s">
        <v>41</v>
      </c>
      <c r="E165" s="24" t="s">
        <v>191</v>
      </c>
      <c r="F165" s="25" t="s">
        <v>62</v>
      </c>
      <c r="G165" s="26">
        <v>5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8" t="s">
        <v>44</v>
      </c>
      <c r="E166" s="29" t="s">
        <v>41</v>
      </c>
    </row>
    <row r="167" spans="1:16" x14ac:dyDescent="0.2">
      <c r="A167" s="30" t="s">
        <v>45</v>
      </c>
      <c r="E167" s="31" t="s">
        <v>46</v>
      </c>
    </row>
    <row r="168" spans="1:16" ht="38.25" x14ac:dyDescent="0.2">
      <c r="A168" t="s">
        <v>47</v>
      </c>
      <c r="E168" s="29" t="s">
        <v>182</v>
      </c>
    </row>
    <row r="169" spans="1:16" ht="25.5" x14ac:dyDescent="0.2">
      <c r="A169" s="22" t="s">
        <v>39</v>
      </c>
      <c r="B169" s="23" t="s">
        <v>192</v>
      </c>
      <c r="C169" s="23" t="s">
        <v>193</v>
      </c>
      <c r="D169" s="22" t="s">
        <v>41</v>
      </c>
      <c r="E169" s="24" t="s">
        <v>194</v>
      </c>
      <c r="F169" s="25" t="s">
        <v>62</v>
      </c>
      <c r="G169" s="26">
        <v>68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8" t="s">
        <v>44</v>
      </c>
      <c r="E170" s="29" t="s">
        <v>41</v>
      </c>
    </row>
    <row r="171" spans="1:16" x14ac:dyDescent="0.2">
      <c r="A171" s="30" t="s">
        <v>45</v>
      </c>
      <c r="E171" s="31" t="s">
        <v>46</v>
      </c>
    </row>
    <row r="172" spans="1:16" ht="38.25" x14ac:dyDescent="0.2">
      <c r="A172" t="s">
        <v>47</v>
      </c>
      <c r="E172" s="29" t="s">
        <v>182</v>
      </c>
    </row>
    <row r="173" spans="1:16" ht="25.5" x14ac:dyDescent="0.2">
      <c r="A173" s="22" t="s">
        <v>39</v>
      </c>
      <c r="B173" s="23" t="s">
        <v>195</v>
      </c>
      <c r="C173" s="23" t="s">
        <v>196</v>
      </c>
      <c r="D173" s="22" t="s">
        <v>41</v>
      </c>
      <c r="E173" s="24" t="s">
        <v>197</v>
      </c>
      <c r="F173" s="25" t="s">
        <v>62</v>
      </c>
      <c r="G173" s="26">
        <v>42</v>
      </c>
      <c r="H173" s="27">
        <v>0</v>
      </c>
      <c r="I173" s="27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8" t="s">
        <v>44</v>
      </c>
      <c r="E174" s="29" t="s">
        <v>41</v>
      </c>
    </row>
    <row r="175" spans="1:16" x14ac:dyDescent="0.2">
      <c r="A175" s="30" t="s">
        <v>45</v>
      </c>
      <c r="E175" s="31" t="s">
        <v>46</v>
      </c>
    </row>
    <row r="176" spans="1:16" ht="38.25" x14ac:dyDescent="0.2">
      <c r="A176" t="s">
        <v>47</v>
      </c>
      <c r="E176" s="29" t="s">
        <v>182</v>
      </c>
    </row>
    <row r="177" spans="1:16" ht="25.5" x14ac:dyDescent="0.2">
      <c r="A177" s="22" t="s">
        <v>39</v>
      </c>
      <c r="B177" s="23" t="s">
        <v>198</v>
      </c>
      <c r="C177" s="23" t="s">
        <v>199</v>
      </c>
      <c r="D177" s="22" t="s">
        <v>41</v>
      </c>
      <c r="E177" s="24" t="s">
        <v>200</v>
      </c>
      <c r="F177" s="25" t="s">
        <v>62</v>
      </c>
      <c r="G177" s="26">
        <v>68</v>
      </c>
      <c r="H177" s="27">
        <v>0</v>
      </c>
      <c r="I177" s="27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8" t="s">
        <v>44</v>
      </c>
      <c r="E178" s="29" t="s">
        <v>41</v>
      </c>
    </row>
    <row r="179" spans="1:16" x14ac:dyDescent="0.2">
      <c r="A179" s="30" t="s">
        <v>45</v>
      </c>
      <c r="E179" s="31" t="s">
        <v>46</v>
      </c>
    </row>
    <row r="180" spans="1:16" ht="38.25" x14ac:dyDescent="0.2">
      <c r="A180" t="s">
        <v>47</v>
      </c>
      <c r="E180" s="29" t="s">
        <v>182</v>
      </c>
    </row>
    <row r="181" spans="1:16" ht="25.5" x14ac:dyDescent="0.2">
      <c r="A181" s="22" t="s">
        <v>39</v>
      </c>
      <c r="B181" s="23" t="s">
        <v>201</v>
      </c>
      <c r="C181" s="23" t="s">
        <v>202</v>
      </c>
      <c r="D181" s="22" t="s">
        <v>41</v>
      </c>
      <c r="E181" s="24" t="s">
        <v>203</v>
      </c>
      <c r="F181" s="25" t="s">
        <v>62</v>
      </c>
      <c r="G181" s="26">
        <v>111</v>
      </c>
      <c r="H181" s="27">
        <v>0</v>
      </c>
      <c r="I181" s="27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8" t="s">
        <v>44</v>
      </c>
      <c r="E182" s="29" t="s">
        <v>41</v>
      </c>
    </row>
    <row r="183" spans="1:16" x14ac:dyDescent="0.2">
      <c r="A183" s="30" t="s">
        <v>45</v>
      </c>
      <c r="E183" s="31" t="s">
        <v>46</v>
      </c>
    </row>
    <row r="184" spans="1:16" ht="38.25" x14ac:dyDescent="0.2">
      <c r="A184" t="s">
        <v>47</v>
      </c>
      <c r="E184" s="29" t="s">
        <v>182</v>
      </c>
    </row>
    <row r="185" spans="1:16" ht="25.5" x14ac:dyDescent="0.2">
      <c r="A185" s="22" t="s">
        <v>39</v>
      </c>
      <c r="B185" s="23" t="s">
        <v>204</v>
      </c>
      <c r="C185" s="23" t="s">
        <v>205</v>
      </c>
      <c r="D185" s="22" t="s">
        <v>41</v>
      </c>
      <c r="E185" s="24" t="s">
        <v>206</v>
      </c>
      <c r="F185" s="25" t="s">
        <v>62</v>
      </c>
      <c r="G185" s="26">
        <v>1196</v>
      </c>
      <c r="H185" s="27">
        <v>0</v>
      </c>
      <c r="I185" s="27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8" t="s">
        <v>44</v>
      </c>
      <c r="E186" s="29" t="s">
        <v>41</v>
      </c>
    </row>
    <row r="187" spans="1:16" x14ac:dyDescent="0.2">
      <c r="A187" s="30" t="s">
        <v>45</v>
      </c>
      <c r="E187" s="31" t="s">
        <v>46</v>
      </c>
    </row>
    <row r="188" spans="1:16" ht="38.25" x14ac:dyDescent="0.2">
      <c r="A188" t="s">
        <v>47</v>
      </c>
      <c r="E188" s="29" t="s">
        <v>182</v>
      </c>
    </row>
    <row r="189" spans="1:16" x14ac:dyDescent="0.2">
      <c r="A189" s="22" t="s">
        <v>39</v>
      </c>
      <c r="B189" s="23" t="s">
        <v>207</v>
      </c>
      <c r="C189" s="23" t="s">
        <v>208</v>
      </c>
      <c r="D189" s="22" t="s">
        <v>41</v>
      </c>
      <c r="E189" s="24" t="s">
        <v>209</v>
      </c>
      <c r="F189" s="25" t="s">
        <v>62</v>
      </c>
      <c r="G189" s="26">
        <v>215</v>
      </c>
      <c r="H189" s="27">
        <v>0</v>
      </c>
      <c r="I189" s="27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8" t="s">
        <v>44</v>
      </c>
      <c r="E190" s="29" t="s">
        <v>41</v>
      </c>
    </row>
    <row r="191" spans="1:16" x14ac:dyDescent="0.2">
      <c r="A191" s="30" t="s">
        <v>45</v>
      </c>
      <c r="E191" s="31" t="s">
        <v>46</v>
      </c>
    </row>
    <row r="192" spans="1:16" ht="38.25" x14ac:dyDescent="0.2">
      <c r="A192" t="s">
        <v>47</v>
      </c>
      <c r="E192" s="29" t="s">
        <v>182</v>
      </c>
    </row>
    <row r="193" spans="1:16" x14ac:dyDescent="0.2">
      <c r="A193" s="22" t="s">
        <v>39</v>
      </c>
      <c r="B193" s="23" t="s">
        <v>210</v>
      </c>
      <c r="C193" s="23" t="s">
        <v>211</v>
      </c>
      <c r="D193" s="22" t="s">
        <v>41</v>
      </c>
      <c r="E193" s="24" t="s">
        <v>212</v>
      </c>
      <c r="F193" s="25" t="s">
        <v>62</v>
      </c>
      <c r="G193" s="26">
        <v>490</v>
      </c>
      <c r="H193" s="27">
        <v>0</v>
      </c>
      <c r="I193" s="27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8" t="s">
        <v>44</v>
      </c>
      <c r="E194" s="29" t="s">
        <v>41</v>
      </c>
    </row>
    <row r="195" spans="1:16" x14ac:dyDescent="0.2">
      <c r="A195" s="30" t="s">
        <v>45</v>
      </c>
      <c r="E195" s="31" t="s">
        <v>46</v>
      </c>
    </row>
    <row r="196" spans="1:16" ht="38.25" x14ac:dyDescent="0.2">
      <c r="A196" t="s">
        <v>47</v>
      </c>
      <c r="E196" s="29" t="s">
        <v>182</v>
      </c>
    </row>
    <row r="197" spans="1:16" x14ac:dyDescent="0.2">
      <c r="A197" s="22" t="s">
        <v>39</v>
      </c>
      <c r="B197" s="23" t="s">
        <v>213</v>
      </c>
      <c r="C197" s="23" t="s">
        <v>214</v>
      </c>
      <c r="D197" s="22" t="s">
        <v>41</v>
      </c>
      <c r="E197" s="24" t="s">
        <v>215</v>
      </c>
      <c r="F197" s="25" t="s">
        <v>62</v>
      </c>
      <c r="G197" s="26">
        <v>28</v>
      </c>
      <c r="H197" s="27">
        <v>0</v>
      </c>
      <c r="I197" s="27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8" t="s">
        <v>44</v>
      </c>
      <c r="E198" s="29" t="s">
        <v>41</v>
      </c>
    </row>
    <row r="199" spans="1:16" x14ac:dyDescent="0.2">
      <c r="A199" s="30" t="s">
        <v>45</v>
      </c>
      <c r="E199" s="31" t="s">
        <v>46</v>
      </c>
    </row>
    <row r="200" spans="1:16" ht="38.25" x14ac:dyDescent="0.2">
      <c r="A200" t="s">
        <v>47</v>
      </c>
      <c r="E200" s="29" t="s">
        <v>216</v>
      </c>
    </row>
    <row r="201" spans="1:16" ht="25.5" x14ac:dyDescent="0.2">
      <c r="A201" s="22" t="s">
        <v>39</v>
      </c>
      <c r="B201" s="23" t="s">
        <v>217</v>
      </c>
      <c r="C201" s="23" t="s">
        <v>218</v>
      </c>
      <c r="D201" s="22" t="s">
        <v>41</v>
      </c>
      <c r="E201" s="24" t="s">
        <v>219</v>
      </c>
      <c r="F201" s="25" t="s">
        <v>121</v>
      </c>
      <c r="G201" s="26">
        <v>2</v>
      </c>
      <c r="H201" s="27">
        <v>0</v>
      </c>
      <c r="I201" s="27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28" t="s">
        <v>44</v>
      </c>
      <c r="E202" s="29" t="s">
        <v>41</v>
      </c>
    </row>
    <row r="203" spans="1:16" x14ac:dyDescent="0.2">
      <c r="A203" s="30" t="s">
        <v>45</v>
      </c>
      <c r="E203" s="31" t="s">
        <v>46</v>
      </c>
    </row>
    <row r="204" spans="1:16" ht="51" x14ac:dyDescent="0.2">
      <c r="A204" t="s">
        <v>47</v>
      </c>
      <c r="E204" s="29" t="s">
        <v>220</v>
      </c>
    </row>
    <row r="205" spans="1:16" ht="25.5" x14ac:dyDescent="0.2">
      <c r="A205" s="22" t="s">
        <v>39</v>
      </c>
      <c r="B205" s="23" t="s">
        <v>221</v>
      </c>
      <c r="C205" s="23" t="s">
        <v>222</v>
      </c>
      <c r="D205" s="22" t="s">
        <v>41</v>
      </c>
      <c r="E205" s="24" t="s">
        <v>223</v>
      </c>
      <c r="F205" s="25" t="s">
        <v>121</v>
      </c>
      <c r="G205" s="26">
        <v>60</v>
      </c>
      <c r="H205" s="27">
        <v>0</v>
      </c>
      <c r="I205" s="27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28" t="s">
        <v>44</v>
      </c>
      <c r="E206" s="29" t="s">
        <v>41</v>
      </c>
    </row>
    <row r="207" spans="1:16" x14ac:dyDescent="0.2">
      <c r="A207" s="30" t="s">
        <v>45</v>
      </c>
      <c r="E207" s="31" t="s">
        <v>46</v>
      </c>
    </row>
    <row r="208" spans="1:16" ht="38.25" x14ac:dyDescent="0.2">
      <c r="A208" t="s">
        <v>47</v>
      </c>
      <c r="E208" s="29" t="s">
        <v>224</v>
      </c>
    </row>
    <row r="209" spans="1:16" ht="25.5" x14ac:dyDescent="0.2">
      <c r="A209" s="22" t="s">
        <v>39</v>
      </c>
      <c r="B209" s="23" t="s">
        <v>225</v>
      </c>
      <c r="C209" s="23" t="s">
        <v>226</v>
      </c>
      <c r="D209" s="22" t="s">
        <v>41</v>
      </c>
      <c r="E209" s="24" t="s">
        <v>227</v>
      </c>
      <c r="F209" s="25" t="s">
        <v>121</v>
      </c>
      <c r="G209" s="26">
        <v>29</v>
      </c>
      <c r="H209" s="27">
        <v>0</v>
      </c>
      <c r="I209" s="27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8" t="s">
        <v>44</v>
      </c>
      <c r="E210" s="29" t="s">
        <v>41</v>
      </c>
    </row>
    <row r="211" spans="1:16" x14ac:dyDescent="0.2">
      <c r="A211" s="30" t="s">
        <v>45</v>
      </c>
      <c r="E211" s="31" t="s">
        <v>46</v>
      </c>
    </row>
    <row r="212" spans="1:16" ht="38.25" x14ac:dyDescent="0.2">
      <c r="A212" t="s">
        <v>47</v>
      </c>
      <c r="E212" s="29" t="s">
        <v>224</v>
      </c>
    </row>
    <row r="213" spans="1:16" ht="25.5" x14ac:dyDescent="0.2">
      <c r="A213" s="22" t="s">
        <v>39</v>
      </c>
      <c r="B213" s="23" t="s">
        <v>228</v>
      </c>
      <c r="C213" s="23" t="s">
        <v>229</v>
      </c>
      <c r="D213" s="22" t="s">
        <v>41</v>
      </c>
      <c r="E213" s="24" t="s">
        <v>230</v>
      </c>
      <c r="F213" s="25" t="s">
        <v>121</v>
      </c>
      <c r="G213" s="26">
        <v>2</v>
      </c>
      <c r="H213" s="27">
        <v>0</v>
      </c>
      <c r="I213" s="27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8" t="s">
        <v>44</v>
      </c>
      <c r="E214" s="29" t="s">
        <v>41</v>
      </c>
    </row>
    <row r="215" spans="1:16" x14ac:dyDescent="0.2">
      <c r="A215" s="30" t="s">
        <v>45</v>
      </c>
      <c r="E215" s="31" t="s">
        <v>46</v>
      </c>
    </row>
    <row r="216" spans="1:16" ht="38.25" x14ac:dyDescent="0.2">
      <c r="A216" t="s">
        <v>47</v>
      </c>
      <c r="E216" s="29" t="s">
        <v>224</v>
      </c>
    </row>
    <row r="217" spans="1:16" ht="25.5" x14ac:dyDescent="0.2">
      <c r="A217" s="22" t="s">
        <v>39</v>
      </c>
      <c r="B217" s="23" t="s">
        <v>231</v>
      </c>
      <c r="C217" s="23" t="s">
        <v>232</v>
      </c>
      <c r="D217" s="22" t="s">
        <v>41</v>
      </c>
      <c r="E217" s="24" t="s">
        <v>233</v>
      </c>
      <c r="F217" s="25" t="s">
        <v>121</v>
      </c>
      <c r="G217" s="26">
        <v>4</v>
      </c>
      <c r="H217" s="27">
        <v>0</v>
      </c>
      <c r="I217" s="27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28" t="s">
        <v>44</v>
      </c>
      <c r="E218" s="29" t="s">
        <v>41</v>
      </c>
    </row>
    <row r="219" spans="1:16" x14ac:dyDescent="0.2">
      <c r="A219" s="30" t="s">
        <v>45</v>
      </c>
      <c r="E219" s="31" t="s">
        <v>46</v>
      </c>
    </row>
    <row r="220" spans="1:16" ht="38.25" x14ac:dyDescent="0.2">
      <c r="A220" t="s">
        <v>47</v>
      </c>
      <c r="E220" s="29" t="s">
        <v>224</v>
      </c>
    </row>
    <row r="221" spans="1:16" ht="25.5" x14ac:dyDescent="0.2">
      <c r="A221" s="22" t="s">
        <v>39</v>
      </c>
      <c r="B221" s="23" t="s">
        <v>234</v>
      </c>
      <c r="C221" s="23" t="s">
        <v>235</v>
      </c>
      <c r="D221" s="22" t="s">
        <v>41</v>
      </c>
      <c r="E221" s="24" t="s">
        <v>236</v>
      </c>
      <c r="F221" s="25" t="s">
        <v>121</v>
      </c>
      <c r="G221" s="26">
        <v>3</v>
      </c>
      <c r="H221" s="27">
        <v>0</v>
      </c>
      <c r="I221" s="27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28" t="s">
        <v>44</v>
      </c>
      <c r="E222" s="29" t="s">
        <v>41</v>
      </c>
    </row>
    <row r="223" spans="1:16" x14ac:dyDescent="0.2">
      <c r="A223" s="30" t="s">
        <v>45</v>
      </c>
      <c r="E223" s="31" t="s">
        <v>46</v>
      </c>
    </row>
    <row r="224" spans="1:16" ht="38.25" x14ac:dyDescent="0.2">
      <c r="A224" t="s">
        <v>47</v>
      </c>
      <c r="E224" s="29" t="s">
        <v>224</v>
      </c>
    </row>
    <row r="225" spans="1:16" ht="25.5" x14ac:dyDescent="0.2">
      <c r="A225" s="22" t="s">
        <v>39</v>
      </c>
      <c r="B225" s="23" t="s">
        <v>237</v>
      </c>
      <c r="C225" s="23" t="s">
        <v>238</v>
      </c>
      <c r="D225" s="22" t="s">
        <v>41</v>
      </c>
      <c r="E225" s="24" t="s">
        <v>239</v>
      </c>
      <c r="F225" s="25" t="s">
        <v>121</v>
      </c>
      <c r="G225" s="26">
        <v>2</v>
      </c>
      <c r="H225" s="27">
        <v>0</v>
      </c>
      <c r="I225" s="27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28" t="s">
        <v>44</v>
      </c>
      <c r="E226" s="29" t="s">
        <v>41</v>
      </c>
    </row>
    <row r="227" spans="1:16" x14ac:dyDescent="0.2">
      <c r="A227" s="30" t="s">
        <v>45</v>
      </c>
      <c r="E227" s="31" t="s">
        <v>46</v>
      </c>
    </row>
    <row r="228" spans="1:16" ht="38.25" x14ac:dyDescent="0.2">
      <c r="A228" t="s">
        <v>47</v>
      </c>
      <c r="E228" s="29" t="s">
        <v>224</v>
      </c>
    </row>
    <row r="229" spans="1:16" ht="25.5" x14ac:dyDescent="0.2">
      <c r="A229" s="22" t="s">
        <v>39</v>
      </c>
      <c r="B229" s="23" t="s">
        <v>240</v>
      </c>
      <c r="C229" s="23" t="s">
        <v>241</v>
      </c>
      <c r="D229" s="22" t="s">
        <v>41</v>
      </c>
      <c r="E229" s="24" t="s">
        <v>242</v>
      </c>
      <c r="F229" s="25" t="s">
        <v>121</v>
      </c>
      <c r="G229" s="26">
        <v>2</v>
      </c>
      <c r="H229" s="27">
        <v>0</v>
      </c>
      <c r="I229" s="27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28" t="s">
        <v>44</v>
      </c>
      <c r="E230" s="29" t="s">
        <v>41</v>
      </c>
    </row>
    <row r="231" spans="1:16" x14ac:dyDescent="0.2">
      <c r="A231" s="30" t="s">
        <v>45</v>
      </c>
      <c r="E231" s="31" t="s">
        <v>46</v>
      </c>
    </row>
    <row r="232" spans="1:16" ht="38.25" x14ac:dyDescent="0.2">
      <c r="A232" t="s">
        <v>47</v>
      </c>
      <c r="E232" s="29" t="s">
        <v>224</v>
      </c>
    </row>
    <row r="233" spans="1:16" ht="25.5" x14ac:dyDescent="0.2">
      <c r="A233" s="22" t="s">
        <v>39</v>
      </c>
      <c r="B233" s="23" t="s">
        <v>243</v>
      </c>
      <c r="C233" s="23" t="s">
        <v>244</v>
      </c>
      <c r="D233" s="22" t="s">
        <v>41</v>
      </c>
      <c r="E233" s="24" t="s">
        <v>245</v>
      </c>
      <c r="F233" s="25" t="s">
        <v>121</v>
      </c>
      <c r="G233" s="26">
        <v>4</v>
      </c>
      <c r="H233" s="27">
        <v>0</v>
      </c>
      <c r="I233" s="27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28" t="s">
        <v>44</v>
      </c>
      <c r="E234" s="29" t="s">
        <v>41</v>
      </c>
    </row>
    <row r="235" spans="1:16" x14ac:dyDescent="0.2">
      <c r="A235" s="30" t="s">
        <v>45</v>
      </c>
      <c r="E235" s="31" t="s">
        <v>46</v>
      </c>
    </row>
    <row r="236" spans="1:16" ht="38.25" x14ac:dyDescent="0.2">
      <c r="A236" t="s">
        <v>47</v>
      </c>
      <c r="E236" s="29" t="s">
        <v>224</v>
      </c>
    </row>
    <row r="237" spans="1:16" ht="25.5" x14ac:dyDescent="0.2">
      <c r="A237" s="22" t="s">
        <v>39</v>
      </c>
      <c r="B237" s="23" t="s">
        <v>246</v>
      </c>
      <c r="C237" s="23" t="s">
        <v>247</v>
      </c>
      <c r="D237" s="22" t="s">
        <v>41</v>
      </c>
      <c r="E237" s="24" t="s">
        <v>248</v>
      </c>
      <c r="F237" s="25" t="s">
        <v>121</v>
      </c>
      <c r="G237" s="26">
        <v>1</v>
      </c>
      <c r="H237" s="27">
        <v>0</v>
      </c>
      <c r="I237" s="27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28" t="s">
        <v>44</v>
      </c>
      <c r="E238" s="29" t="s">
        <v>41</v>
      </c>
    </row>
    <row r="239" spans="1:16" x14ac:dyDescent="0.2">
      <c r="A239" s="30" t="s">
        <v>45</v>
      </c>
      <c r="E239" s="31" t="s">
        <v>46</v>
      </c>
    </row>
    <row r="240" spans="1:16" ht="38.25" x14ac:dyDescent="0.2">
      <c r="A240" t="s">
        <v>47</v>
      </c>
      <c r="E240" s="29" t="s">
        <v>224</v>
      </c>
    </row>
    <row r="241" spans="1:16" x14ac:dyDescent="0.2">
      <c r="A241" s="22" t="s">
        <v>39</v>
      </c>
      <c r="B241" s="23" t="s">
        <v>249</v>
      </c>
      <c r="C241" s="23" t="s">
        <v>250</v>
      </c>
      <c r="D241" s="22" t="s">
        <v>41</v>
      </c>
      <c r="E241" s="24" t="s">
        <v>251</v>
      </c>
      <c r="F241" s="25" t="s">
        <v>121</v>
      </c>
      <c r="G241" s="26">
        <v>1</v>
      </c>
      <c r="H241" s="27">
        <v>0</v>
      </c>
      <c r="I241" s="27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28" t="s">
        <v>44</v>
      </c>
      <c r="E242" s="29" t="s">
        <v>41</v>
      </c>
    </row>
    <row r="243" spans="1:16" x14ac:dyDescent="0.2">
      <c r="A243" s="30" t="s">
        <v>45</v>
      </c>
      <c r="E243" s="31" t="s">
        <v>46</v>
      </c>
    </row>
    <row r="244" spans="1:16" ht="38.25" x14ac:dyDescent="0.2">
      <c r="A244" t="s">
        <v>47</v>
      </c>
      <c r="E244" s="29" t="s">
        <v>224</v>
      </c>
    </row>
    <row r="245" spans="1:16" x14ac:dyDescent="0.2">
      <c r="A245" s="22" t="s">
        <v>39</v>
      </c>
      <c r="B245" s="23" t="s">
        <v>252</v>
      </c>
      <c r="C245" s="23" t="s">
        <v>253</v>
      </c>
      <c r="D245" s="22" t="s">
        <v>41</v>
      </c>
      <c r="E245" s="24" t="s">
        <v>254</v>
      </c>
      <c r="F245" s="25" t="s">
        <v>62</v>
      </c>
      <c r="G245" s="26">
        <v>2220</v>
      </c>
      <c r="H245" s="27">
        <v>0</v>
      </c>
      <c r="I245" s="27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28" t="s">
        <v>44</v>
      </c>
      <c r="E246" s="29" t="s">
        <v>41</v>
      </c>
    </row>
    <row r="247" spans="1:16" x14ac:dyDescent="0.2">
      <c r="A247" s="30" t="s">
        <v>45</v>
      </c>
      <c r="E247" s="31" t="s">
        <v>46</v>
      </c>
    </row>
    <row r="248" spans="1:16" ht="25.5" x14ac:dyDescent="0.2">
      <c r="A248" t="s">
        <v>47</v>
      </c>
      <c r="E248" s="29" t="s">
        <v>255</v>
      </c>
    </row>
    <row r="249" spans="1:16" x14ac:dyDescent="0.2">
      <c r="A249" s="22" t="s">
        <v>39</v>
      </c>
      <c r="B249" s="23" t="s">
        <v>256</v>
      </c>
      <c r="C249" s="23" t="s">
        <v>257</v>
      </c>
      <c r="D249" s="22" t="s">
        <v>41</v>
      </c>
      <c r="E249" s="24" t="s">
        <v>258</v>
      </c>
      <c r="F249" s="25" t="s">
        <v>121</v>
      </c>
      <c r="G249" s="26">
        <v>84</v>
      </c>
      <c r="H249" s="27">
        <v>0</v>
      </c>
      <c r="I249" s="27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28" t="s">
        <v>44</v>
      </c>
      <c r="E250" s="29" t="s">
        <v>41</v>
      </c>
    </row>
    <row r="251" spans="1:16" x14ac:dyDescent="0.2">
      <c r="A251" s="30" t="s">
        <v>45</v>
      </c>
      <c r="E251" s="31" t="s">
        <v>46</v>
      </c>
    </row>
    <row r="252" spans="1:16" ht="25.5" x14ac:dyDescent="0.2">
      <c r="A252" t="s">
        <v>47</v>
      </c>
      <c r="E252" s="29" t="s">
        <v>259</v>
      </c>
    </row>
    <row r="253" spans="1:16" x14ac:dyDescent="0.2">
      <c r="A253" s="22" t="s">
        <v>39</v>
      </c>
      <c r="B253" s="23" t="s">
        <v>260</v>
      </c>
      <c r="C253" s="23" t="s">
        <v>261</v>
      </c>
      <c r="D253" s="22" t="s">
        <v>41</v>
      </c>
      <c r="E253" s="24" t="s">
        <v>262</v>
      </c>
      <c r="F253" s="25" t="s">
        <v>121</v>
      </c>
      <c r="G253" s="26">
        <v>1</v>
      </c>
      <c r="H253" s="27">
        <v>0</v>
      </c>
      <c r="I253" s="27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28" t="s">
        <v>44</v>
      </c>
      <c r="E254" s="29" t="s">
        <v>41</v>
      </c>
    </row>
    <row r="255" spans="1:16" x14ac:dyDescent="0.2">
      <c r="A255" s="30" t="s">
        <v>45</v>
      </c>
      <c r="E255" s="31" t="s">
        <v>46</v>
      </c>
    </row>
    <row r="256" spans="1:16" ht="38.25" x14ac:dyDescent="0.2">
      <c r="A256" t="s">
        <v>47</v>
      </c>
      <c r="E256" s="29" t="s">
        <v>263</v>
      </c>
    </row>
    <row r="257" spans="1:18" x14ac:dyDescent="0.2">
      <c r="A257" s="22" t="s">
        <v>39</v>
      </c>
      <c r="B257" s="23" t="s">
        <v>264</v>
      </c>
      <c r="C257" s="23" t="s">
        <v>265</v>
      </c>
      <c r="D257" s="22" t="s">
        <v>41</v>
      </c>
      <c r="E257" s="24" t="s">
        <v>266</v>
      </c>
      <c r="F257" s="25" t="s">
        <v>62</v>
      </c>
      <c r="G257" s="26">
        <v>1800</v>
      </c>
      <c r="H257" s="27">
        <v>0</v>
      </c>
      <c r="I257" s="27">
        <f>ROUND(ROUND(H257,2)*ROUND(G257,3),2)</f>
        <v>0</v>
      </c>
      <c r="O257">
        <f>(I257*21)/100</f>
        <v>0</v>
      </c>
      <c r="P257" t="s">
        <v>10</v>
      </c>
    </row>
    <row r="258" spans="1:18" x14ac:dyDescent="0.2">
      <c r="A258" s="28" t="s">
        <v>44</v>
      </c>
      <c r="E258" s="29" t="s">
        <v>41</v>
      </c>
    </row>
    <row r="259" spans="1:18" x14ac:dyDescent="0.2">
      <c r="A259" s="30" t="s">
        <v>45</v>
      </c>
      <c r="E259" s="31" t="s">
        <v>46</v>
      </c>
    </row>
    <row r="260" spans="1:18" ht="63.75" x14ac:dyDescent="0.2">
      <c r="A260" t="s">
        <v>47</v>
      </c>
      <c r="E260" s="29" t="s">
        <v>267</v>
      </c>
    </row>
    <row r="261" spans="1:18" x14ac:dyDescent="0.2">
      <c r="A261" s="22" t="s">
        <v>39</v>
      </c>
      <c r="B261" s="23" t="s">
        <v>268</v>
      </c>
      <c r="C261" s="23" t="s">
        <v>269</v>
      </c>
      <c r="D261" s="22" t="s">
        <v>41</v>
      </c>
      <c r="E261" s="24" t="s">
        <v>270</v>
      </c>
      <c r="F261" s="25" t="s">
        <v>62</v>
      </c>
      <c r="G261" s="26">
        <v>112</v>
      </c>
      <c r="H261" s="27">
        <v>0</v>
      </c>
      <c r="I261" s="27">
        <f>ROUND(ROUND(H261,2)*ROUND(G261,3),2)</f>
        <v>0</v>
      </c>
      <c r="O261">
        <f>(I261*21)/100</f>
        <v>0</v>
      </c>
      <c r="P261" t="s">
        <v>10</v>
      </c>
    </row>
    <row r="262" spans="1:18" x14ac:dyDescent="0.2">
      <c r="A262" s="28" t="s">
        <v>44</v>
      </c>
      <c r="E262" s="29" t="s">
        <v>41</v>
      </c>
    </row>
    <row r="263" spans="1:18" x14ac:dyDescent="0.2">
      <c r="A263" s="30" t="s">
        <v>45</v>
      </c>
      <c r="E263" s="31" t="s">
        <v>46</v>
      </c>
    </row>
    <row r="264" spans="1:18" ht="25.5" x14ac:dyDescent="0.2">
      <c r="A264" t="s">
        <v>47</v>
      </c>
      <c r="E264" s="29" t="s">
        <v>271</v>
      </c>
    </row>
    <row r="265" spans="1:18" ht="12.75" customHeight="1" x14ac:dyDescent="0.2">
      <c r="A265" s="3" t="s">
        <v>37</v>
      </c>
      <c r="B265" s="3"/>
      <c r="C265" s="32" t="s">
        <v>272</v>
      </c>
      <c r="D265" s="3"/>
      <c r="E265" s="20" t="s">
        <v>273</v>
      </c>
      <c r="F265" s="3"/>
      <c r="G265" s="3"/>
      <c r="H265" s="3"/>
      <c r="I265" s="33">
        <f>0+Q265</f>
        <v>0</v>
      </c>
      <c r="O265">
        <f>0+R265</f>
        <v>0</v>
      </c>
      <c r="Q265">
        <f>0+I266+I270+I274+I278+I282+I286+I290+I294+I298+I302+I306+I310+I314+I318+I322+I326+I330+I334+I338</f>
        <v>0</v>
      </c>
      <c r="R265">
        <f>0+O266+O270+O274+O278+O282+O286+O290+O294+O298+O302+O306+O310+O314+O318+O322+O326+O330+O334+O338</f>
        <v>0</v>
      </c>
    </row>
    <row r="266" spans="1:18" x14ac:dyDescent="0.2">
      <c r="A266" s="22" t="s">
        <v>39</v>
      </c>
      <c r="B266" s="23" t="s">
        <v>274</v>
      </c>
      <c r="C266" s="23" t="s">
        <v>275</v>
      </c>
      <c r="D266" s="22" t="s">
        <v>41</v>
      </c>
      <c r="E266" s="24" t="s">
        <v>276</v>
      </c>
      <c r="F266" s="25" t="s">
        <v>121</v>
      </c>
      <c r="G266" s="26">
        <v>1</v>
      </c>
      <c r="H266" s="27">
        <v>0</v>
      </c>
      <c r="I266" s="27">
        <f>ROUND(ROUND(H266,2)*ROUND(G266,3),2)</f>
        <v>0</v>
      </c>
      <c r="O266">
        <f>(I266*21)/100</f>
        <v>0</v>
      </c>
      <c r="P266" t="s">
        <v>10</v>
      </c>
    </row>
    <row r="267" spans="1:18" x14ac:dyDescent="0.2">
      <c r="A267" s="28" t="s">
        <v>44</v>
      </c>
      <c r="E267" s="29" t="s">
        <v>41</v>
      </c>
    </row>
    <row r="268" spans="1:18" x14ac:dyDescent="0.2">
      <c r="A268" s="30" t="s">
        <v>45</v>
      </c>
      <c r="E268" s="31" t="s">
        <v>46</v>
      </c>
    </row>
    <row r="269" spans="1:18" ht="63.75" x14ac:dyDescent="0.2">
      <c r="A269" t="s">
        <v>47</v>
      </c>
      <c r="E269" s="29" t="s">
        <v>277</v>
      </c>
    </row>
    <row r="270" spans="1:18" ht="25.5" x14ac:dyDescent="0.2">
      <c r="A270" s="22" t="s">
        <v>39</v>
      </c>
      <c r="B270" s="23" t="s">
        <v>278</v>
      </c>
      <c r="C270" s="23" t="s">
        <v>279</v>
      </c>
      <c r="D270" s="22" t="s">
        <v>41</v>
      </c>
      <c r="E270" s="24" t="s">
        <v>280</v>
      </c>
      <c r="F270" s="25" t="s">
        <v>121</v>
      </c>
      <c r="G270" s="26">
        <v>4</v>
      </c>
      <c r="H270" s="27">
        <v>0</v>
      </c>
      <c r="I270" s="27">
        <f>ROUND(ROUND(H270,2)*ROUND(G270,3),2)</f>
        <v>0</v>
      </c>
      <c r="O270">
        <f>(I270*21)/100</f>
        <v>0</v>
      </c>
      <c r="P270" t="s">
        <v>10</v>
      </c>
    </row>
    <row r="271" spans="1:18" x14ac:dyDescent="0.2">
      <c r="A271" s="28" t="s">
        <v>44</v>
      </c>
      <c r="E271" s="29" t="s">
        <v>41</v>
      </c>
    </row>
    <row r="272" spans="1:18" x14ac:dyDescent="0.2">
      <c r="A272" s="30" t="s">
        <v>45</v>
      </c>
      <c r="E272" s="31" t="s">
        <v>46</v>
      </c>
    </row>
    <row r="273" spans="1:16" ht="63.75" x14ac:dyDescent="0.2">
      <c r="A273" t="s">
        <v>47</v>
      </c>
      <c r="E273" s="29" t="s">
        <v>281</v>
      </c>
    </row>
    <row r="274" spans="1:16" x14ac:dyDescent="0.2">
      <c r="A274" s="22" t="s">
        <v>39</v>
      </c>
      <c r="B274" s="23" t="s">
        <v>282</v>
      </c>
      <c r="C274" s="23" t="s">
        <v>283</v>
      </c>
      <c r="D274" s="22" t="s">
        <v>41</v>
      </c>
      <c r="E274" s="24" t="s">
        <v>284</v>
      </c>
      <c r="F274" s="25" t="s">
        <v>121</v>
      </c>
      <c r="G274" s="26">
        <v>1</v>
      </c>
      <c r="H274" s="27">
        <v>0</v>
      </c>
      <c r="I274" s="27">
        <f>ROUND(ROUND(H274,2)*ROUND(G274,3),2)</f>
        <v>0</v>
      </c>
      <c r="O274">
        <f>(I274*21)/100</f>
        <v>0</v>
      </c>
      <c r="P274" t="s">
        <v>10</v>
      </c>
    </row>
    <row r="275" spans="1:16" x14ac:dyDescent="0.2">
      <c r="A275" s="28" t="s">
        <v>44</v>
      </c>
      <c r="E275" s="29" t="s">
        <v>41</v>
      </c>
    </row>
    <row r="276" spans="1:16" x14ac:dyDescent="0.2">
      <c r="A276" s="30" t="s">
        <v>45</v>
      </c>
      <c r="E276" s="31" t="s">
        <v>46</v>
      </c>
    </row>
    <row r="277" spans="1:16" ht="38.25" x14ac:dyDescent="0.2">
      <c r="A277" t="s">
        <v>47</v>
      </c>
      <c r="E277" s="29" t="s">
        <v>285</v>
      </c>
    </row>
    <row r="278" spans="1:16" ht="25.5" x14ac:dyDescent="0.2">
      <c r="A278" s="22" t="s">
        <v>39</v>
      </c>
      <c r="B278" s="23" t="s">
        <v>286</v>
      </c>
      <c r="C278" s="23" t="s">
        <v>287</v>
      </c>
      <c r="D278" s="22" t="s">
        <v>41</v>
      </c>
      <c r="E278" s="24" t="s">
        <v>288</v>
      </c>
      <c r="F278" s="25" t="s">
        <v>121</v>
      </c>
      <c r="G278" s="26">
        <v>6</v>
      </c>
      <c r="H278" s="27">
        <v>0</v>
      </c>
      <c r="I278" s="27">
        <f>ROUND(ROUND(H278,2)*ROUND(G278,3),2)</f>
        <v>0</v>
      </c>
      <c r="O278">
        <f>(I278*21)/100</f>
        <v>0</v>
      </c>
      <c r="P278" t="s">
        <v>10</v>
      </c>
    </row>
    <row r="279" spans="1:16" x14ac:dyDescent="0.2">
      <c r="A279" s="28" t="s">
        <v>44</v>
      </c>
      <c r="E279" s="29" t="s">
        <v>41</v>
      </c>
    </row>
    <row r="280" spans="1:16" x14ac:dyDescent="0.2">
      <c r="A280" s="30" t="s">
        <v>45</v>
      </c>
      <c r="E280" s="31" t="s">
        <v>46</v>
      </c>
    </row>
    <row r="281" spans="1:16" ht="38.25" x14ac:dyDescent="0.2">
      <c r="A281" t="s">
        <v>47</v>
      </c>
      <c r="E281" s="29" t="s">
        <v>285</v>
      </c>
    </row>
    <row r="282" spans="1:16" x14ac:dyDescent="0.2">
      <c r="A282" s="22" t="s">
        <v>39</v>
      </c>
      <c r="B282" s="23" t="s">
        <v>289</v>
      </c>
      <c r="C282" s="23" t="s">
        <v>290</v>
      </c>
      <c r="D282" s="22" t="s">
        <v>41</v>
      </c>
      <c r="E282" s="24" t="s">
        <v>291</v>
      </c>
      <c r="F282" s="25" t="s">
        <v>121</v>
      </c>
      <c r="G282" s="26">
        <v>1</v>
      </c>
      <c r="H282" s="27">
        <v>0</v>
      </c>
      <c r="I282" s="27">
        <f>ROUND(ROUND(H282,2)*ROUND(G282,3),2)</f>
        <v>0</v>
      </c>
      <c r="O282">
        <f>(I282*21)/100</f>
        <v>0</v>
      </c>
      <c r="P282" t="s">
        <v>10</v>
      </c>
    </row>
    <row r="283" spans="1:16" x14ac:dyDescent="0.2">
      <c r="A283" s="28" t="s">
        <v>44</v>
      </c>
      <c r="E283" s="29" t="s">
        <v>41</v>
      </c>
    </row>
    <row r="284" spans="1:16" x14ac:dyDescent="0.2">
      <c r="A284" s="30" t="s">
        <v>45</v>
      </c>
      <c r="E284" s="31" t="s">
        <v>46</v>
      </c>
    </row>
    <row r="285" spans="1:16" ht="38.25" x14ac:dyDescent="0.2">
      <c r="A285" t="s">
        <v>47</v>
      </c>
      <c r="E285" s="29" t="s">
        <v>292</v>
      </c>
    </row>
    <row r="286" spans="1:16" x14ac:dyDescent="0.2">
      <c r="A286" s="22" t="s">
        <v>39</v>
      </c>
      <c r="B286" s="23" t="s">
        <v>293</v>
      </c>
      <c r="C286" s="23" t="s">
        <v>294</v>
      </c>
      <c r="D286" s="22" t="s">
        <v>41</v>
      </c>
      <c r="E286" s="24" t="s">
        <v>295</v>
      </c>
      <c r="F286" s="25" t="s">
        <v>121</v>
      </c>
      <c r="G286" s="26">
        <v>1</v>
      </c>
      <c r="H286" s="27">
        <v>0</v>
      </c>
      <c r="I286" s="27">
        <f>ROUND(ROUND(H286,2)*ROUND(G286,3),2)</f>
        <v>0</v>
      </c>
      <c r="O286">
        <f>(I286*21)/100</f>
        <v>0</v>
      </c>
      <c r="P286" t="s">
        <v>10</v>
      </c>
    </row>
    <row r="287" spans="1:16" x14ac:dyDescent="0.2">
      <c r="A287" s="28" t="s">
        <v>44</v>
      </c>
      <c r="E287" s="29" t="s">
        <v>41</v>
      </c>
    </row>
    <row r="288" spans="1:16" x14ac:dyDescent="0.2">
      <c r="A288" s="30" t="s">
        <v>45</v>
      </c>
      <c r="E288" s="31" t="s">
        <v>46</v>
      </c>
    </row>
    <row r="289" spans="1:16" ht="38.25" x14ac:dyDescent="0.2">
      <c r="A289" t="s">
        <v>47</v>
      </c>
      <c r="E289" s="29" t="s">
        <v>292</v>
      </c>
    </row>
    <row r="290" spans="1:16" ht="25.5" x14ac:dyDescent="0.2">
      <c r="A290" s="22" t="s">
        <v>39</v>
      </c>
      <c r="B290" s="23" t="s">
        <v>296</v>
      </c>
      <c r="C290" s="23" t="s">
        <v>297</v>
      </c>
      <c r="D290" s="22" t="s">
        <v>41</v>
      </c>
      <c r="E290" s="24" t="s">
        <v>298</v>
      </c>
      <c r="F290" s="25" t="s">
        <v>121</v>
      </c>
      <c r="G290" s="26">
        <v>1</v>
      </c>
      <c r="H290" s="27">
        <v>0</v>
      </c>
      <c r="I290" s="27">
        <f>ROUND(ROUND(H290,2)*ROUND(G290,3),2)</f>
        <v>0</v>
      </c>
      <c r="O290">
        <f>(I290*21)/100</f>
        <v>0</v>
      </c>
      <c r="P290" t="s">
        <v>10</v>
      </c>
    </row>
    <row r="291" spans="1:16" x14ac:dyDescent="0.2">
      <c r="A291" s="28" t="s">
        <v>44</v>
      </c>
      <c r="E291" s="29" t="s">
        <v>41</v>
      </c>
    </row>
    <row r="292" spans="1:16" x14ac:dyDescent="0.2">
      <c r="A292" s="30" t="s">
        <v>45</v>
      </c>
      <c r="E292" s="31" t="s">
        <v>46</v>
      </c>
    </row>
    <row r="293" spans="1:16" ht="38.25" x14ac:dyDescent="0.2">
      <c r="A293" t="s">
        <v>47</v>
      </c>
      <c r="E293" s="29" t="s">
        <v>292</v>
      </c>
    </row>
    <row r="294" spans="1:16" ht="25.5" x14ac:dyDescent="0.2">
      <c r="A294" s="22" t="s">
        <v>39</v>
      </c>
      <c r="B294" s="23" t="s">
        <v>299</v>
      </c>
      <c r="C294" s="23" t="s">
        <v>300</v>
      </c>
      <c r="D294" s="22" t="s">
        <v>41</v>
      </c>
      <c r="E294" s="24" t="s">
        <v>301</v>
      </c>
      <c r="F294" s="25" t="s">
        <v>121</v>
      </c>
      <c r="G294" s="26">
        <v>2</v>
      </c>
      <c r="H294" s="27">
        <v>0</v>
      </c>
      <c r="I294" s="27">
        <f>ROUND(ROUND(H294,2)*ROUND(G294,3),2)</f>
        <v>0</v>
      </c>
      <c r="O294">
        <f>(I294*21)/100</f>
        <v>0</v>
      </c>
      <c r="P294" t="s">
        <v>10</v>
      </c>
    </row>
    <row r="295" spans="1:16" x14ac:dyDescent="0.2">
      <c r="A295" s="28" t="s">
        <v>44</v>
      </c>
      <c r="E295" s="29" t="s">
        <v>41</v>
      </c>
    </row>
    <row r="296" spans="1:16" x14ac:dyDescent="0.2">
      <c r="A296" s="30" t="s">
        <v>45</v>
      </c>
      <c r="E296" s="31" t="s">
        <v>46</v>
      </c>
    </row>
    <row r="297" spans="1:16" ht="38.25" x14ac:dyDescent="0.2">
      <c r="A297" t="s">
        <v>47</v>
      </c>
      <c r="E297" s="29" t="s">
        <v>292</v>
      </c>
    </row>
    <row r="298" spans="1:16" ht="25.5" x14ac:dyDescent="0.2">
      <c r="A298" s="22" t="s">
        <v>39</v>
      </c>
      <c r="B298" s="23" t="s">
        <v>302</v>
      </c>
      <c r="C298" s="23" t="s">
        <v>303</v>
      </c>
      <c r="D298" s="22" t="s">
        <v>41</v>
      </c>
      <c r="E298" s="24" t="s">
        <v>304</v>
      </c>
      <c r="F298" s="25" t="s">
        <v>121</v>
      </c>
      <c r="G298" s="26">
        <v>1</v>
      </c>
      <c r="H298" s="27">
        <v>0</v>
      </c>
      <c r="I298" s="27">
        <f>ROUND(ROUND(H298,2)*ROUND(G298,3),2)</f>
        <v>0</v>
      </c>
      <c r="O298">
        <f>(I298*21)/100</f>
        <v>0</v>
      </c>
      <c r="P298" t="s">
        <v>10</v>
      </c>
    </row>
    <row r="299" spans="1:16" x14ac:dyDescent="0.2">
      <c r="A299" s="28" t="s">
        <v>44</v>
      </c>
      <c r="E299" s="29" t="s">
        <v>41</v>
      </c>
    </row>
    <row r="300" spans="1:16" x14ac:dyDescent="0.2">
      <c r="A300" s="30" t="s">
        <v>45</v>
      </c>
      <c r="E300" s="31" t="s">
        <v>46</v>
      </c>
    </row>
    <row r="301" spans="1:16" ht="38.25" x14ac:dyDescent="0.2">
      <c r="A301" t="s">
        <v>47</v>
      </c>
      <c r="E301" s="29" t="s">
        <v>292</v>
      </c>
    </row>
    <row r="302" spans="1:16" ht="25.5" x14ac:dyDescent="0.2">
      <c r="A302" s="22" t="s">
        <v>39</v>
      </c>
      <c r="B302" s="23" t="s">
        <v>109</v>
      </c>
      <c r="C302" s="23" t="s">
        <v>305</v>
      </c>
      <c r="D302" s="22" t="s">
        <v>41</v>
      </c>
      <c r="E302" s="24" t="s">
        <v>306</v>
      </c>
      <c r="F302" s="25" t="s">
        <v>121</v>
      </c>
      <c r="G302" s="26">
        <v>5</v>
      </c>
      <c r="H302" s="27">
        <v>0</v>
      </c>
      <c r="I302" s="27">
        <f>ROUND(ROUND(H302,2)*ROUND(G302,3),2)</f>
        <v>0</v>
      </c>
      <c r="O302">
        <f>(I302*21)/100</f>
        <v>0</v>
      </c>
      <c r="P302" t="s">
        <v>10</v>
      </c>
    </row>
    <row r="303" spans="1:16" x14ac:dyDescent="0.2">
      <c r="A303" s="28" t="s">
        <v>44</v>
      </c>
      <c r="E303" s="29" t="s">
        <v>41</v>
      </c>
    </row>
    <row r="304" spans="1:16" x14ac:dyDescent="0.2">
      <c r="A304" s="30" t="s">
        <v>45</v>
      </c>
      <c r="E304" s="31" t="s">
        <v>46</v>
      </c>
    </row>
    <row r="305" spans="1:16" ht="38.25" x14ac:dyDescent="0.2">
      <c r="A305" t="s">
        <v>47</v>
      </c>
      <c r="E305" s="29" t="s">
        <v>292</v>
      </c>
    </row>
    <row r="306" spans="1:16" x14ac:dyDescent="0.2">
      <c r="A306" s="22" t="s">
        <v>39</v>
      </c>
      <c r="B306" s="23" t="s">
        <v>307</v>
      </c>
      <c r="C306" s="23" t="s">
        <v>308</v>
      </c>
      <c r="D306" s="22" t="s">
        <v>41</v>
      </c>
      <c r="E306" s="24" t="s">
        <v>309</v>
      </c>
      <c r="F306" s="25" t="s">
        <v>121</v>
      </c>
      <c r="G306" s="26">
        <v>2</v>
      </c>
      <c r="H306" s="27">
        <v>0</v>
      </c>
      <c r="I306" s="27">
        <f>ROUND(ROUND(H306,2)*ROUND(G306,3),2)</f>
        <v>0</v>
      </c>
      <c r="O306">
        <f>(I306*21)/100</f>
        <v>0</v>
      </c>
      <c r="P306" t="s">
        <v>10</v>
      </c>
    </row>
    <row r="307" spans="1:16" x14ac:dyDescent="0.2">
      <c r="A307" s="28" t="s">
        <v>44</v>
      </c>
      <c r="E307" s="29" t="s">
        <v>41</v>
      </c>
    </row>
    <row r="308" spans="1:16" x14ac:dyDescent="0.2">
      <c r="A308" s="30" t="s">
        <v>45</v>
      </c>
      <c r="E308" s="31" t="s">
        <v>46</v>
      </c>
    </row>
    <row r="309" spans="1:16" ht="38.25" x14ac:dyDescent="0.2">
      <c r="A309" t="s">
        <v>47</v>
      </c>
      <c r="E309" s="29" t="s">
        <v>310</v>
      </c>
    </row>
    <row r="310" spans="1:16" x14ac:dyDescent="0.2">
      <c r="A310" s="22" t="s">
        <v>39</v>
      </c>
      <c r="B310" s="23" t="s">
        <v>311</v>
      </c>
      <c r="C310" s="23" t="s">
        <v>312</v>
      </c>
      <c r="D310" s="22" t="s">
        <v>41</v>
      </c>
      <c r="E310" s="24" t="s">
        <v>313</v>
      </c>
      <c r="F310" s="25" t="s">
        <v>121</v>
      </c>
      <c r="G310" s="26">
        <v>1</v>
      </c>
      <c r="H310" s="27">
        <v>0</v>
      </c>
      <c r="I310" s="27">
        <f>ROUND(ROUND(H310,2)*ROUND(G310,3),2)</f>
        <v>0</v>
      </c>
      <c r="O310">
        <f>(I310*21)/100</f>
        <v>0</v>
      </c>
      <c r="P310" t="s">
        <v>10</v>
      </c>
    </row>
    <row r="311" spans="1:16" x14ac:dyDescent="0.2">
      <c r="A311" s="28" t="s">
        <v>44</v>
      </c>
      <c r="E311" s="29" t="s">
        <v>41</v>
      </c>
    </row>
    <row r="312" spans="1:16" x14ac:dyDescent="0.2">
      <c r="A312" s="30" t="s">
        <v>45</v>
      </c>
      <c r="E312" s="31" t="s">
        <v>46</v>
      </c>
    </row>
    <row r="313" spans="1:16" ht="38.25" x14ac:dyDescent="0.2">
      <c r="A313" t="s">
        <v>47</v>
      </c>
      <c r="E313" s="29" t="s">
        <v>314</v>
      </c>
    </row>
    <row r="314" spans="1:16" ht="25.5" x14ac:dyDescent="0.2">
      <c r="A314" s="22" t="s">
        <v>39</v>
      </c>
      <c r="B314" s="23" t="s">
        <v>315</v>
      </c>
      <c r="C314" s="23" t="s">
        <v>316</v>
      </c>
      <c r="D314" s="22" t="s">
        <v>41</v>
      </c>
      <c r="E314" s="24" t="s">
        <v>317</v>
      </c>
      <c r="F314" s="25" t="s">
        <v>121</v>
      </c>
      <c r="G314" s="26">
        <v>1</v>
      </c>
      <c r="H314" s="27">
        <v>0</v>
      </c>
      <c r="I314" s="27">
        <f>ROUND(ROUND(H314,2)*ROUND(G314,3),2)</f>
        <v>0</v>
      </c>
      <c r="O314">
        <f>(I314*21)/100</f>
        <v>0</v>
      </c>
      <c r="P314" t="s">
        <v>10</v>
      </c>
    </row>
    <row r="315" spans="1:16" x14ac:dyDescent="0.2">
      <c r="A315" s="28" t="s">
        <v>44</v>
      </c>
      <c r="E315" s="29" t="s">
        <v>41</v>
      </c>
    </row>
    <row r="316" spans="1:16" x14ac:dyDescent="0.2">
      <c r="A316" s="30" t="s">
        <v>45</v>
      </c>
      <c r="E316" s="31" t="s">
        <v>46</v>
      </c>
    </row>
    <row r="317" spans="1:16" ht="51" x14ac:dyDescent="0.2">
      <c r="A317" t="s">
        <v>47</v>
      </c>
      <c r="E317" s="29" t="s">
        <v>318</v>
      </c>
    </row>
    <row r="318" spans="1:16" ht="25.5" x14ac:dyDescent="0.2">
      <c r="A318" s="22" t="s">
        <v>39</v>
      </c>
      <c r="B318" s="23" t="s">
        <v>319</v>
      </c>
      <c r="C318" s="23" t="s">
        <v>320</v>
      </c>
      <c r="D318" s="22" t="s">
        <v>41</v>
      </c>
      <c r="E318" s="24" t="s">
        <v>321</v>
      </c>
      <c r="F318" s="25" t="s">
        <v>121</v>
      </c>
      <c r="G318" s="26">
        <v>3</v>
      </c>
      <c r="H318" s="27">
        <v>0</v>
      </c>
      <c r="I318" s="27">
        <f>ROUND(ROUND(H318,2)*ROUND(G318,3),2)</f>
        <v>0</v>
      </c>
      <c r="O318">
        <f>(I318*21)/100</f>
        <v>0</v>
      </c>
      <c r="P318" t="s">
        <v>10</v>
      </c>
    </row>
    <row r="319" spans="1:16" x14ac:dyDescent="0.2">
      <c r="A319" s="28" t="s">
        <v>44</v>
      </c>
      <c r="E319" s="29" t="s">
        <v>41</v>
      </c>
    </row>
    <row r="320" spans="1:16" x14ac:dyDescent="0.2">
      <c r="A320" s="30" t="s">
        <v>45</v>
      </c>
      <c r="E320" s="31" t="s">
        <v>46</v>
      </c>
    </row>
    <row r="321" spans="1:16" ht="38.25" x14ac:dyDescent="0.2">
      <c r="A321" t="s">
        <v>47</v>
      </c>
      <c r="E321" s="29" t="s">
        <v>322</v>
      </c>
    </row>
    <row r="322" spans="1:16" x14ac:dyDescent="0.2">
      <c r="A322" s="22" t="s">
        <v>39</v>
      </c>
      <c r="B322" s="23" t="s">
        <v>323</v>
      </c>
      <c r="C322" s="23" t="s">
        <v>324</v>
      </c>
      <c r="D322" s="22" t="s">
        <v>41</v>
      </c>
      <c r="E322" s="24" t="s">
        <v>325</v>
      </c>
      <c r="F322" s="25" t="s">
        <v>121</v>
      </c>
      <c r="G322" s="26">
        <v>4</v>
      </c>
      <c r="H322" s="27">
        <v>0</v>
      </c>
      <c r="I322" s="27">
        <f>ROUND(ROUND(H322,2)*ROUND(G322,3),2)</f>
        <v>0</v>
      </c>
      <c r="O322">
        <f>(I322*21)/100</f>
        <v>0</v>
      </c>
      <c r="P322" t="s">
        <v>10</v>
      </c>
    </row>
    <row r="323" spans="1:16" x14ac:dyDescent="0.2">
      <c r="A323" s="28" t="s">
        <v>44</v>
      </c>
      <c r="E323" s="29" t="s">
        <v>41</v>
      </c>
    </row>
    <row r="324" spans="1:16" x14ac:dyDescent="0.2">
      <c r="A324" s="30" t="s">
        <v>45</v>
      </c>
      <c r="E324" s="31" t="s">
        <v>46</v>
      </c>
    </row>
    <row r="325" spans="1:16" ht="63.75" x14ac:dyDescent="0.2">
      <c r="A325" t="s">
        <v>47</v>
      </c>
      <c r="E325" s="29" t="s">
        <v>326</v>
      </c>
    </row>
    <row r="326" spans="1:16" ht="25.5" x14ac:dyDescent="0.2">
      <c r="A326" s="22" t="s">
        <v>39</v>
      </c>
      <c r="B326" s="23" t="s">
        <v>327</v>
      </c>
      <c r="C326" s="23" t="s">
        <v>328</v>
      </c>
      <c r="D326" s="22" t="s">
        <v>41</v>
      </c>
      <c r="E326" s="24" t="s">
        <v>329</v>
      </c>
      <c r="F326" s="25" t="s">
        <v>121</v>
      </c>
      <c r="G326" s="26">
        <v>3</v>
      </c>
      <c r="H326" s="27">
        <v>0</v>
      </c>
      <c r="I326" s="27">
        <f>ROUND(ROUND(H326,2)*ROUND(G326,3),2)</f>
        <v>0</v>
      </c>
      <c r="O326">
        <f>(I326*21)/100</f>
        <v>0</v>
      </c>
      <c r="P326" t="s">
        <v>10</v>
      </c>
    </row>
    <row r="327" spans="1:16" x14ac:dyDescent="0.2">
      <c r="A327" s="28" t="s">
        <v>44</v>
      </c>
      <c r="E327" s="29" t="s">
        <v>41</v>
      </c>
    </row>
    <row r="328" spans="1:16" x14ac:dyDescent="0.2">
      <c r="A328" s="30" t="s">
        <v>45</v>
      </c>
      <c r="E328" s="31" t="s">
        <v>46</v>
      </c>
    </row>
    <row r="329" spans="1:16" ht="89.25" x14ac:dyDescent="0.2">
      <c r="A329" t="s">
        <v>47</v>
      </c>
      <c r="E329" s="29" t="s">
        <v>330</v>
      </c>
    </row>
    <row r="330" spans="1:16" ht="25.5" x14ac:dyDescent="0.2">
      <c r="A330" s="22" t="s">
        <v>39</v>
      </c>
      <c r="B330" s="23" t="s">
        <v>331</v>
      </c>
      <c r="C330" s="23" t="s">
        <v>332</v>
      </c>
      <c r="D330" s="22" t="s">
        <v>41</v>
      </c>
      <c r="E330" s="24" t="s">
        <v>333</v>
      </c>
      <c r="F330" s="25" t="s">
        <v>121</v>
      </c>
      <c r="G330" s="26">
        <v>11</v>
      </c>
      <c r="H330" s="27">
        <v>0</v>
      </c>
      <c r="I330" s="27">
        <f>ROUND(ROUND(H330,2)*ROUND(G330,3),2)</f>
        <v>0</v>
      </c>
      <c r="O330">
        <f>(I330*21)/100</f>
        <v>0</v>
      </c>
      <c r="P330" t="s">
        <v>10</v>
      </c>
    </row>
    <row r="331" spans="1:16" x14ac:dyDescent="0.2">
      <c r="A331" s="28" t="s">
        <v>44</v>
      </c>
      <c r="E331" s="29" t="s">
        <v>41</v>
      </c>
    </row>
    <row r="332" spans="1:16" x14ac:dyDescent="0.2">
      <c r="A332" s="30" t="s">
        <v>45</v>
      </c>
      <c r="E332" s="31" t="s">
        <v>46</v>
      </c>
    </row>
    <row r="333" spans="1:16" ht="89.25" x14ac:dyDescent="0.2">
      <c r="A333" t="s">
        <v>47</v>
      </c>
      <c r="E333" s="29" t="s">
        <v>330</v>
      </c>
    </row>
    <row r="334" spans="1:16" ht="25.5" x14ac:dyDescent="0.2">
      <c r="A334" s="22" t="s">
        <v>39</v>
      </c>
      <c r="B334" s="23" t="s">
        <v>334</v>
      </c>
      <c r="C334" s="23" t="s">
        <v>335</v>
      </c>
      <c r="D334" s="22" t="s">
        <v>41</v>
      </c>
      <c r="E334" s="24" t="s">
        <v>336</v>
      </c>
      <c r="F334" s="25" t="s">
        <v>121</v>
      </c>
      <c r="G334" s="26">
        <v>1</v>
      </c>
      <c r="H334" s="27">
        <v>0</v>
      </c>
      <c r="I334" s="27">
        <f>ROUND(ROUND(H334,2)*ROUND(G334,3),2)</f>
        <v>0</v>
      </c>
      <c r="O334">
        <f>(I334*21)/100</f>
        <v>0</v>
      </c>
      <c r="P334" t="s">
        <v>10</v>
      </c>
    </row>
    <row r="335" spans="1:16" x14ac:dyDescent="0.2">
      <c r="A335" s="28" t="s">
        <v>44</v>
      </c>
      <c r="E335" s="29" t="s">
        <v>41</v>
      </c>
    </row>
    <row r="336" spans="1:16" x14ac:dyDescent="0.2">
      <c r="A336" s="30" t="s">
        <v>45</v>
      </c>
      <c r="E336" s="31" t="s">
        <v>46</v>
      </c>
    </row>
    <row r="337" spans="1:18" ht="51" x14ac:dyDescent="0.2">
      <c r="A337" t="s">
        <v>47</v>
      </c>
      <c r="E337" s="29" t="s">
        <v>337</v>
      </c>
    </row>
    <row r="338" spans="1:18" ht="25.5" x14ac:dyDescent="0.2">
      <c r="A338" s="22" t="s">
        <v>39</v>
      </c>
      <c r="B338" s="23" t="s">
        <v>338</v>
      </c>
      <c r="C338" s="23" t="s">
        <v>339</v>
      </c>
      <c r="D338" s="22" t="s">
        <v>41</v>
      </c>
      <c r="E338" s="24" t="s">
        <v>340</v>
      </c>
      <c r="F338" s="25" t="s">
        <v>121</v>
      </c>
      <c r="G338" s="26">
        <v>1</v>
      </c>
      <c r="H338" s="27">
        <v>0</v>
      </c>
      <c r="I338" s="27">
        <f>ROUND(ROUND(H338,2)*ROUND(G338,3),2)</f>
        <v>0</v>
      </c>
      <c r="O338">
        <f>(I338*21)/100</f>
        <v>0</v>
      </c>
      <c r="P338" t="s">
        <v>10</v>
      </c>
    </row>
    <row r="339" spans="1:18" x14ac:dyDescent="0.2">
      <c r="A339" s="28" t="s">
        <v>44</v>
      </c>
      <c r="E339" s="29" t="s">
        <v>41</v>
      </c>
    </row>
    <row r="340" spans="1:18" x14ac:dyDescent="0.2">
      <c r="A340" s="30" t="s">
        <v>45</v>
      </c>
      <c r="E340" s="31" t="s">
        <v>46</v>
      </c>
    </row>
    <row r="341" spans="1:18" ht="51" x14ac:dyDescent="0.2">
      <c r="A341" t="s">
        <v>47</v>
      </c>
      <c r="E341" s="29" t="s">
        <v>341</v>
      </c>
    </row>
    <row r="342" spans="1:18" ht="12.75" customHeight="1" x14ac:dyDescent="0.2">
      <c r="A342" s="3" t="s">
        <v>37</v>
      </c>
      <c r="B342" s="3"/>
      <c r="C342" s="32" t="s">
        <v>342</v>
      </c>
      <c r="D342" s="3"/>
      <c r="E342" s="20" t="s">
        <v>343</v>
      </c>
      <c r="F342" s="3"/>
      <c r="G342" s="3"/>
      <c r="H342" s="3"/>
      <c r="I342" s="33">
        <f>0+Q342</f>
        <v>0</v>
      </c>
      <c r="O342">
        <f>0+R342</f>
        <v>0</v>
      </c>
      <c r="Q342">
        <f>0+I343+I347+I351</f>
        <v>0</v>
      </c>
      <c r="R342">
        <f>0+O343+O347+O351</f>
        <v>0</v>
      </c>
    </row>
    <row r="343" spans="1:18" x14ac:dyDescent="0.2">
      <c r="A343" s="22" t="s">
        <v>39</v>
      </c>
      <c r="B343" s="23" t="s">
        <v>344</v>
      </c>
      <c r="C343" s="23" t="s">
        <v>345</v>
      </c>
      <c r="D343" s="22" t="s">
        <v>41</v>
      </c>
      <c r="E343" s="24" t="s">
        <v>346</v>
      </c>
      <c r="F343" s="25" t="s">
        <v>121</v>
      </c>
      <c r="G343" s="26">
        <v>1</v>
      </c>
      <c r="H343" s="27">
        <v>0</v>
      </c>
      <c r="I343" s="27">
        <f>ROUND(ROUND(H343,2)*ROUND(G343,3),2)</f>
        <v>0</v>
      </c>
      <c r="O343">
        <f>(I343*21)/100</f>
        <v>0</v>
      </c>
      <c r="P343" t="s">
        <v>10</v>
      </c>
    </row>
    <row r="344" spans="1:18" x14ac:dyDescent="0.2">
      <c r="A344" s="28" t="s">
        <v>44</v>
      </c>
      <c r="E344" s="29" t="s">
        <v>41</v>
      </c>
    </row>
    <row r="345" spans="1:18" x14ac:dyDescent="0.2">
      <c r="A345" s="30" t="s">
        <v>45</v>
      </c>
      <c r="E345" s="31" t="s">
        <v>46</v>
      </c>
    </row>
    <row r="346" spans="1:18" ht="76.5" x14ac:dyDescent="0.2">
      <c r="A346" t="s">
        <v>47</v>
      </c>
      <c r="E346" s="29" t="s">
        <v>347</v>
      </c>
    </row>
    <row r="347" spans="1:18" x14ac:dyDescent="0.2">
      <c r="A347" s="22" t="s">
        <v>39</v>
      </c>
      <c r="B347" s="23" t="s">
        <v>348</v>
      </c>
      <c r="C347" s="23" t="s">
        <v>349</v>
      </c>
      <c r="D347" s="22" t="s">
        <v>41</v>
      </c>
      <c r="E347" s="24" t="s">
        <v>350</v>
      </c>
      <c r="F347" s="25" t="s">
        <v>121</v>
      </c>
      <c r="G347" s="26">
        <v>1</v>
      </c>
      <c r="H347" s="27">
        <v>0</v>
      </c>
      <c r="I347" s="27">
        <f>ROUND(ROUND(H347,2)*ROUND(G347,3),2)</f>
        <v>0</v>
      </c>
      <c r="O347">
        <f>(I347*21)/100</f>
        <v>0</v>
      </c>
      <c r="P347" t="s">
        <v>10</v>
      </c>
    </row>
    <row r="348" spans="1:18" x14ac:dyDescent="0.2">
      <c r="A348" s="28" t="s">
        <v>44</v>
      </c>
      <c r="E348" s="29" t="s">
        <v>41</v>
      </c>
    </row>
    <row r="349" spans="1:18" x14ac:dyDescent="0.2">
      <c r="A349" s="30" t="s">
        <v>45</v>
      </c>
      <c r="E349" s="31" t="s">
        <v>46</v>
      </c>
    </row>
    <row r="350" spans="1:18" ht="76.5" x14ac:dyDescent="0.2">
      <c r="A350" t="s">
        <v>47</v>
      </c>
      <c r="E350" s="29" t="s">
        <v>347</v>
      </c>
    </row>
    <row r="351" spans="1:18" x14ac:dyDescent="0.2">
      <c r="A351" s="22" t="s">
        <v>39</v>
      </c>
      <c r="B351" s="23" t="s">
        <v>351</v>
      </c>
      <c r="C351" s="23" t="s">
        <v>352</v>
      </c>
      <c r="D351" s="22" t="s">
        <v>41</v>
      </c>
      <c r="E351" s="24" t="s">
        <v>353</v>
      </c>
      <c r="F351" s="25" t="s">
        <v>121</v>
      </c>
      <c r="G351" s="26">
        <v>1</v>
      </c>
      <c r="H351" s="27">
        <v>0</v>
      </c>
      <c r="I351" s="27">
        <f>ROUND(ROUND(H351,2)*ROUND(G351,3),2)</f>
        <v>0</v>
      </c>
      <c r="O351">
        <f>(I351*21)/100</f>
        <v>0</v>
      </c>
      <c r="P351" t="s">
        <v>10</v>
      </c>
    </row>
    <row r="352" spans="1:18" x14ac:dyDescent="0.2">
      <c r="A352" s="28" t="s">
        <v>44</v>
      </c>
      <c r="E352" s="29" t="s">
        <v>41</v>
      </c>
    </row>
    <row r="353" spans="1:18" x14ac:dyDescent="0.2">
      <c r="A353" s="30" t="s">
        <v>45</v>
      </c>
      <c r="E353" s="31" t="s">
        <v>46</v>
      </c>
    </row>
    <row r="354" spans="1:18" ht="76.5" x14ac:dyDescent="0.2">
      <c r="A354" t="s">
        <v>47</v>
      </c>
      <c r="E354" s="29" t="s">
        <v>347</v>
      </c>
    </row>
    <row r="355" spans="1:18" ht="12.75" customHeight="1" x14ac:dyDescent="0.2">
      <c r="A355" s="3" t="s">
        <v>37</v>
      </c>
      <c r="B355" s="3"/>
      <c r="C355" s="32" t="s">
        <v>354</v>
      </c>
      <c r="D355" s="3"/>
      <c r="E355" s="20" t="s">
        <v>355</v>
      </c>
      <c r="F355" s="3"/>
      <c r="G355" s="3"/>
      <c r="H355" s="3"/>
      <c r="I355" s="33">
        <f>0+Q355</f>
        <v>0</v>
      </c>
      <c r="O355">
        <f>0+R355</f>
        <v>0</v>
      </c>
      <c r="Q355">
        <f>0+I356+I360+I364+I368+I372+I376+I380+I384+I388+I392+I396+I400+I404+I408</f>
        <v>0</v>
      </c>
      <c r="R355">
        <f>0+O356+O360+O364+O368+O372+O376+O380+O384+O388+O392+O396+O400+O404+O408</f>
        <v>0</v>
      </c>
    </row>
    <row r="356" spans="1:18" x14ac:dyDescent="0.2">
      <c r="A356" s="22" t="s">
        <v>39</v>
      </c>
      <c r="B356" s="23" t="s">
        <v>356</v>
      </c>
      <c r="C356" s="23" t="s">
        <v>357</v>
      </c>
      <c r="D356" s="22" t="s">
        <v>41</v>
      </c>
      <c r="E356" s="24" t="s">
        <v>358</v>
      </c>
      <c r="F356" s="25" t="s">
        <v>121</v>
      </c>
      <c r="G356" s="26">
        <v>8</v>
      </c>
      <c r="H356" s="27">
        <v>0</v>
      </c>
      <c r="I356" s="27">
        <f>ROUND(ROUND(H356,2)*ROUND(G356,3),2)</f>
        <v>0</v>
      </c>
      <c r="O356">
        <f>(I356*21)/100</f>
        <v>0</v>
      </c>
      <c r="P356" t="s">
        <v>10</v>
      </c>
    </row>
    <row r="357" spans="1:18" x14ac:dyDescent="0.2">
      <c r="A357" s="28" t="s">
        <v>44</v>
      </c>
      <c r="E357" s="29" t="s">
        <v>41</v>
      </c>
    </row>
    <row r="358" spans="1:18" x14ac:dyDescent="0.2">
      <c r="A358" s="30" t="s">
        <v>45</v>
      </c>
      <c r="E358" s="31" t="s">
        <v>46</v>
      </c>
    </row>
    <row r="359" spans="1:18" ht="51" x14ac:dyDescent="0.2">
      <c r="A359" t="s">
        <v>47</v>
      </c>
      <c r="E359" s="29" t="s">
        <v>359</v>
      </c>
    </row>
    <row r="360" spans="1:18" ht="25.5" x14ac:dyDescent="0.2">
      <c r="A360" s="22" t="s">
        <v>39</v>
      </c>
      <c r="B360" s="23" t="s">
        <v>360</v>
      </c>
      <c r="C360" s="23" t="s">
        <v>361</v>
      </c>
      <c r="D360" s="22" t="s">
        <v>41</v>
      </c>
      <c r="E360" s="24" t="s">
        <v>362</v>
      </c>
      <c r="F360" s="25" t="s">
        <v>121</v>
      </c>
      <c r="G360" s="26">
        <v>1</v>
      </c>
      <c r="H360" s="27">
        <v>0</v>
      </c>
      <c r="I360" s="27">
        <f>ROUND(ROUND(H360,2)*ROUND(G360,3),2)</f>
        <v>0</v>
      </c>
      <c r="O360">
        <f>(I360*21)/100</f>
        <v>0</v>
      </c>
      <c r="P360" t="s">
        <v>10</v>
      </c>
    </row>
    <row r="361" spans="1:18" x14ac:dyDescent="0.2">
      <c r="A361" s="28" t="s">
        <v>44</v>
      </c>
      <c r="E361" s="29" t="s">
        <v>41</v>
      </c>
    </row>
    <row r="362" spans="1:18" x14ac:dyDescent="0.2">
      <c r="A362" s="30" t="s">
        <v>45</v>
      </c>
      <c r="E362" s="31" t="s">
        <v>46</v>
      </c>
    </row>
    <row r="363" spans="1:18" ht="63.75" x14ac:dyDescent="0.2">
      <c r="A363" t="s">
        <v>47</v>
      </c>
      <c r="E363" s="29" t="s">
        <v>363</v>
      </c>
    </row>
    <row r="364" spans="1:18" ht="38.25" x14ac:dyDescent="0.2">
      <c r="A364" s="22" t="s">
        <v>39</v>
      </c>
      <c r="B364" s="23" t="s">
        <v>364</v>
      </c>
      <c r="C364" s="23" t="s">
        <v>365</v>
      </c>
      <c r="D364" s="22" t="s">
        <v>41</v>
      </c>
      <c r="E364" s="24" t="s">
        <v>366</v>
      </c>
      <c r="F364" s="25" t="s">
        <v>121</v>
      </c>
      <c r="G364" s="26">
        <v>5</v>
      </c>
      <c r="H364" s="27">
        <v>0</v>
      </c>
      <c r="I364" s="27">
        <f>ROUND(ROUND(H364,2)*ROUND(G364,3),2)</f>
        <v>0</v>
      </c>
      <c r="O364">
        <f>(I364*21)/100</f>
        <v>0</v>
      </c>
      <c r="P364" t="s">
        <v>10</v>
      </c>
    </row>
    <row r="365" spans="1:18" x14ac:dyDescent="0.2">
      <c r="A365" s="28" t="s">
        <v>44</v>
      </c>
      <c r="E365" s="29" t="s">
        <v>41</v>
      </c>
    </row>
    <row r="366" spans="1:18" x14ac:dyDescent="0.2">
      <c r="A366" s="30" t="s">
        <v>45</v>
      </c>
      <c r="E366" s="31" t="s">
        <v>46</v>
      </c>
    </row>
    <row r="367" spans="1:18" ht="63.75" x14ac:dyDescent="0.2">
      <c r="A367" t="s">
        <v>47</v>
      </c>
      <c r="E367" s="29" t="s">
        <v>363</v>
      </c>
    </row>
    <row r="368" spans="1:18" ht="25.5" x14ac:dyDescent="0.2">
      <c r="A368" s="22" t="s">
        <v>39</v>
      </c>
      <c r="B368" s="23" t="s">
        <v>367</v>
      </c>
      <c r="C368" s="23" t="s">
        <v>368</v>
      </c>
      <c r="D368" s="22" t="s">
        <v>41</v>
      </c>
      <c r="E368" s="24" t="s">
        <v>369</v>
      </c>
      <c r="F368" s="25" t="s">
        <v>121</v>
      </c>
      <c r="G368" s="26">
        <v>1</v>
      </c>
      <c r="H368" s="27">
        <v>0</v>
      </c>
      <c r="I368" s="27">
        <f>ROUND(ROUND(H368,2)*ROUND(G368,3),2)</f>
        <v>0</v>
      </c>
      <c r="O368">
        <f>(I368*21)/100</f>
        <v>0</v>
      </c>
      <c r="P368" t="s">
        <v>10</v>
      </c>
    </row>
    <row r="369" spans="1:16" x14ac:dyDescent="0.2">
      <c r="A369" s="28" t="s">
        <v>44</v>
      </c>
      <c r="E369" s="29" t="s">
        <v>41</v>
      </c>
    </row>
    <row r="370" spans="1:16" x14ac:dyDescent="0.2">
      <c r="A370" s="30" t="s">
        <v>45</v>
      </c>
      <c r="E370" s="31" t="s">
        <v>46</v>
      </c>
    </row>
    <row r="371" spans="1:16" ht="38.25" x14ac:dyDescent="0.2">
      <c r="A371" t="s">
        <v>47</v>
      </c>
      <c r="E371" s="29" t="s">
        <v>370</v>
      </c>
    </row>
    <row r="372" spans="1:16" x14ac:dyDescent="0.2">
      <c r="A372" s="22" t="s">
        <v>39</v>
      </c>
      <c r="B372" s="23" t="s">
        <v>371</v>
      </c>
      <c r="C372" s="23" t="s">
        <v>372</v>
      </c>
      <c r="D372" s="22" t="s">
        <v>41</v>
      </c>
      <c r="E372" s="24" t="s">
        <v>373</v>
      </c>
      <c r="F372" s="25" t="s">
        <v>121</v>
      </c>
      <c r="G372" s="26">
        <v>58</v>
      </c>
      <c r="H372" s="27">
        <v>0</v>
      </c>
      <c r="I372" s="27">
        <f>ROUND(ROUND(H372,2)*ROUND(G372,3),2)</f>
        <v>0</v>
      </c>
      <c r="O372">
        <f>(I372*21)/100</f>
        <v>0</v>
      </c>
      <c r="P372" t="s">
        <v>10</v>
      </c>
    </row>
    <row r="373" spans="1:16" x14ac:dyDescent="0.2">
      <c r="A373" s="28" t="s">
        <v>44</v>
      </c>
      <c r="E373" s="29" t="s">
        <v>41</v>
      </c>
    </row>
    <row r="374" spans="1:16" x14ac:dyDescent="0.2">
      <c r="A374" s="30" t="s">
        <v>45</v>
      </c>
      <c r="E374" s="31" t="s">
        <v>46</v>
      </c>
    </row>
    <row r="375" spans="1:16" ht="38.25" x14ac:dyDescent="0.2">
      <c r="A375" t="s">
        <v>47</v>
      </c>
      <c r="E375" s="29" t="s">
        <v>374</v>
      </c>
    </row>
    <row r="376" spans="1:16" x14ac:dyDescent="0.2">
      <c r="A376" s="22" t="s">
        <v>39</v>
      </c>
      <c r="B376" s="23" t="s">
        <v>375</v>
      </c>
      <c r="C376" s="23" t="s">
        <v>376</v>
      </c>
      <c r="D376" s="22" t="s">
        <v>41</v>
      </c>
      <c r="E376" s="24" t="s">
        <v>377</v>
      </c>
      <c r="F376" s="25" t="s">
        <v>121</v>
      </c>
      <c r="G376" s="26">
        <v>2</v>
      </c>
      <c r="H376" s="27">
        <v>0</v>
      </c>
      <c r="I376" s="27">
        <f>ROUND(ROUND(H376,2)*ROUND(G376,3),2)</f>
        <v>0</v>
      </c>
      <c r="O376">
        <f>(I376*21)/100</f>
        <v>0</v>
      </c>
      <c r="P376" t="s">
        <v>10</v>
      </c>
    </row>
    <row r="377" spans="1:16" x14ac:dyDescent="0.2">
      <c r="A377" s="28" t="s">
        <v>44</v>
      </c>
      <c r="E377" s="29" t="s">
        <v>41</v>
      </c>
    </row>
    <row r="378" spans="1:16" x14ac:dyDescent="0.2">
      <c r="A378" s="30" t="s">
        <v>45</v>
      </c>
      <c r="E378" s="31" t="s">
        <v>46</v>
      </c>
    </row>
    <row r="379" spans="1:16" ht="38.25" x14ac:dyDescent="0.2">
      <c r="A379" t="s">
        <v>47</v>
      </c>
      <c r="E379" s="29" t="s">
        <v>374</v>
      </c>
    </row>
    <row r="380" spans="1:16" x14ac:dyDescent="0.2">
      <c r="A380" s="22" t="s">
        <v>39</v>
      </c>
      <c r="B380" s="23" t="s">
        <v>378</v>
      </c>
      <c r="C380" s="23" t="s">
        <v>379</v>
      </c>
      <c r="D380" s="22" t="s">
        <v>41</v>
      </c>
      <c r="E380" s="24" t="s">
        <v>380</v>
      </c>
      <c r="F380" s="25" t="s">
        <v>121</v>
      </c>
      <c r="G380" s="26">
        <v>2</v>
      </c>
      <c r="H380" s="27">
        <v>0</v>
      </c>
      <c r="I380" s="27">
        <f>ROUND(ROUND(H380,2)*ROUND(G380,3),2)</f>
        <v>0</v>
      </c>
      <c r="O380">
        <f>(I380*21)/100</f>
        <v>0</v>
      </c>
      <c r="P380" t="s">
        <v>10</v>
      </c>
    </row>
    <row r="381" spans="1:16" x14ac:dyDescent="0.2">
      <c r="A381" s="28" t="s">
        <v>44</v>
      </c>
      <c r="E381" s="29" t="s">
        <v>41</v>
      </c>
    </row>
    <row r="382" spans="1:16" x14ac:dyDescent="0.2">
      <c r="A382" s="30" t="s">
        <v>45</v>
      </c>
      <c r="E382" s="31" t="s">
        <v>46</v>
      </c>
    </row>
    <row r="383" spans="1:16" ht="38.25" x14ac:dyDescent="0.2">
      <c r="A383" t="s">
        <v>47</v>
      </c>
      <c r="E383" s="29" t="s">
        <v>374</v>
      </c>
    </row>
    <row r="384" spans="1:16" x14ac:dyDescent="0.2">
      <c r="A384" s="22" t="s">
        <v>39</v>
      </c>
      <c r="B384" s="23" t="s">
        <v>381</v>
      </c>
      <c r="C384" s="23" t="s">
        <v>382</v>
      </c>
      <c r="D384" s="22" t="s">
        <v>41</v>
      </c>
      <c r="E384" s="24" t="s">
        <v>383</v>
      </c>
      <c r="F384" s="25" t="s">
        <v>121</v>
      </c>
      <c r="G384" s="26">
        <v>8</v>
      </c>
      <c r="H384" s="27">
        <v>0</v>
      </c>
      <c r="I384" s="27">
        <f>ROUND(ROUND(H384,2)*ROUND(G384,3),2)</f>
        <v>0</v>
      </c>
      <c r="O384">
        <f>(I384*21)/100</f>
        <v>0</v>
      </c>
      <c r="P384" t="s">
        <v>10</v>
      </c>
    </row>
    <row r="385" spans="1:16" x14ac:dyDescent="0.2">
      <c r="A385" s="28" t="s">
        <v>44</v>
      </c>
      <c r="E385" s="29" t="s">
        <v>41</v>
      </c>
    </row>
    <row r="386" spans="1:16" x14ac:dyDescent="0.2">
      <c r="A386" s="30" t="s">
        <v>45</v>
      </c>
      <c r="E386" s="31" t="s">
        <v>46</v>
      </c>
    </row>
    <row r="387" spans="1:16" ht="38.25" x14ac:dyDescent="0.2">
      <c r="A387" t="s">
        <v>47</v>
      </c>
      <c r="E387" s="29" t="s">
        <v>374</v>
      </c>
    </row>
    <row r="388" spans="1:16" ht="25.5" x14ac:dyDescent="0.2">
      <c r="A388" s="22" t="s">
        <v>39</v>
      </c>
      <c r="B388" s="23" t="s">
        <v>384</v>
      </c>
      <c r="C388" s="23" t="s">
        <v>385</v>
      </c>
      <c r="D388" s="22" t="s">
        <v>41</v>
      </c>
      <c r="E388" s="24" t="s">
        <v>386</v>
      </c>
      <c r="F388" s="25" t="s">
        <v>121</v>
      </c>
      <c r="G388" s="26">
        <v>1</v>
      </c>
      <c r="H388" s="27">
        <v>0</v>
      </c>
      <c r="I388" s="27">
        <f>ROUND(ROUND(H388,2)*ROUND(G388,3),2)</f>
        <v>0</v>
      </c>
      <c r="O388">
        <f>(I388*21)/100</f>
        <v>0</v>
      </c>
      <c r="P388" t="s">
        <v>10</v>
      </c>
    </row>
    <row r="389" spans="1:16" x14ac:dyDescent="0.2">
      <c r="A389" s="28" t="s">
        <v>44</v>
      </c>
      <c r="E389" s="29" t="s">
        <v>41</v>
      </c>
    </row>
    <row r="390" spans="1:16" x14ac:dyDescent="0.2">
      <c r="A390" s="30" t="s">
        <v>45</v>
      </c>
      <c r="E390" s="31" t="s">
        <v>46</v>
      </c>
    </row>
    <row r="391" spans="1:16" ht="38.25" x14ac:dyDescent="0.2">
      <c r="A391" t="s">
        <v>47</v>
      </c>
      <c r="E391" s="29" t="s">
        <v>387</v>
      </c>
    </row>
    <row r="392" spans="1:16" x14ac:dyDescent="0.2">
      <c r="A392" s="22" t="s">
        <v>39</v>
      </c>
      <c r="B392" s="23" t="s">
        <v>388</v>
      </c>
      <c r="C392" s="23" t="s">
        <v>389</v>
      </c>
      <c r="D392" s="22" t="s">
        <v>41</v>
      </c>
      <c r="E392" s="24" t="s">
        <v>390</v>
      </c>
      <c r="F392" s="25" t="s">
        <v>391</v>
      </c>
      <c r="G392" s="26">
        <v>48</v>
      </c>
      <c r="H392" s="27">
        <v>0</v>
      </c>
      <c r="I392" s="27">
        <f>ROUND(ROUND(H392,2)*ROUND(G392,3),2)</f>
        <v>0</v>
      </c>
      <c r="O392">
        <f>(I392*21)/100</f>
        <v>0</v>
      </c>
      <c r="P392" t="s">
        <v>10</v>
      </c>
    </row>
    <row r="393" spans="1:16" x14ac:dyDescent="0.2">
      <c r="A393" s="28" t="s">
        <v>44</v>
      </c>
      <c r="E393" s="29" t="s">
        <v>41</v>
      </c>
    </row>
    <row r="394" spans="1:16" x14ac:dyDescent="0.2">
      <c r="A394" s="30" t="s">
        <v>45</v>
      </c>
      <c r="E394" s="31" t="s">
        <v>46</v>
      </c>
    </row>
    <row r="395" spans="1:16" ht="51" x14ac:dyDescent="0.2">
      <c r="A395" t="s">
        <v>47</v>
      </c>
      <c r="E395" s="29" t="s">
        <v>392</v>
      </c>
    </row>
    <row r="396" spans="1:16" x14ac:dyDescent="0.2">
      <c r="A396" s="22" t="s">
        <v>39</v>
      </c>
      <c r="B396" s="23" t="s">
        <v>393</v>
      </c>
      <c r="C396" s="23" t="s">
        <v>394</v>
      </c>
      <c r="D396" s="22" t="s">
        <v>41</v>
      </c>
      <c r="E396" s="24" t="s">
        <v>395</v>
      </c>
      <c r="F396" s="25" t="s">
        <v>391</v>
      </c>
      <c r="G396" s="26">
        <v>24</v>
      </c>
      <c r="H396" s="27">
        <v>0</v>
      </c>
      <c r="I396" s="27">
        <f>ROUND(ROUND(H396,2)*ROUND(G396,3),2)</f>
        <v>0</v>
      </c>
      <c r="O396">
        <f>(I396*21)/100</f>
        <v>0</v>
      </c>
      <c r="P396" t="s">
        <v>10</v>
      </c>
    </row>
    <row r="397" spans="1:16" x14ac:dyDescent="0.2">
      <c r="A397" s="28" t="s">
        <v>44</v>
      </c>
      <c r="E397" s="29" t="s">
        <v>41</v>
      </c>
    </row>
    <row r="398" spans="1:16" x14ac:dyDescent="0.2">
      <c r="A398" s="30" t="s">
        <v>45</v>
      </c>
      <c r="E398" s="31" t="s">
        <v>46</v>
      </c>
    </row>
    <row r="399" spans="1:16" ht="51" x14ac:dyDescent="0.2">
      <c r="A399" t="s">
        <v>47</v>
      </c>
      <c r="E399" s="29" t="s">
        <v>396</v>
      </c>
    </row>
    <row r="400" spans="1:16" x14ac:dyDescent="0.2">
      <c r="A400" s="22" t="s">
        <v>39</v>
      </c>
      <c r="B400" s="23" t="s">
        <v>397</v>
      </c>
      <c r="C400" s="23" t="s">
        <v>398</v>
      </c>
      <c r="D400" s="22" t="s">
        <v>41</v>
      </c>
      <c r="E400" s="24" t="s">
        <v>399</v>
      </c>
      <c r="F400" s="25" t="s">
        <v>391</v>
      </c>
      <c r="G400" s="26">
        <v>10</v>
      </c>
      <c r="H400" s="27">
        <v>0</v>
      </c>
      <c r="I400" s="27">
        <f>ROUND(ROUND(H400,2)*ROUND(G400,3),2)</f>
        <v>0</v>
      </c>
      <c r="O400">
        <f>(I400*21)/100</f>
        <v>0</v>
      </c>
      <c r="P400" t="s">
        <v>10</v>
      </c>
    </row>
    <row r="401" spans="1:18" x14ac:dyDescent="0.2">
      <c r="A401" s="28" t="s">
        <v>44</v>
      </c>
      <c r="E401" s="29" t="s">
        <v>41</v>
      </c>
    </row>
    <row r="402" spans="1:18" x14ac:dyDescent="0.2">
      <c r="A402" s="30" t="s">
        <v>45</v>
      </c>
      <c r="E402" s="31" t="s">
        <v>46</v>
      </c>
    </row>
    <row r="403" spans="1:18" ht="38.25" x14ac:dyDescent="0.2">
      <c r="A403" t="s">
        <v>47</v>
      </c>
      <c r="E403" s="29" t="s">
        <v>400</v>
      </c>
    </row>
    <row r="404" spans="1:18" x14ac:dyDescent="0.2">
      <c r="A404" s="22" t="s">
        <v>39</v>
      </c>
      <c r="B404" s="23" t="s">
        <v>401</v>
      </c>
      <c r="C404" s="23" t="s">
        <v>402</v>
      </c>
      <c r="D404" s="22" t="s">
        <v>41</v>
      </c>
      <c r="E404" s="24" t="s">
        <v>403</v>
      </c>
      <c r="F404" s="25" t="s">
        <v>391</v>
      </c>
      <c r="G404" s="26">
        <v>12</v>
      </c>
      <c r="H404" s="27">
        <v>0</v>
      </c>
      <c r="I404" s="27">
        <f>ROUND(ROUND(H404,2)*ROUND(G404,3),2)</f>
        <v>0</v>
      </c>
      <c r="O404">
        <f>(I404*21)/100</f>
        <v>0</v>
      </c>
      <c r="P404" t="s">
        <v>10</v>
      </c>
    </row>
    <row r="405" spans="1:18" x14ac:dyDescent="0.2">
      <c r="A405" s="28" t="s">
        <v>44</v>
      </c>
      <c r="E405" s="29" t="s">
        <v>41</v>
      </c>
    </row>
    <row r="406" spans="1:18" x14ac:dyDescent="0.2">
      <c r="A406" s="30" t="s">
        <v>45</v>
      </c>
      <c r="E406" s="31" t="s">
        <v>46</v>
      </c>
    </row>
    <row r="407" spans="1:18" ht="38.25" x14ac:dyDescent="0.2">
      <c r="A407" t="s">
        <v>47</v>
      </c>
      <c r="E407" s="29" t="s">
        <v>404</v>
      </c>
    </row>
    <row r="408" spans="1:18" x14ac:dyDescent="0.2">
      <c r="A408" s="22" t="s">
        <v>39</v>
      </c>
      <c r="B408" s="23" t="s">
        <v>405</v>
      </c>
      <c r="C408" s="23" t="s">
        <v>406</v>
      </c>
      <c r="D408" s="22" t="s">
        <v>41</v>
      </c>
      <c r="E408" s="24" t="s">
        <v>407</v>
      </c>
      <c r="F408" s="25" t="s">
        <v>391</v>
      </c>
      <c r="G408" s="26">
        <v>12</v>
      </c>
      <c r="H408" s="27">
        <v>0</v>
      </c>
      <c r="I408" s="27">
        <f>ROUND(ROUND(H408,2)*ROUND(G408,3),2)</f>
        <v>0</v>
      </c>
      <c r="O408">
        <f>(I408*21)/100</f>
        <v>0</v>
      </c>
      <c r="P408" t="s">
        <v>10</v>
      </c>
    </row>
    <row r="409" spans="1:18" x14ac:dyDescent="0.2">
      <c r="A409" s="28" t="s">
        <v>44</v>
      </c>
      <c r="E409" s="29" t="s">
        <v>41</v>
      </c>
    </row>
    <row r="410" spans="1:18" x14ac:dyDescent="0.2">
      <c r="A410" s="30" t="s">
        <v>45</v>
      </c>
      <c r="E410" s="31" t="s">
        <v>46</v>
      </c>
    </row>
    <row r="411" spans="1:18" ht="38.25" x14ac:dyDescent="0.2">
      <c r="A411" t="s">
        <v>47</v>
      </c>
      <c r="E411" s="29" t="s">
        <v>408</v>
      </c>
    </row>
    <row r="412" spans="1:18" ht="12.75" customHeight="1" x14ac:dyDescent="0.2">
      <c r="A412" s="3" t="s">
        <v>37</v>
      </c>
      <c r="B412" s="3"/>
      <c r="C412" s="32" t="s">
        <v>409</v>
      </c>
      <c r="D412" s="3"/>
      <c r="E412" s="20" t="s">
        <v>410</v>
      </c>
      <c r="F412" s="3"/>
      <c r="G412" s="3"/>
      <c r="H412" s="3"/>
      <c r="I412" s="33">
        <f>0+Q412</f>
        <v>0</v>
      </c>
      <c r="O412">
        <f>0+R412</f>
        <v>0</v>
      </c>
      <c r="Q412">
        <f>0+I413</f>
        <v>0</v>
      </c>
      <c r="R412">
        <f>0+O413</f>
        <v>0</v>
      </c>
    </row>
    <row r="413" spans="1:18" x14ac:dyDescent="0.2">
      <c r="A413" s="22" t="s">
        <v>39</v>
      </c>
      <c r="B413" s="23" t="s">
        <v>411</v>
      </c>
      <c r="C413" s="23" t="s">
        <v>412</v>
      </c>
      <c r="D413" s="22" t="s">
        <v>41</v>
      </c>
      <c r="E413" s="24" t="s">
        <v>413</v>
      </c>
      <c r="F413" s="25" t="s">
        <v>121</v>
      </c>
      <c r="G413" s="26">
        <v>15</v>
      </c>
      <c r="H413" s="27">
        <v>0</v>
      </c>
      <c r="I413" s="27">
        <f>ROUND(ROUND(H413,2)*ROUND(G413,3),2)</f>
        <v>0</v>
      </c>
      <c r="O413">
        <f>(I413*21)/100</f>
        <v>0</v>
      </c>
      <c r="P413" t="s">
        <v>10</v>
      </c>
    </row>
    <row r="414" spans="1:18" x14ac:dyDescent="0.2">
      <c r="A414" s="28" t="s">
        <v>44</v>
      </c>
      <c r="E414" s="29" t="s">
        <v>41</v>
      </c>
    </row>
    <row r="415" spans="1:18" x14ac:dyDescent="0.2">
      <c r="A415" s="30" t="s">
        <v>45</v>
      </c>
      <c r="E415" s="31" t="s">
        <v>46</v>
      </c>
    </row>
    <row r="416" spans="1:18" ht="38.25" x14ac:dyDescent="0.2">
      <c r="A416" t="s">
        <v>47</v>
      </c>
      <c r="E416" s="29" t="s">
        <v>414</v>
      </c>
    </row>
    <row r="417" spans="1:18" ht="12.75" customHeight="1" x14ac:dyDescent="0.2">
      <c r="A417" s="3" t="s">
        <v>37</v>
      </c>
      <c r="B417" s="3"/>
      <c r="C417" s="32" t="s">
        <v>68</v>
      </c>
      <c r="D417" s="3"/>
      <c r="E417" s="20" t="s">
        <v>415</v>
      </c>
      <c r="F417" s="3"/>
      <c r="G417" s="3"/>
      <c r="H417" s="3"/>
      <c r="I417" s="33">
        <f>0+Q417</f>
        <v>0</v>
      </c>
      <c r="O417">
        <f>0+R417</f>
        <v>0</v>
      </c>
      <c r="Q417">
        <f>0+I418</f>
        <v>0</v>
      </c>
      <c r="R417">
        <f>0+O418</f>
        <v>0</v>
      </c>
    </row>
    <row r="418" spans="1:18" x14ac:dyDescent="0.2">
      <c r="A418" s="22" t="s">
        <v>39</v>
      </c>
      <c r="B418" s="23" t="s">
        <v>416</v>
      </c>
      <c r="C418" s="23" t="s">
        <v>417</v>
      </c>
      <c r="D418" s="22" t="s">
        <v>41</v>
      </c>
      <c r="E418" s="24" t="s">
        <v>418</v>
      </c>
      <c r="F418" s="25" t="s">
        <v>51</v>
      </c>
      <c r="G418" s="26">
        <v>2</v>
      </c>
      <c r="H418" s="27">
        <v>0</v>
      </c>
      <c r="I418" s="27">
        <f>ROUND(ROUND(H418,2)*ROUND(G418,3),2)</f>
        <v>0</v>
      </c>
      <c r="O418">
        <f>(I418*21)/100</f>
        <v>0</v>
      </c>
      <c r="P418" t="s">
        <v>10</v>
      </c>
    </row>
    <row r="419" spans="1:18" x14ac:dyDescent="0.2">
      <c r="A419" s="28" t="s">
        <v>44</v>
      </c>
      <c r="E419" s="29" t="s">
        <v>41</v>
      </c>
    </row>
    <row r="420" spans="1:18" x14ac:dyDescent="0.2">
      <c r="A420" s="30" t="s">
        <v>45</v>
      </c>
      <c r="E420" s="31" t="s">
        <v>46</v>
      </c>
    </row>
    <row r="421" spans="1:18" ht="280.5" x14ac:dyDescent="0.2">
      <c r="A421" t="s">
        <v>47</v>
      </c>
      <c r="E421" s="29" t="s">
        <v>419</v>
      </c>
    </row>
    <row r="422" spans="1:18" ht="12.75" customHeight="1" x14ac:dyDescent="0.2">
      <c r="A422" s="3" t="s">
        <v>37</v>
      </c>
      <c r="B422" s="3"/>
      <c r="C422" s="32" t="s">
        <v>35</v>
      </c>
      <c r="D422" s="3"/>
      <c r="E422" s="20" t="s">
        <v>420</v>
      </c>
      <c r="F422" s="3"/>
      <c r="G422" s="3"/>
      <c r="H422" s="3"/>
      <c r="I422" s="33">
        <f>0+Q422</f>
        <v>0</v>
      </c>
      <c r="O422">
        <f>0+R422</f>
        <v>0</v>
      </c>
      <c r="Q422">
        <f>0+I423</f>
        <v>0</v>
      </c>
      <c r="R422">
        <f>0+O423</f>
        <v>0</v>
      </c>
    </row>
    <row r="423" spans="1:18" x14ac:dyDescent="0.2">
      <c r="A423" s="22" t="s">
        <v>39</v>
      </c>
      <c r="B423" s="23" t="s">
        <v>421</v>
      </c>
      <c r="C423" s="23" t="s">
        <v>422</v>
      </c>
      <c r="D423" s="22" t="s">
        <v>41</v>
      </c>
      <c r="E423" s="24" t="s">
        <v>423</v>
      </c>
      <c r="F423" s="25" t="s">
        <v>51</v>
      </c>
      <c r="G423" s="26">
        <v>0.1</v>
      </c>
      <c r="H423" s="27">
        <v>0</v>
      </c>
      <c r="I423" s="27">
        <f>ROUND(ROUND(H423,2)*ROUND(G423,3),2)</f>
        <v>0</v>
      </c>
      <c r="O423">
        <f>(I423*21)/100</f>
        <v>0</v>
      </c>
      <c r="P423" t="s">
        <v>10</v>
      </c>
    </row>
    <row r="424" spans="1:18" x14ac:dyDescent="0.2">
      <c r="A424" s="28" t="s">
        <v>44</v>
      </c>
      <c r="E424" s="29" t="s">
        <v>41</v>
      </c>
    </row>
    <row r="425" spans="1:18" x14ac:dyDescent="0.2">
      <c r="A425" s="30" t="s">
        <v>45</v>
      </c>
      <c r="E425" s="31" t="s">
        <v>46</v>
      </c>
    </row>
    <row r="426" spans="1:18" ht="76.5" x14ac:dyDescent="0.2">
      <c r="A426" t="s">
        <v>47</v>
      </c>
      <c r="E426" s="29" t="s">
        <v>424</v>
      </c>
    </row>
    <row r="427" spans="1:18" ht="12.75" customHeight="1" x14ac:dyDescent="0.2">
      <c r="A427" s="3" t="s">
        <v>37</v>
      </c>
      <c r="B427" s="3"/>
      <c r="C427" s="32" t="s">
        <v>425</v>
      </c>
      <c r="D427" s="3"/>
      <c r="E427" s="20" t="s">
        <v>426</v>
      </c>
      <c r="F427" s="3"/>
      <c r="G427" s="3"/>
      <c r="H427" s="3"/>
      <c r="I427" s="33">
        <f>0+Q427</f>
        <v>0</v>
      </c>
      <c r="O427">
        <f>0+R427</f>
        <v>0</v>
      </c>
      <c r="Q427">
        <f>0+I428+I432+I436+I440+I444</f>
        <v>0</v>
      </c>
      <c r="R427">
        <f>0+O428+O432+O436+O440+O444</f>
        <v>0</v>
      </c>
    </row>
    <row r="428" spans="1:18" ht="25.5" x14ac:dyDescent="0.2">
      <c r="A428" s="22" t="s">
        <v>39</v>
      </c>
      <c r="B428" s="23" t="s">
        <v>427</v>
      </c>
      <c r="C428" s="23" t="s">
        <v>428</v>
      </c>
      <c r="D428" s="22" t="s">
        <v>411</v>
      </c>
      <c r="E428" s="24" t="s">
        <v>429</v>
      </c>
      <c r="F428" s="25" t="s">
        <v>430</v>
      </c>
      <c r="G428" s="26">
        <v>27</v>
      </c>
      <c r="H428" s="27">
        <v>0</v>
      </c>
      <c r="I428" s="27">
        <f>ROUND(ROUND(H428,2)*ROUND(G428,3),2)</f>
        <v>0</v>
      </c>
      <c r="O428">
        <f>(I428*21)/100</f>
        <v>0</v>
      </c>
      <c r="P428" t="s">
        <v>10</v>
      </c>
    </row>
    <row r="429" spans="1:18" x14ac:dyDescent="0.2">
      <c r="A429" s="28" t="s">
        <v>44</v>
      </c>
      <c r="E429" s="29" t="s">
        <v>431</v>
      </c>
    </row>
    <row r="430" spans="1:18" x14ac:dyDescent="0.2">
      <c r="A430" s="30" t="s">
        <v>45</v>
      </c>
      <c r="E430" s="31" t="s">
        <v>46</v>
      </c>
    </row>
    <row r="431" spans="1:18" ht="153" x14ac:dyDescent="0.2">
      <c r="A431" t="s">
        <v>47</v>
      </c>
      <c r="E431" s="29" t="s">
        <v>432</v>
      </c>
    </row>
    <row r="432" spans="1:18" ht="25.5" x14ac:dyDescent="0.2">
      <c r="A432" s="22" t="s">
        <v>39</v>
      </c>
      <c r="B432" s="23" t="s">
        <v>433</v>
      </c>
      <c r="C432" s="23" t="s">
        <v>434</v>
      </c>
      <c r="D432" s="22" t="s">
        <v>411</v>
      </c>
      <c r="E432" s="24" t="s">
        <v>435</v>
      </c>
      <c r="F432" s="25" t="s">
        <v>430</v>
      </c>
      <c r="G432" s="26">
        <v>1</v>
      </c>
      <c r="H432" s="27">
        <v>0</v>
      </c>
      <c r="I432" s="27">
        <f>ROUND(ROUND(H432,2)*ROUND(G432,3),2)</f>
        <v>0</v>
      </c>
      <c r="O432">
        <f>(I432*21)/100</f>
        <v>0</v>
      </c>
      <c r="P432" t="s">
        <v>10</v>
      </c>
    </row>
    <row r="433" spans="1:16" x14ac:dyDescent="0.2">
      <c r="A433" s="28" t="s">
        <v>44</v>
      </c>
      <c r="E433" s="29" t="s">
        <v>431</v>
      </c>
    </row>
    <row r="434" spans="1:16" x14ac:dyDescent="0.2">
      <c r="A434" s="30" t="s">
        <v>45</v>
      </c>
      <c r="E434" s="31" t="s">
        <v>46</v>
      </c>
    </row>
    <row r="435" spans="1:16" ht="153" x14ac:dyDescent="0.2">
      <c r="A435" t="s">
        <v>47</v>
      </c>
      <c r="E435" s="29" t="s">
        <v>432</v>
      </c>
    </row>
    <row r="436" spans="1:16" ht="25.5" x14ac:dyDescent="0.2">
      <c r="A436" s="22" t="s">
        <v>39</v>
      </c>
      <c r="B436" s="23" t="s">
        <v>436</v>
      </c>
      <c r="C436" s="23" t="s">
        <v>437</v>
      </c>
      <c r="D436" s="22" t="s">
        <v>411</v>
      </c>
      <c r="E436" s="24" t="s">
        <v>438</v>
      </c>
      <c r="F436" s="25" t="s">
        <v>430</v>
      </c>
      <c r="G436" s="26">
        <v>0.05</v>
      </c>
      <c r="H436" s="27">
        <v>0</v>
      </c>
      <c r="I436" s="27">
        <f>ROUND(ROUND(H436,2)*ROUND(G436,3),2)</f>
        <v>0</v>
      </c>
      <c r="O436">
        <f>(I436*21)/100</f>
        <v>0</v>
      </c>
      <c r="P436" t="s">
        <v>10</v>
      </c>
    </row>
    <row r="437" spans="1:16" x14ac:dyDescent="0.2">
      <c r="A437" s="28" t="s">
        <v>44</v>
      </c>
      <c r="E437" s="29" t="s">
        <v>431</v>
      </c>
    </row>
    <row r="438" spans="1:16" x14ac:dyDescent="0.2">
      <c r="A438" s="30" t="s">
        <v>45</v>
      </c>
      <c r="E438" s="31" t="s">
        <v>46</v>
      </c>
    </row>
    <row r="439" spans="1:16" ht="153" x14ac:dyDescent="0.2">
      <c r="A439" t="s">
        <v>47</v>
      </c>
      <c r="E439" s="29" t="s">
        <v>432</v>
      </c>
    </row>
    <row r="440" spans="1:16" ht="25.5" x14ac:dyDescent="0.2">
      <c r="A440" s="22" t="s">
        <v>39</v>
      </c>
      <c r="B440" s="23" t="s">
        <v>439</v>
      </c>
      <c r="C440" s="23" t="s">
        <v>440</v>
      </c>
      <c r="D440" s="22" t="s">
        <v>411</v>
      </c>
      <c r="E440" s="24" t="s">
        <v>441</v>
      </c>
      <c r="F440" s="25" t="s">
        <v>430</v>
      </c>
      <c r="G440" s="26">
        <v>0.05</v>
      </c>
      <c r="H440" s="27">
        <v>0</v>
      </c>
      <c r="I440" s="27">
        <f>ROUND(ROUND(H440,2)*ROUND(G440,3),2)</f>
        <v>0</v>
      </c>
      <c r="O440">
        <f>(I440*21)/100</f>
        <v>0</v>
      </c>
      <c r="P440" t="s">
        <v>10</v>
      </c>
    </row>
    <row r="441" spans="1:16" ht="25.5" x14ac:dyDescent="0.2">
      <c r="A441" s="28" t="s">
        <v>44</v>
      </c>
      <c r="E441" s="29" t="s">
        <v>442</v>
      </c>
    </row>
    <row r="442" spans="1:16" x14ac:dyDescent="0.2">
      <c r="A442" s="30" t="s">
        <v>45</v>
      </c>
      <c r="E442" s="31" t="s">
        <v>46</v>
      </c>
    </row>
    <row r="443" spans="1:16" ht="153" x14ac:dyDescent="0.2">
      <c r="A443" t="s">
        <v>47</v>
      </c>
      <c r="E443" s="29" t="s">
        <v>432</v>
      </c>
    </row>
    <row r="444" spans="1:16" ht="25.5" x14ac:dyDescent="0.2">
      <c r="A444" s="22" t="s">
        <v>39</v>
      </c>
      <c r="B444" s="23" t="s">
        <v>443</v>
      </c>
      <c r="C444" s="23" t="s">
        <v>444</v>
      </c>
      <c r="D444" s="22" t="s">
        <v>411</v>
      </c>
      <c r="E444" s="24" t="s">
        <v>445</v>
      </c>
      <c r="F444" s="25" t="s">
        <v>430</v>
      </c>
      <c r="G444" s="26">
        <v>0.7</v>
      </c>
      <c r="H444" s="27">
        <v>0</v>
      </c>
      <c r="I444" s="27">
        <f>ROUND(ROUND(H444,2)*ROUND(G444,3),2)</f>
        <v>0</v>
      </c>
      <c r="O444">
        <f>(I444*21)/100</f>
        <v>0</v>
      </c>
      <c r="P444" t="s">
        <v>10</v>
      </c>
    </row>
    <row r="445" spans="1:16" ht="25.5" x14ac:dyDescent="0.2">
      <c r="A445" s="28" t="s">
        <v>44</v>
      </c>
      <c r="E445" s="29" t="s">
        <v>446</v>
      </c>
    </row>
    <row r="446" spans="1:16" x14ac:dyDescent="0.2">
      <c r="A446" s="30" t="s">
        <v>45</v>
      </c>
      <c r="E446" s="31" t="s">
        <v>46</v>
      </c>
    </row>
    <row r="447" spans="1:16" ht="153" x14ac:dyDescent="0.2">
      <c r="A447" t="s">
        <v>47</v>
      </c>
      <c r="E447" s="29" t="s">
        <v>432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D.2.3.2_SO 01-06-01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2020-10-17T09:08:59Z</dcterms:created>
  <dcterms:modified xsi:type="dcterms:W3CDTF">2020-10-17T09:08:59Z</dcterms:modified>
</cp:coreProperties>
</file>