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1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0" i="1" l="1"/>
  <c r="O300" i="1" s="1"/>
  <c r="I296" i="1"/>
  <c r="O296" i="1" s="1"/>
  <c r="O292" i="1"/>
  <c r="I292" i="1"/>
  <c r="I288" i="1"/>
  <c r="Q287" i="1" s="1"/>
  <c r="I287" i="1" s="1"/>
  <c r="O283" i="1"/>
  <c r="I283" i="1"/>
  <c r="I279" i="1"/>
  <c r="Q274" i="1" s="1"/>
  <c r="I274" i="1" s="1"/>
  <c r="I275" i="1"/>
  <c r="O275" i="1" s="1"/>
  <c r="I270" i="1"/>
  <c r="O270" i="1" s="1"/>
  <c r="I266" i="1"/>
  <c r="O266" i="1" s="1"/>
  <c r="I262" i="1"/>
  <c r="O262" i="1" s="1"/>
  <c r="O258" i="1"/>
  <c r="I258" i="1"/>
  <c r="I254" i="1"/>
  <c r="O254" i="1" s="1"/>
  <c r="I250" i="1"/>
  <c r="O250" i="1" s="1"/>
  <c r="I246" i="1"/>
  <c r="O246" i="1" s="1"/>
  <c r="O242" i="1"/>
  <c r="I242" i="1"/>
  <c r="I238" i="1"/>
  <c r="O238" i="1" s="1"/>
  <c r="I234" i="1"/>
  <c r="O234" i="1" s="1"/>
  <c r="I230" i="1"/>
  <c r="O230" i="1" s="1"/>
  <c r="O226" i="1"/>
  <c r="I226" i="1"/>
  <c r="I222" i="1"/>
  <c r="O222" i="1" s="1"/>
  <c r="I218" i="1"/>
  <c r="O218" i="1" s="1"/>
  <c r="I214" i="1"/>
  <c r="O214" i="1" s="1"/>
  <c r="O210" i="1"/>
  <c r="I210" i="1"/>
  <c r="I206" i="1"/>
  <c r="O206" i="1" s="1"/>
  <c r="I202" i="1"/>
  <c r="O202" i="1" s="1"/>
  <c r="I198" i="1"/>
  <c r="O198" i="1" s="1"/>
  <c r="O194" i="1"/>
  <c r="I194" i="1"/>
  <c r="Q193" i="1"/>
  <c r="I193" i="1" s="1"/>
  <c r="I189" i="1"/>
  <c r="O189" i="1" s="1"/>
  <c r="O185" i="1"/>
  <c r="I185" i="1"/>
  <c r="I181" i="1"/>
  <c r="O181" i="1" s="1"/>
  <c r="I177" i="1"/>
  <c r="O177" i="1" s="1"/>
  <c r="I173" i="1"/>
  <c r="O173" i="1" s="1"/>
  <c r="O169" i="1"/>
  <c r="I169" i="1"/>
  <c r="I165" i="1"/>
  <c r="Q160" i="1" s="1"/>
  <c r="I160" i="1" s="1"/>
  <c r="I161" i="1"/>
  <c r="O161" i="1" s="1"/>
  <c r="I156" i="1"/>
  <c r="Q155" i="1" s="1"/>
  <c r="I155" i="1" s="1"/>
  <c r="O151" i="1"/>
  <c r="I151" i="1"/>
  <c r="I147" i="1"/>
  <c r="O147" i="1" s="1"/>
  <c r="I143" i="1"/>
  <c r="O143" i="1" s="1"/>
  <c r="I139" i="1"/>
  <c r="O139" i="1" s="1"/>
  <c r="O135" i="1"/>
  <c r="I135" i="1"/>
  <c r="I131" i="1"/>
  <c r="O131" i="1" s="1"/>
  <c r="I127" i="1"/>
  <c r="O127" i="1" s="1"/>
  <c r="I123" i="1"/>
  <c r="O123" i="1" s="1"/>
  <c r="O119" i="1"/>
  <c r="I119" i="1"/>
  <c r="I115" i="1"/>
  <c r="O115" i="1" s="1"/>
  <c r="I111" i="1"/>
  <c r="O111" i="1" s="1"/>
  <c r="I107" i="1"/>
  <c r="O107" i="1" s="1"/>
  <c r="O103" i="1"/>
  <c r="I103" i="1"/>
  <c r="I99" i="1"/>
  <c r="O99" i="1" s="1"/>
  <c r="I95" i="1"/>
  <c r="O95" i="1" s="1"/>
  <c r="I91" i="1"/>
  <c r="O91" i="1" s="1"/>
  <c r="O87" i="1"/>
  <c r="I87" i="1"/>
  <c r="I83" i="1"/>
  <c r="O83" i="1" s="1"/>
  <c r="I79" i="1"/>
  <c r="O79" i="1" s="1"/>
  <c r="I75" i="1"/>
  <c r="O75" i="1" s="1"/>
  <c r="O71" i="1"/>
  <c r="I71" i="1"/>
  <c r="I67" i="1"/>
  <c r="O67" i="1" s="1"/>
  <c r="I63" i="1"/>
  <c r="O63" i="1" s="1"/>
  <c r="I59" i="1"/>
  <c r="O59" i="1" s="1"/>
  <c r="O55" i="1"/>
  <c r="I55" i="1"/>
  <c r="I51" i="1"/>
  <c r="O51" i="1" s="1"/>
  <c r="I47" i="1"/>
  <c r="O47" i="1" s="1"/>
  <c r="I43" i="1"/>
  <c r="O43" i="1" s="1"/>
  <c r="O39" i="1"/>
  <c r="I39" i="1"/>
  <c r="I35" i="1"/>
  <c r="O35" i="1" s="1"/>
  <c r="I31" i="1"/>
  <c r="O31" i="1" s="1"/>
  <c r="I27" i="1"/>
  <c r="O27" i="1" s="1"/>
  <c r="O23" i="1"/>
  <c r="I23" i="1"/>
  <c r="Q22" i="1"/>
  <c r="I22" i="1" s="1"/>
  <c r="I18" i="1"/>
  <c r="O18" i="1" s="1"/>
  <c r="O14" i="1"/>
  <c r="I14" i="1"/>
  <c r="I10" i="1"/>
  <c r="Q9" i="1" s="1"/>
  <c r="I9" i="1" s="1"/>
  <c r="I3" i="1" s="1"/>
  <c r="R22" i="1" l="1"/>
  <c r="O22" i="1" s="1"/>
  <c r="R193" i="1"/>
  <c r="O193" i="1" s="1"/>
  <c r="R274" i="1"/>
  <c r="O274" i="1" s="1"/>
  <c r="O10" i="1"/>
  <c r="R9" i="1" s="1"/>
  <c r="O9" i="1" s="1"/>
  <c r="O156" i="1"/>
  <c r="R155" i="1" s="1"/>
  <c r="O155" i="1" s="1"/>
  <c r="O165" i="1"/>
  <c r="R160" i="1" s="1"/>
  <c r="O160" i="1" s="1"/>
  <c r="O279" i="1"/>
  <c r="O288" i="1"/>
  <c r="R287" i="1" s="1"/>
  <c r="O287" i="1" s="1"/>
  <c r="O2" i="1" l="1"/>
</calcChain>
</file>

<file path=xl/sharedStrings.xml><?xml version="1.0" encoding="utf-8"?>
<sst xmlns="http://schemas.openxmlformats.org/spreadsheetml/2006/main" count="1000" uniqueCount="324">
  <si>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</si>
  <si>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</si>
  <si>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</si>
  <si>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</si>
  <si>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</si>
  <si>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</si>
  <si>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</si>
  <si>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</si>
  <si>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01-01-01.2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</si>
  <si>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</si>
  <si>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</si>
  <si>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</si>
  <si>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</si>
  <si>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</si>
  <si>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</si>
  <si>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</si>
  <si>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</si>
  <si>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</si>
  <si>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nezpůsobilé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</si>
  <si>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</si>
  <si>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</si>
  <si>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</si>
  <si>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</si>
  <si>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</si>
  <si>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</si>
  <si>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</si>
  <si>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</si>
  <si>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</si>
  <si>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</si>
  <si>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</si>
  <si>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</si>
  <si>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</si>
  <si>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</si>
  <si>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</si>
  <si>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</si>
  <si>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</si>
  <si>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</si>
  <si>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</si>
  <si>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74B</t>
  </si>
  <si>
    <t>Stožáry TV</t>
  </si>
  <si>
    <t>P</t>
  </si>
  <si>
    <t>74B215</t>
  </si>
  <si>
    <t/>
  </si>
  <si>
    <t>STOŽÁR TV OCELOVÝ TRUBKOVÝ JEDNODUCHÝ NA SVORNÍKY, TYPU TS245 NEBO TSI245, DÉLKY DO 10 M VČETNĚ</t>
  </si>
  <si>
    <t>KUS</t>
  </si>
  <si>
    <t>PP</t>
  </si>
  <si>
    <t>VV</t>
  </si>
  <si>
    <t>viz. výkaz výměr základů, stožárů a bran</t>
  </si>
  <si>
    <t>TS</t>
  </si>
  <si>
    <t>1. Položka obsahuje: – montáž, materiál a dopravné stožáru typového provedení – protikorozní ošetření stožáru dle TKP – konečnou regulaci stožáru po jeho zatížení2. Položka neobsahuje: – základovou konstrukci3. Způsob měření:Udává se počet kusů trakčních podpěr.</t>
  </si>
  <si>
    <t>74B604</t>
  </si>
  <si>
    <t>STOŽÁR TV OCELOVÝ PŘÍHRADOVÝ TYPU BP DÉLKY 12,5 M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</si>
  <si>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</si>
  <si>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11</t>
  </si>
  <si>
    <t>74BF11</t>
  </si>
  <si>
    <t>TAŽNÉ HNACÍ VOZIDLO K PRACOVNÍM SOUPRAVÁM (PRO STOŽÁRY A BRÁNY - MONTÁŽ )</t>
  </si>
  <si>
    <t>HOD</t>
  </si>
  <si>
    <t>viz. technická zpráva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</si>
  <si>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</si>
  <si>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</si>
  <si>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</si>
  <si>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12</t>
  </si>
  <si>
    <t>74C112</t>
  </si>
  <si>
    <t>ZÁVĚS TV NA KONZOLE S PŘÍDAVNÝM LANEM</t>
  </si>
  <si>
    <t>viz. soupis sestavení</t>
  </si>
  <si>
    <t>1. Položka obsahuje: – materiál a montáž vč. mechanizmů – protikorozní ošetření podle TKP2. Položka neobsahuje: X3. Způsob měření:Udává se počet kusů kompletní konstrukce nebo práce.</t>
  </si>
  <si>
    <t>13</t>
  </si>
  <si>
    <t>74C121</t>
  </si>
  <si>
    <t>PŘÍPLATEK ZA PLASTOVÝ IZOLÁTOR</t>
  </si>
  <si>
    <t>1. Položka obsahuje: – příplatek na materiál, dodávku a kusové zkoušky izolátoru podle TKP (samostatně nelze položku použít)2. Položka neobsahuje: X3. Způsob měření:Udává se počet kusů kompletní konstrukce nebo práce.</t>
  </si>
  <si>
    <t>14</t>
  </si>
  <si>
    <t>74C134</t>
  </si>
  <si>
    <t>VÝŠKOVÁ A SMĚROVÁ REGULACE KONZOLY NEBO SIK</t>
  </si>
  <si>
    <t>1. Položka obsahuje: – uvolnění a montáž stávajících závěsů troleje a nosného lana vč. potřebných mechanizmů, pomůcek a měření 2. Položka neobsahuje: – závěs TV3. Způsob měření:Udává se počet kusů kompletní konstrukce nebo práce.</t>
  </si>
  <si>
    <t>15</t>
  </si>
  <si>
    <t>74C135</t>
  </si>
  <si>
    <t>SVISLÝ POSUN KONZOLY NA STOŽÁRU</t>
  </si>
  <si>
    <t>1. Položka obsahuje: – demontáž a montáž konzoly vč. mechanizmů a měření – definitivní regulaci konzoly2. Položka neobsahuje: – konzolu a upevňovací materiál3. Způsob měření:Udává se počet kusů kompletní konstrukce nebo práce.</t>
  </si>
  <si>
    <t>16</t>
  </si>
  <si>
    <t>74C312</t>
  </si>
  <si>
    <t>VĚŠÁK TROLEJE ZÁKLADNÍ (PEVNÝ NEBO KLUZNÝ)</t>
  </si>
  <si>
    <t>1. Položka obsahuje: – všechny náklady na montáž a materiál dodaného zařízení protikorozně ošetřeného podle TKP se všemi pomocnými doplňujícími součástmi a pracemi s použitím mechanizmů2. Položka neobsahuje: X3. Způsob měření:Udává se počet kusů kompletní konstrukce nebo práce.</t>
  </si>
  <si>
    <t>17</t>
  </si>
  <si>
    <t>74C322</t>
  </si>
  <si>
    <t>SPOJKA LAN A TROLEJÍ IZOLOVANÁ</t>
  </si>
  <si>
    <t>18</t>
  </si>
  <si>
    <t>74C323</t>
  </si>
  <si>
    <t>SPOJKA TROLEJÍ SJÍZDNÁ</t>
  </si>
  <si>
    <t>19</t>
  </si>
  <si>
    <t>74C332</t>
  </si>
  <si>
    <t>DĚLIČ V TROLEJI REGULOVATELNÝ NEBO NEUTRÁLNÍ VČETNĚ TABULKY</t>
  </si>
  <si>
    <t>20</t>
  </si>
  <si>
    <t>74C351</t>
  </si>
  <si>
    <t>LANO PEVNÝCH BODŮ A ODTAHŮ 50 MM2 BZ NEBO FE</t>
  </si>
  <si>
    <t>m</t>
  </si>
  <si>
    <t>1. Položka obsahuje: – všechny náklady na materiál dodaného zařízení – cena položky je vč. ostatních rozpočtových nákladů2. Položka neobsahuje: X3. Způsob měření:Měří se metr délkový v ose vodiče nebo lana.</t>
  </si>
  <si>
    <t>21</t>
  </si>
  <si>
    <t>74C512</t>
  </si>
  <si>
    <t>POHYBLIVÉ KOTVENÍ SESTAVY TV NA STOŽÁRU - 10 KN</t>
  </si>
  <si>
    <t>viz. tabulka kotvení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</si>
  <si>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</si>
  <si>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22</t>
  </si>
  <si>
    <t>74C564</t>
  </si>
  <si>
    <t>PŘEVĚŠENÍ TROLEJOVÉHO VEDENÍ VČETNĚ ÚPRAVY VĚŠÁKŮ</t>
  </si>
  <si>
    <t>1. Položka obsahuje: – všechny náklady na montáž a demontáž dodaného zařízení se všemi pomocnými doplňujícími součástmi – cena položky je vč. ostatních rozpočtových nákladů2. Položka neobsahuje: X3. Způsob měření:Měří se metr délkový v ose vodiče nebo lana.</t>
  </si>
  <si>
    <t>23</t>
  </si>
  <si>
    <t>74C582</t>
  </si>
  <si>
    <t>TAŽENÍ TROLEJE 100 MM2 CU</t>
  </si>
  <si>
    <t>1. Položka obsahuje: – všechny náklady na montáž a materiál dodaného zařízení se všemi pomocnými doplňujícími součástmi – cena položky je vč. ostatních rozpočtových nákladů2. Položka neobsahuje: X3. Způsob měření:Měří se metr délkový v ose vodiče nebo lana.</t>
  </si>
  <si>
    <t>24</t>
  </si>
  <si>
    <t>74C591</t>
  </si>
  <si>
    <t>VÝŠKOVÁ REGULACE TROLEJE</t>
  </si>
  <si>
    <t>1. Položka obsahuje: – všechny náklady na regulaci troleje s použitím mechanizmů – cena položky je vč. ostatních rozpočtových nákladů2. Položka neobsahuje: X3. Způsob měření:Měří se metr délkový v ose vodiče nebo lana.</t>
  </si>
  <si>
    <t>25</t>
  </si>
  <si>
    <t>74C596</t>
  </si>
  <si>
    <t>ZAJIŠTĚNÍ KOTVENÍ NL A TR VŠECH SESTAV</t>
  </si>
  <si>
    <t>1. Položka obsahuje: – všechny náklady na regulaci kotvení se všemi pomocnými doplňujícími pracemi vč,mechanismů2. Položka neobsahuje: X3. Způsob měření:Udává se počet kusů kompletní konstrukce nebo práce.</t>
  </si>
  <si>
    <t>26</t>
  </si>
  <si>
    <t>74C5A3</t>
  </si>
  <si>
    <t>DEFINITIVNÍ REGULACE POHYBLIVÉHO KOTVENÍ SPOLEČNÉHO (NL A TR)</t>
  </si>
  <si>
    <t>27</t>
  </si>
  <si>
    <t>74C611</t>
  </si>
  <si>
    <t>PŘIPEVNĚNÍ JEDNOSTRANNÉ LIŠTY PRO KOTVENÍ ZV, NV, OV</t>
  </si>
  <si>
    <t>28</t>
  </si>
  <si>
    <t>74C621</t>
  </si>
  <si>
    <t>KOTVENÍ 1-3 LAN ZV, NV, OV S JEDNODUCHÝMI IZOLÁTORY</t>
  </si>
  <si>
    <t>29</t>
  </si>
  <si>
    <t>74C632</t>
  </si>
  <si>
    <t>PŘIPEVNĚNÍ KONZOLY ZV, NV, OV PRO "V" ZÁVĚS NA STOŽÁR</t>
  </si>
  <si>
    <t>30</t>
  </si>
  <si>
    <t>74C643</t>
  </si>
  <si>
    <t>V ZÁVĚS 1-2 LAN ZV, NV, OV</t>
  </si>
  <si>
    <t>31</t>
  </si>
  <si>
    <t>74C723</t>
  </si>
  <si>
    <t>SVOD Z NAPÁJECÍHO PŘEVĚSU NA TV LANEM 120 CU</t>
  </si>
  <si>
    <t>32</t>
  </si>
  <si>
    <t>74C731</t>
  </si>
  <si>
    <t>VLOŽENÁ IZOLACE V LANĚ NAPÁJECÍHO PŘEVĚSU BZ NEBO CU</t>
  </si>
  <si>
    <t>33</t>
  </si>
  <si>
    <t>74C742</t>
  </si>
  <si>
    <t>PŘIPEVNĚNÍ KOTEVNÍ LIŠTY NAPÁJECÍHO PŘEVĚSU SE 2-4 TŘMENY NA STOŽÁR TV</t>
  </si>
  <si>
    <t>34</t>
  </si>
  <si>
    <t>74C745</t>
  </si>
  <si>
    <t>KOTVENÍ LANA NAPÁJECÍHO PŘEVĚSU - 120 MM2 CU S IZOLACÍ</t>
  </si>
  <si>
    <t>35</t>
  </si>
  <si>
    <t>74C793</t>
  </si>
  <si>
    <t>RUČNÍ TAŽENÍ LANA NAPÁJECÍCH PŘEVĚSŮ 120 MM2 CU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</si>
  <si>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měření:Měří se metr délkový v ose vodiče nebo lana.</t>
  </si>
  <si>
    <t>36</t>
  </si>
  <si>
    <t>74C810</t>
  </si>
  <si>
    <t>UPEVNĚNÍ KONZOLY - STŘEDOVÉ, STRANOVÉ</t>
  </si>
  <si>
    <t>37</t>
  </si>
  <si>
    <t>74C820</t>
  </si>
  <si>
    <t>UPEVNĚNÍ DVOU KONZOL</t>
  </si>
  <si>
    <t>38</t>
  </si>
  <si>
    <t>74C830</t>
  </si>
  <si>
    <t>PŘIPEVNĚNÍ KOZLÍKU PRO KONZOLU NA STOŽÁR</t>
  </si>
  <si>
    <t>39</t>
  </si>
  <si>
    <t>74C963</t>
  </si>
  <si>
    <t>PŘIPEVNĚNÍ NÁVĚSTNÍHO ŠTÍTU NA STOŽÁR</t>
  </si>
  <si>
    <t>40</t>
  </si>
  <si>
    <t>74C967</t>
  </si>
  <si>
    <t>VÝSTRAŽNÁ TABULKA NA STOŽÁRU TV NEBO KONSTRUKCI</t>
  </si>
  <si>
    <t>41</t>
  </si>
  <si>
    <t>74C968</t>
  </si>
  <si>
    <t>TABULKA ČÍSLOVÁNÍ STOŽÁRU NEBO POHONU ODPOJOVAČE</t>
  </si>
  <si>
    <t>42</t>
  </si>
  <si>
    <t>74C973</t>
  </si>
  <si>
    <t>ÚPRAVY STÁVAJÍCÍHO TV - PROVIZORNÍ STAVY ZA 100 M ZPROVOZŇOVANÉ SKUPINY</t>
  </si>
  <si>
    <t>1. Položka obsahuje: – veškeré další práce a úpravy na stávajícím TV, nutné ke zprovoznění TV2. Položka neobsahuje: X3. Způsob měření:Udává se počet kusů kompletní konstrukce nebo práce.</t>
  </si>
  <si>
    <t>43</t>
  </si>
  <si>
    <t>74C975</t>
  </si>
  <si>
    <t>AKTUALIZACE TV DLE KOLEJOVÝCH POSTUPŮ ZA 100 M ZPROVOZŇOVANÉ SKUPINY</t>
  </si>
  <si>
    <t>1. Položka obsahuje: – veškeré další práce na aktualizaci TV po každém stavebním postupu2. Položka neobsahuje: X3. Způsob měření:Udává se počet kusů kompletní konstrukce nebo práce.</t>
  </si>
  <si>
    <t>44</t>
  </si>
  <si>
    <t>74CF11</t>
  </si>
  <si>
    <t>TAŽNÉ HNACÍ VOZIDLO K PRACOVNÍM SOUPRAVÁM (PRO VODIČE - MONTÁŽ)</t>
  </si>
  <si>
    <t>1. Položka obsahuje: – kolejové mechanizmy pro výstavbu  trakčního vedení – dopravu kolejových mechanismů z mateřského depa do prostoru stavby a zpět2. Položka neobsahuje: X3. Způsob měření:Udává se čas v hodinách bez pohotovostních stavů vozidla.</t>
  </si>
  <si>
    <t>74F2</t>
  </si>
  <si>
    <t>Nátěry TV</t>
  </si>
  <si>
    <t>46</t>
  </si>
  <si>
    <t>74F232</t>
  </si>
  <si>
    <t>BEZPEČNOSTNÍ PRUH NA PODPĚŘE TV BÍLOČERVENÝ</t>
  </si>
  <si>
    <t>1. Položka obsahuje: – nátěr, očištění, odrezivění a materiál (barva, ředidlo, odrezovač), nátěr proveden dle TKP2. Položka neobsahuje: X3. Způsob měření:Udává se počet kusů kompletní konstrukce nebo práce.</t>
  </si>
  <si>
    <t>74F3</t>
  </si>
  <si>
    <t>Revize, zkoušky a měření TV</t>
  </si>
  <si>
    <t>47</t>
  </si>
  <si>
    <t>74F311</t>
  </si>
  <si>
    <t>MĚŘENÍ PARAMETRŮ TV DYNAMICKÉ (MĚŘÍCÍM VOZEM)</t>
  </si>
  <si>
    <t>km</t>
  </si>
  <si>
    <t>viz.technická zpráva</t>
  </si>
  <si>
    <t>1. Položka obsahuje: – pronájem měřící soupravy včetně pracovníků  pro uvedná měření, kolejové mechanizmy, vyhodnocení a závěry z měření TV – dopravu kolejových mechanismů z mateřského depa do prostoru stavby a zpět2. Položka neobsahuje: X3. Způsob měření:Měří se projeté kilometry při měření, tj. bez režijních jízd.</t>
  </si>
  <si>
    <t>48</t>
  </si>
  <si>
    <t>74F312</t>
  </si>
  <si>
    <t>MĚŘENÍ PARAMETRŮ TV STATICKÉ</t>
  </si>
  <si>
    <t>1. Položka obsahuje: – měření parametrů TV pro revizi a dokumentaci skutečného provedení – dopravu kolejových mechanismů z mateřského depa do prostoru stavby a zpět2. Položka neobsahuje: X3. Způsob měření:Měří se projeté kilometry při měření, tj. bez režijních jízd.</t>
  </si>
  <si>
    <t>49</t>
  </si>
  <si>
    <t>74F313</t>
  </si>
  <si>
    <t>MĚŘENÍ ELEKTRICKÝCH VLASTNOSTÍ TV</t>
  </si>
  <si>
    <t>1. Položka obsahuje: – měření elektrických parametrů TV pro zpracování revize – dopravu kolejových mechanismů z mateřského depa do prostoru stavby a zpět2. Položka neobsahuje: X3. Způsob měření:Měří se projeté kilometry při měření, tj. bez režijních jízd.</t>
  </si>
  <si>
    <t>50</t>
  </si>
  <si>
    <t>74F321</t>
  </si>
  <si>
    <t>PROTOKOL ZPŮSOBILOSTI</t>
  </si>
  <si>
    <t>1. Položka obsahuje: – vyhotovení dokladu právnickou osobou o trolejových vedeních a trakčních zařízeních2. Položka neobsahuje: X3. Způsob měření:Udává se počet kusů kompletní konstrukce nebo práce.</t>
  </si>
  <si>
    <t>51</t>
  </si>
  <si>
    <t>74F322</t>
  </si>
  <si>
    <t>REVIZNÍ ZPRÁVA</t>
  </si>
  <si>
    <t>1. Položka obsahuje: – revizi autorizovaným revizním technikem na zařízeních trakčního vedení podle požadavku ČSN, včetně hodnocení2. Položka neobsahuje: X3. Způsob měření:Udává se počet kusů kompletní konstrukce nebo práce.</t>
  </si>
  <si>
    <t>52</t>
  </si>
  <si>
    <t>74F323</t>
  </si>
  <si>
    <t>PROTOKOL UTZ</t>
  </si>
  <si>
    <t>1. Položka obsahuje: – protokol autorizovaným revizním technikem na zařízeních trakčního vedení podle požadavku ČSN, včetně hodnocení2. Položka neobsahuje: X3. Způsob měření:Udává se počet kusů kompletní konstrukce nebo práce.</t>
  </si>
  <si>
    <t>53</t>
  </si>
  <si>
    <t>74F331</t>
  </si>
  <si>
    <t>TECHNICKÁ POMOC PŘI VÝSTAVBĚ TV</t>
  </si>
  <si>
    <t>1. Položka obsahuje: – zajištění pracoviště TDI vč. nájmu pracovníků a poUŽITÝch mechanismů nutných k výkonu2. Položka neobsahuje: X3. Způsob měření:Udává se čas v hodinách.</t>
  </si>
  <si>
    <t>54</t>
  </si>
  <si>
    <t>74F332</t>
  </si>
  <si>
    <t>VÝKON ORGANIZAČNÍCH JEDNOTEK SPRÁVCE</t>
  </si>
  <si>
    <t>1. Položka obsahuje: – zajištění pracoviště správcem TV (zkratování TV), zajištění přejezdů správcem TV vč. nájmu pracovníků a poUŽITÝch mechanismů nutných k výkonu2. Položka neobsahuje: X3. Způsob měření:Udává se čas v hodinách.</t>
  </si>
  <si>
    <t>74F4</t>
  </si>
  <si>
    <t>Demontáže TV</t>
  </si>
  <si>
    <t>45</t>
  </si>
  <si>
    <t>74EF11</t>
  </si>
  <si>
    <t>HNACÍ KOLEJOVÁ VOZIDLA DEMONTÁŽNÍCH SOUPRAV PRO PRÁCE NA TV</t>
  </si>
  <si>
    <t>1. Položka obsahuje: – kolejové mechanizmy demontáže TV – dopravu kolejových mechanismů z mateřského depa do prostoru stavby a zpět2. Položka neobsahuje: X3. Způsob měření:Udává se čas v hodinách bez pohotovostních stavů vozidla.</t>
  </si>
  <si>
    <t>55</t>
  </si>
  <si>
    <t>74F411</t>
  </si>
  <si>
    <t>DEMONTÁŽ BETONOVÝCH ZÁKLADŮ TV</t>
  </si>
  <si>
    <t>M3</t>
  </si>
  <si>
    <t>viz. polohový plán</t>
  </si>
  <si>
    <t>1. Položka obsahuje: – demontáž stávajícího betonového základu se všemi pomocnými doplňujícími úpravami pro uvedení do požadovaného stavu a s přepravou a dovozem potřebných mechanizmů k uvedené činnosti – naložení vybouraného materiálu na dopravní prostředek2. Položka neobsahuje: – odvoz vybouraného materiálu – poplatek za likvidaci odpadů (nacení se dle SSD 0)3. Způsob měření:Měří se metr krychlový.</t>
  </si>
  <si>
    <t>56</t>
  </si>
  <si>
    <t>74F422</t>
  </si>
  <si>
    <t>DEMONTÁŽ OCELOVÝCH STOŽÁRŮ TRUBKOVÝCH NEBO PROFILOVÝCH</t>
  </si>
  <si>
    <t>1. Položka obsahuje: – všechny náklady na demontáž stávajícího zařízení se všemi pomocnými doplňujícími úpravami pro jeho likvidaci – naložení a odvoz vybouraného materiálu na určené místo pro stavbu2. Položka neobsahuje: – poplatek za likvidaci odpadů (nacení se dle SSD 0)3. Způsob měření:Udává se počet kusů kompletní konstrukce nebo práce.</t>
  </si>
  <si>
    <t>57</t>
  </si>
  <si>
    <t>74F423</t>
  </si>
  <si>
    <t>DEMONTÁŽ OCELOVÝCH STOŽÁRŮ PŘÍHRADOVÝCH</t>
  </si>
  <si>
    <t>58</t>
  </si>
  <si>
    <t>74F426</t>
  </si>
  <si>
    <t>DEMONTÁŽ MONTÁŽNÍ LÁVKY PRO ODPOJOVAČ</t>
  </si>
  <si>
    <t>59</t>
  </si>
  <si>
    <t>74F427</t>
  </si>
  <si>
    <t>DEMONTÁŽ OVLÁDACÍ LÁVKY PRO ODPOJOVAČ VČETNĚ ŽEBŘÍKU</t>
  </si>
  <si>
    <t>60</t>
  </si>
  <si>
    <t>74F431</t>
  </si>
  <si>
    <t>DEMONTÁŽ LANOVÝCH PŘEVĚSŮ (VČETNĚ KOTVENÍ)</t>
  </si>
  <si>
    <t>1. Položka obsahuje: – všechny náklady na demontáž stávajícího zařízení se všemi pomocnými doplňujícími úpravami pro jeho likvidaci – naložení a odvoz demontovaného materiálu na určené místo pro stavbu2. Položka neobsahuje: – poplatek za likvidaci odpadů (nacení se dle SSD 0)3. Způsob měření:Udává se počet kusů kompletní konstrukce nebo práce.</t>
  </si>
  <si>
    <t>61</t>
  </si>
  <si>
    <t>74F436</t>
  </si>
  <si>
    <t>DEMONTÁŽ ZÁVĚSŮ TV NA PŘEVĚSU</t>
  </si>
  <si>
    <t>62</t>
  </si>
  <si>
    <t>74F437</t>
  </si>
  <si>
    <t>DEMONTÁŽ KONZOL ZV NEBO OV VČETNĚ ZÁVĚSŮ</t>
  </si>
  <si>
    <t>63</t>
  </si>
  <si>
    <t>74F444</t>
  </si>
  <si>
    <t>DEMONTÁŽ KOTVENÍ TR NEBO NL POHYBLIVÝCH</t>
  </si>
  <si>
    <t>64</t>
  </si>
  <si>
    <t>74F446</t>
  </si>
  <si>
    <t>DEMONTÁŽ ODPOJOVAČE NEBO ODPÍNAČE S POHONEM VČETNĚ TÁHEL A UPEVŇOVACÍCH LIŠT</t>
  </si>
  <si>
    <t>65</t>
  </si>
  <si>
    <t>74F447</t>
  </si>
  <si>
    <t>DEMONTÁŽ KOTEVNÍ LIŠTY PŘEVĚSU NEBO SVODU Z ODPOJOVAČE</t>
  </si>
  <si>
    <t>66</t>
  </si>
  <si>
    <t>74F448</t>
  </si>
  <si>
    <t>DEMONTÁŽ KOTVENÍ PŘEVĚSU - JEDNODUCHÉ LANO</t>
  </si>
  <si>
    <t>67</t>
  </si>
  <si>
    <t>74F451</t>
  </si>
  <si>
    <t>DEMONTÁŽ SVODU Z PŘEVĚSU NEBO Z ODPOJOVAČE - JEDNODUCHÉ LANO</t>
  </si>
  <si>
    <t>68</t>
  </si>
  <si>
    <t>74F455</t>
  </si>
  <si>
    <t>DEMONTÁŽ VĚŠÁKŮ TROLEJE</t>
  </si>
  <si>
    <t>69</t>
  </si>
  <si>
    <t>74F456</t>
  </si>
  <si>
    <t>DEMONTÁŽ PROUDOVÝCH PROPOJENÍ PODÉLNÝCH A PŘÍČNÝCH</t>
  </si>
  <si>
    <t>70</t>
  </si>
  <si>
    <t>74F463</t>
  </si>
  <si>
    <t>DEMONTÁŽ NÁVĚSTÍ PRO ELEKTRICKÝ PROVOZ</t>
  </si>
  <si>
    <t>71</t>
  </si>
  <si>
    <t>74F464</t>
  </si>
  <si>
    <t>DEMONTÁŽ TROLEJE VČETNĚ NÁSTAVKŮ, VĚŠÁKŮ, PROPOJEK A SPOJEK STŘIHÁNÍM</t>
  </si>
  <si>
    <t>1. Položka obsahuje: – všechny náklady na demontáž stávajícího zařízení se všemi pomocnými doplňujícími úpravami pro jeho likvidaci - naložení a odvoz demontovaného materiálu na určené místo pro stavbu2. Položka neobsahuje: – poplatek za likvidaci odpadů (nacení se dle SSD 0)3. Způsob měření:Měří se na metr délky  vodiče nebo lana.</t>
  </si>
  <si>
    <t>72</t>
  </si>
  <si>
    <t>74F467</t>
  </si>
  <si>
    <t>DEMONTÁŽ LAN NOSNÝCH VČETNĚ NÁSTAVKŮ STOČENÍM NA BUBEN</t>
  </si>
  <si>
    <t>73</t>
  </si>
  <si>
    <t>74F492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</si>
  <si>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</si>
  <si>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</si>
  <si>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</si>
  <si>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74R</t>
  </si>
  <si>
    <t>Různé TV</t>
  </si>
  <si>
    <t>74</t>
  </si>
  <si>
    <t>74R000R</t>
  </si>
  <si>
    <t>Kontrolní zaměření základu TV</t>
  </si>
  <si>
    <t>Položka obsahuje kontrolní geodetické zaměření základu TV po realizaci - nivelační bod, podklad pro dokumentaci skutečného provedení.Cena položky je vč. Ostatních rozpočtových nákladů</t>
  </si>
  <si>
    <t>75</t>
  </si>
  <si>
    <t>74R010R</t>
  </si>
  <si>
    <t>Zaměření skutečného stavu trakčního vedení - 1 stožár</t>
  </si>
  <si>
    <t>Položka obsahuje geodetické práce pro evidenci skutečného stavu provedených prací na TV.Cena položky je vč. Ostatních rozpočtových nákladů</t>
  </si>
  <si>
    <t>76</t>
  </si>
  <si>
    <t>74R015R</t>
  </si>
  <si>
    <t>Zaměření skutečného provedení TV 2kolej. trať, malé ŽST za 100m</t>
  </si>
  <si>
    <t>Položka obsahuje činnost geodeta pro výstavbu TV.Cena položky je vč. Ostatních rozpočtových nákladů</t>
  </si>
  <si>
    <t>990</t>
  </si>
  <si>
    <t>Likvidace odpadů vč. dopravy</t>
  </si>
  <si>
    <t>77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</si>
  <si>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</si>
  <si>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</si>
  <si>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</si>
  <si>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</si>
  <si>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</si>
  <si>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</si>
  <si>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78</t>
  </si>
  <si>
    <t>R015140</t>
  </si>
  <si>
    <t>POPLATKY ZA LIKVIDACI ODPADŮ NEKONTAMINOVANÝCH - 17 01 01 BETON Z DEMOLIC OBJEKTŮ, ZÁKLADŮ TV, KŮLY A SLOUPY VČETNĚ DOPRAVY</t>
  </si>
  <si>
    <t>79</t>
  </si>
  <si>
    <t>R015270</t>
  </si>
  <si>
    <t>POPLATKY ZA LIKVIDACI ODPADŮ NEKONTAMINOVANÝCH - 17 01 03 IZOLÁTORY PORCELÁNOVÉ VČETNĚ DOPRAVY</t>
  </si>
  <si>
    <t>80</t>
  </si>
  <si>
    <t>R015810</t>
  </si>
  <si>
    <t>POPLATKY ZA LIKVIDACI ODPADŮ NEKONTAMINOVANÝCH - 17 04 05 - ŽELEZNÝ A OCELOVÝ ŠROT, VČETNĚ DOPRAVY</t>
  </si>
  <si>
    <t>Evidenční položka   
Druhotná surovina - výkup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</si>
</sst>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R303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0+O9+O22+O155+O160+O193+O274+O287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0+I9+I22+I155+I160+I193+I274+I287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ht="25.5" x14ac:dyDescent="0.2">
      <c r="A10" s="22" t="s">
        <v>40</v>
      </c>
      <c r="B10" s="23" t="s">
        <v>35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51" x14ac:dyDescent="0.2">
      <c r="A13" t="s">
        <v>48</v>
      </c>
      <c r="E13" s="29" t="s">
        <v>49</v>
      </c>
    </row>
    <row r="14" spans="1:18" x14ac:dyDescent="0.2">
      <c r="A14" s="22" t="s">
        <v>40</v>
      </c>
      <c r="B14" s="23" t="s">
        <v>36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4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8" ht="51" x14ac:dyDescent="0.2">
      <c r="A17" t="s">
        <v>48</v>
      </c>
      <c r="E17" s="29" t="s">
        <v>52</v>
      </c>
    </row>
    <row r="18" spans="1:18" ht="25.5" x14ac:dyDescent="0.2">
      <c r="A18" s="22" t="s">
        <v>40</v>
      </c>
      <c r="B18" s="23" t="s">
        <v>53</v>
      </c>
      <c r="C18" s="23" t="s">
        <v>54</v>
      </c>
      <c r="D18" s="22" t="s">
        <v>42</v>
      </c>
      <c r="E18" s="24" t="s">
        <v>55</v>
      </c>
      <c r="F18" s="25" t="s">
        <v>56</v>
      </c>
      <c r="G18" s="26">
        <v>6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45</v>
      </c>
      <c r="E19" s="29" t="s">
        <v>42</v>
      </c>
    </row>
    <row r="20" spans="1:18" x14ac:dyDescent="0.2">
      <c r="A20" s="30" t="s">
        <v>46</v>
      </c>
      <c r="E20" s="31" t="s">
        <v>57</v>
      </c>
    </row>
    <row r="21" spans="1:18" ht="63.75" x14ac:dyDescent="0.2">
      <c r="A21" t="s">
        <v>48</v>
      </c>
      <c r="E21" s="29" t="s">
        <v>58</v>
      </c>
    </row>
    <row r="22" spans="1:18" ht="12.75" customHeight="1" x14ac:dyDescent="0.2">
      <c r="A22" s="3" t="s">
        <v>37</v>
      </c>
      <c r="B22" s="3"/>
      <c r="C22" s="32" t="s">
        <v>59</v>
      </c>
      <c r="D22" s="3"/>
      <c r="E22" s="20" t="s">
        <v>60</v>
      </c>
      <c r="F22" s="3"/>
      <c r="G22" s="3"/>
      <c r="H22" s="3"/>
      <c r="I22" s="33">
        <f>0+Q22</f>
        <v>0</v>
      </c>
      <c r="O22">
        <f>0+R22</f>
        <v>0</v>
      </c>
      <c r="Q22">
        <f>0+I23+I27+I31+I35+I39+I43+I47+I51+I55+I59+I63+I67+I71+I75+I79+I83+I87+I91+I95+I99+I103+I107+I111+I115+I119+I123+I127+I131+I135+I139+I143+I147+I151</f>
        <v>0</v>
      </c>
      <c r="R22">
        <f>0+O23+O27+O31+O35+O39+O43+O47+O51+O55+O59+O63+O67+O71+O75+O79+O83+O87+O91+O95+O99+O103+O107+O111+O115+O119+O123+O127+O131+O135+O139+O143+O147+O151</f>
        <v>0</v>
      </c>
    </row>
    <row r="23" spans="1:18" x14ac:dyDescent="0.2">
      <c r="A23" s="22" t="s">
        <v>40</v>
      </c>
      <c r="B23" s="23" t="s">
        <v>61</v>
      </c>
      <c r="C23" s="23" t="s">
        <v>62</v>
      </c>
      <c r="D23" s="22" t="s">
        <v>42</v>
      </c>
      <c r="E23" s="24" t="s">
        <v>63</v>
      </c>
      <c r="F23" s="25" t="s">
        <v>44</v>
      </c>
      <c r="G23" s="26">
        <v>8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45</v>
      </c>
      <c r="E24" s="29" t="s">
        <v>42</v>
      </c>
    </row>
    <row r="25" spans="1:18" x14ac:dyDescent="0.2">
      <c r="A25" s="30" t="s">
        <v>46</v>
      </c>
      <c r="E25" s="31" t="s">
        <v>64</v>
      </c>
    </row>
    <row r="26" spans="1:18" ht="38.25" x14ac:dyDescent="0.2">
      <c r="A26" t="s">
        <v>48</v>
      </c>
      <c r="E26" s="29" t="s">
        <v>65</v>
      </c>
    </row>
    <row r="27" spans="1:18" x14ac:dyDescent="0.2">
      <c r="A27" s="22" t="s">
        <v>40</v>
      </c>
      <c r="B27" s="23" t="s">
        <v>66</v>
      </c>
      <c r="C27" s="23" t="s">
        <v>67</v>
      </c>
      <c r="D27" s="22" t="s">
        <v>42</v>
      </c>
      <c r="E27" s="24" t="s">
        <v>68</v>
      </c>
      <c r="F27" s="25" t="s">
        <v>44</v>
      </c>
      <c r="G27" s="26">
        <v>16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45</v>
      </c>
      <c r="E28" s="29" t="s">
        <v>42</v>
      </c>
    </row>
    <row r="29" spans="1:18" x14ac:dyDescent="0.2">
      <c r="A29" s="30" t="s">
        <v>46</v>
      </c>
      <c r="E29" s="31" t="s">
        <v>64</v>
      </c>
    </row>
    <row r="30" spans="1:18" ht="38.25" x14ac:dyDescent="0.2">
      <c r="A30" t="s">
        <v>48</v>
      </c>
      <c r="E30" s="29" t="s">
        <v>69</v>
      </c>
    </row>
    <row r="31" spans="1:18" x14ac:dyDescent="0.2">
      <c r="A31" s="22" t="s">
        <v>40</v>
      </c>
      <c r="B31" s="23" t="s">
        <v>70</v>
      </c>
      <c r="C31" s="23" t="s">
        <v>71</v>
      </c>
      <c r="D31" s="22" t="s">
        <v>42</v>
      </c>
      <c r="E31" s="24" t="s">
        <v>72</v>
      </c>
      <c r="F31" s="25" t="s">
        <v>44</v>
      </c>
      <c r="G31" s="26">
        <v>7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64</v>
      </c>
    </row>
    <row r="34" spans="1:16" ht="51" x14ac:dyDescent="0.2">
      <c r="A34" t="s">
        <v>48</v>
      </c>
      <c r="E34" s="29" t="s">
        <v>73</v>
      </c>
    </row>
    <row r="35" spans="1:16" x14ac:dyDescent="0.2">
      <c r="A35" s="22" t="s">
        <v>40</v>
      </c>
      <c r="B35" s="23" t="s">
        <v>74</v>
      </c>
      <c r="C35" s="23" t="s">
        <v>75</v>
      </c>
      <c r="D35" s="22" t="s">
        <v>42</v>
      </c>
      <c r="E35" s="24" t="s">
        <v>76</v>
      </c>
      <c r="F35" s="25" t="s">
        <v>44</v>
      </c>
      <c r="G35" s="26">
        <v>7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64</v>
      </c>
    </row>
    <row r="38" spans="1:16" ht="38.25" x14ac:dyDescent="0.2">
      <c r="A38" t="s">
        <v>48</v>
      </c>
      <c r="E38" s="29" t="s">
        <v>77</v>
      </c>
    </row>
    <row r="39" spans="1:16" x14ac:dyDescent="0.2">
      <c r="A39" s="22" t="s">
        <v>40</v>
      </c>
      <c r="B39" s="23" t="s">
        <v>78</v>
      </c>
      <c r="C39" s="23" t="s">
        <v>79</v>
      </c>
      <c r="D39" s="22" t="s">
        <v>42</v>
      </c>
      <c r="E39" s="24" t="s">
        <v>80</v>
      </c>
      <c r="F39" s="25" t="s">
        <v>44</v>
      </c>
      <c r="G39" s="26">
        <v>572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64</v>
      </c>
    </row>
    <row r="42" spans="1:16" ht="51" x14ac:dyDescent="0.2">
      <c r="A42" t="s">
        <v>48</v>
      </c>
      <c r="E42" s="29" t="s">
        <v>81</v>
      </c>
    </row>
    <row r="43" spans="1:16" x14ac:dyDescent="0.2">
      <c r="A43" s="22" t="s">
        <v>40</v>
      </c>
      <c r="B43" s="23" t="s">
        <v>82</v>
      </c>
      <c r="C43" s="23" t="s">
        <v>83</v>
      </c>
      <c r="D43" s="22" t="s">
        <v>42</v>
      </c>
      <c r="E43" s="24" t="s">
        <v>84</v>
      </c>
      <c r="F43" s="25" t="s">
        <v>44</v>
      </c>
      <c r="G43" s="26">
        <v>28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42</v>
      </c>
    </row>
    <row r="45" spans="1:16" x14ac:dyDescent="0.2">
      <c r="A45" s="30" t="s">
        <v>46</v>
      </c>
      <c r="E45" s="31" t="s">
        <v>64</v>
      </c>
    </row>
    <row r="46" spans="1:16" ht="51" x14ac:dyDescent="0.2">
      <c r="A46" t="s">
        <v>48</v>
      </c>
      <c r="E46" s="29" t="s">
        <v>81</v>
      </c>
    </row>
    <row r="47" spans="1:16" x14ac:dyDescent="0.2">
      <c r="A47" s="22" t="s">
        <v>40</v>
      </c>
      <c r="B47" s="23" t="s">
        <v>85</v>
      </c>
      <c r="C47" s="23" t="s">
        <v>86</v>
      </c>
      <c r="D47" s="22" t="s">
        <v>42</v>
      </c>
      <c r="E47" s="24" t="s">
        <v>87</v>
      </c>
      <c r="F47" s="25" t="s">
        <v>44</v>
      </c>
      <c r="G47" s="26">
        <v>4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64</v>
      </c>
    </row>
    <row r="50" spans="1:16" ht="51" x14ac:dyDescent="0.2">
      <c r="A50" t="s">
        <v>48</v>
      </c>
      <c r="E50" s="29" t="s">
        <v>81</v>
      </c>
    </row>
    <row r="51" spans="1:16" x14ac:dyDescent="0.2">
      <c r="A51" s="22" t="s">
        <v>40</v>
      </c>
      <c r="B51" s="23" t="s">
        <v>88</v>
      </c>
      <c r="C51" s="23" t="s">
        <v>89</v>
      </c>
      <c r="D51" s="22" t="s">
        <v>42</v>
      </c>
      <c r="E51" s="24" t="s">
        <v>90</v>
      </c>
      <c r="F51" s="25" t="s">
        <v>44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64</v>
      </c>
    </row>
    <row r="54" spans="1:16" ht="51" x14ac:dyDescent="0.2">
      <c r="A54" t="s">
        <v>48</v>
      </c>
      <c r="E54" s="29" t="s">
        <v>81</v>
      </c>
    </row>
    <row r="55" spans="1:16" x14ac:dyDescent="0.2">
      <c r="A55" s="22" t="s">
        <v>40</v>
      </c>
      <c r="B55" s="23" t="s">
        <v>91</v>
      </c>
      <c r="C55" s="23" t="s">
        <v>92</v>
      </c>
      <c r="D55" s="22" t="s">
        <v>42</v>
      </c>
      <c r="E55" s="24" t="s">
        <v>93</v>
      </c>
      <c r="F55" s="25" t="s">
        <v>94</v>
      </c>
      <c r="G55" s="26">
        <v>195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64</v>
      </c>
    </row>
    <row r="58" spans="1:16" ht="38.25" x14ac:dyDescent="0.2">
      <c r="A58" t="s">
        <v>48</v>
      </c>
      <c r="E58" s="29" t="s">
        <v>95</v>
      </c>
    </row>
    <row r="59" spans="1:16" x14ac:dyDescent="0.2">
      <c r="A59" s="22" t="s">
        <v>40</v>
      </c>
      <c r="B59" s="23" t="s">
        <v>96</v>
      </c>
      <c r="C59" s="23" t="s">
        <v>97</v>
      </c>
      <c r="D59" s="22" t="s">
        <v>42</v>
      </c>
      <c r="E59" s="24" t="s">
        <v>98</v>
      </c>
      <c r="F59" s="25" t="s">
        <v>44</v>
      </c>
      <c r="G59" s="26">
        <v>4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99</v>
      </c>
    </row>
    <row r="62" spans="1:16" ht="63.75" x14ac:dyDescent="0.2">
      <c r="A62" t="s">
        <v>48</v>
      </c>
      <c r="E62" s="29" t="s">
        <v>100</v>
      </c>
    </row>
    <row r="63" spans="1:16" x14ac:dyDescent="0.2">
      <c r="A63" s="22" t="s">
        <v>40</v>
      </c>
      <c r="B63" s="23" t="s">
        <v>101</v>
      </c>
      <c r="C63" s="23" t="s">
        <v>102</v>
      </c>
      <c r="D63" s="22" t="s">
        <v>42</v>
      </c>
      <c r="E63" s="24" t="s">
        <v>103</v>
      </c>
      <c r="F63" s="25" t="s">
        <v>94</v>
      </c>
      <c r="G63" s="26">
        <v>4628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6" x14ac:dyDescent="0.2">
      <c r="A65" s="30" t="s">
        <v>46</v>
      </c>
      <c r="E65" s="31" t="s">
        <v>99</v>
      </c>
    </row>
    <row r="66" spans="1:16" ht="51" x14ac:dyDescent="0.2">
      <c r="A66" t="s">
        <v>48</v>
      </c>
      <c r="E66" s="29" t="s">
        <v>104</v>
      </c>
    </row>
    <row r="67" spans="1:16" x14ac:dyDescent="0.2">
      <c r="A67" s="22" t="s">
        <v>40</v>
      </c>
      <c r="B67" s="23" t="s">
        <v>105</v>
      </c>
      <c r="C67" s="23" t="s">
        <v>106</v>
      </c>
      <c r="D67" s="22" t="s">
        <v>42</v>
      </c>
      <c r="E67" s="24" t="s">
        <v>107</v>
      </c>
      <c r="F67" s="25" t="s">
        <v>94</v>
      </c>
      <c r="G67" s="26">
        <v>4628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8" t="s">
        <v>45</v>
      </c>
      <c r="E68" s="29" t="s">
        <v>42</v>
      </c>
    </row>
    <row r="69" spans="1:16" x14ac:dyDescent="0.2">
      <c r="A69" s="30" t="s">
        <v>46</v>
      </c>
      <c r="E69" s="31" t="s">
        <v>99</v>
      </c>
    </row>
    <row r="70" spans="1:16" ht="51" x14ac:dyDescent="0.2">
      <c r="A70" t="s">
        <v>48</v>
      </c>
      <c r="E70" s="29" t="s">
        <v>108</v>
      </c>
    </row>
    <row r="71" spans="1:16" x14ac:dyDescent="0.2">
      <c r="A71" s="22" t="s">
        <v>40</v>
      </c>
      <c r="B71" s="23" t="s">
        <v>109</v>
      </c>
      <c r="C71" s="23" t="s">
        <v>110</v>
      </c>
      <c r="D71" s="22" t="s">
        <v>42</v>
      </c>
      <c r="E71" s="24" t="s">
        <v>111</v>
      </c>
      <c r="F71" s="25" t="s">
        <v>94</v>
      </c>
      <c r="G71" s="26">
        <v>4628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8" t="s">
        <v>45</v>
      </c>
      <c r="E72" s="29" t="s">
        <v>42</v>
      </c>
    </row>
    <row r="73" spans="1:16" x14ac:dyDescent="0.2">
      <c r="A73" s="30" t="s">
        <v>46</v>
      </c>
      <c r="E73" s="31" t="s">
        <v>57</v>
      </c>
    </row>
    <row r="74" spans="1:16" ht="38.25" x14ac:dyDescent="0.2">
      <c r="A74" t="s">
        <v>48</v>
      </c>
      <c r="E74" s="29" t="s">
        <v>112</v>
      </c>
    </row>
    <row r="75" spans="1:16" x14ac:dyDescent="0.2">
      <c r="A75" s="22" t="s">
        <v>40</v>
      </c>
      <c r="B75" s="23" t="s">
        <v>113</v>
      </c>
      <c r="C75" s="23" t="s">
        <v>114</v>
      </c>
      <c r="D75" s="22" t="s">
        <v>42</v>
      </c>
      <c r="E75" s="24" t="s">
        <v>115</v>
      </c>
      <c r="F75" s="25" t="s">
        <v>44</v>
      </c>
      <c r="G75" s="26">
        <v>42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8" t="s">
        <v>45</v>
      </c>
      <c r="E76" s="29" t="s">
        <v>42</v>
      </c>
    </row>
    <row r="77" spans="1:16" x14ac:dyDescent="0.2">
      <c r="A77" s="30" t="s">
        <v>46</v>
      </c>
      <c r="E77" s="31" t="s">
        <v>64</v>
      </c>
    </row>
    <row r="78" spans="1:16" ht="38.25" x14ac:dyDescent="0.2">
      <c r="A78" t="s">
        <v>48</v>
      </c>
      <c r="E78" s="29" t="s">
        <v>116</v>
      </c>
    </row>
    <row r="79" spans="1:16" x14ac:dyDescent="0.2">
      <c r="A79" s="22" t="s">
        <v>40</v>
      </c>
      <c r="B79" s="23" t="s">
        <v>117</v>
      </c>
      <c r="C79" s="23" t="s">
        <v>118</v>
      </c>
      <c r="D79" s="22" t="s">
        <v>42</v>
      </c>
      <c r="E79" s="24" t="s">
        <v>119</v>
      </c>
      <c r="F79" s="25" t="s">
        <v>44</v>
      </c>
      <c r="G79" s="26">
        <v>42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8" t="s">
        <v>45</v>
      </c>
      <c r="E80" s="29" t="s">
        <v>42</v>
      </c>
    </row>
    <row r="81" spans="1:16" x14ac:dyDescent="0.2">
      <c r="A81" s="30" t="s">
        <v>46</v>
      </c>
      <c r="E81" s="31" t="s">
        <v>64</v>
      </c>
    </row>
    <row r="82" spans="1:16" ht="38.25" x14ac:dyDescent="0.2">
      <c r="A82" t="s">
        <v>48</v>
      </c>
      <c r="E82" s="29" t="s">
        <v>116</v>
      </c>
    </row>
    <row r="83" spans="1:16" x14ac:dyDescent="0.2">
      <c r="A83" s="22" t="s">
        <v>40</v>
      </c>
      <c r="B83" s="23" t="s">
        <v>120</v>
      </c>
      <c r="C83" s="23" t="s">
        <v>121</v>
      </c>
      <c r="D83" s="22" t="s">
        <v>42</v>
      </c>
      <c r="E83" s="24" t="s">
        <v>122</v>
      </c>
      <c r="F83" s="25" t="s">
        <v>44</v>
      </c>
      <c r="G83" s="26">
        <v>8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8" t="s">
        <v>45</v>
      </c>
      <c r="E84" s="29" t="s">
        <v>42</v>
      </c>
    </row>
    <row r="85" spans="1:16" x14ac:dyDescent="0.2">
      <c r="A85" s="30" t="s">
        <v>46</v>
      </c>
      <c r="E85" s="31" t="s">
        <v>64</v>
      </c>
    </row>
    <row r="86" spans="1:16" ht="63.75" x14ac:dyDescent="0.2">
      <c r="A86" t="s">
        <v>48</v>
      </c>
      <c r="E86" s="29" t="s">
        <v>100</v>
      </c>
    </row>
    <row r="87" spans="1:16" x14ac:dyDescent="0.2">
      <c r="A87" s="22" t="s">
        <v>40</v>
      </c>
      <c r="B87" s="23" t="s">
        <v>123</v>
      </c>
      <c r="C87" s="23" t="s">
        <v>124</v>
      </c>
      <c r="D87" s="22" t="s">
        <v>42</v>
      </c>
      <c r="E87" s="24" t="s">
        <v>125</v>
      </c>
      <c r="F87" s="25" t="s">
        <v>44</v>
      </c>
      <c r="G87" s="26">
        <v>8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8" t="s">
        <v>45</v>
      </c>
      <c r="E88" s="29" t="s">
        <v>42</v>
      </c>
    </row>
    <row r="89" spans="1:16" x14ac:dyDescent="0.2">
      <c r="A89" s="30" t="s">
        <v>46</v>
      </c>
      <c r="E89" s="31" t="s">
        <v>64</v>
      </c>
    </row>
    <row r="90" spans="1:16" ht="63.75" x14ac:dyDescent="0.2">
      <c r="A90" t="s">
        <v>48</v>
      </c>
      <c r="E90" s="29" t="s">
        <v>100</v>
      </c>
    </row>
    <row r="91" spans="1:16" x14ac:dyDescent="0.2">
      <c r="A91" s="22" t="s">
        <v>40</v>
      </c>
      <c r="B91" s="23" t="s">
        <v>126</v>
      </c>
      <c r="C91" s="23" t="s">
        <v>127</v>
      </c>
      <c r="D91" s="22" t="s">
        <v>42</v>
      </c>
      <c r="E91" s="24" t="s">
        <v>128</v>
      </c>
      <c r="F91" s="25" t="s">
        <v>44</v>
      </c>
      <c r="G91" s="26">
        <v>2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8" t="s">
        <v>45</v>
      </c>
      <c r="E92" s="29" t="s">
        <v>42</v>
      </c>
    </row>
    <row r="93" spans="1:16" x14ac:dyDescent="0.2">
      <c r="A93" s="30" t="s">
        <v>46</v>
      </c>
      <c r="E93" s="31" t="s">
        <v>64</v>
      </c>
    </row>
    <row r="94" spans="1:16" ht="63.75" x14ac:dyDescent="0.2">
      <c r="A94" t="s">
        <v>48</v>
      </c>
      <c r="E94" s="29" t="s">
        <v>100</v>
      </c>
    </row>
    <row r="95" spans="1:16" x14ac:dyDescent="0.2">
      <c r="A95" s="22" t="s">
        <v>40</v>
      </c>
      <c r="B95" s="23" t="s">
        <v>129</v>
      </c>
      <c r="C95" s="23" t="s">
        <v>130</v>
      </c>
      <c r="D95" s="22" t="s">
        <v>42</v>
      </c>
      <c r="E95" s="24" t="s">
        <v>131</v>
      </c>
      <c r="F95" s="25" t="s">
        <v>44</v>
      </c>
      <c r="G95" s="26">
        <v>2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8" t="s">
        <v>45</v>
      </c>
      <c r="E96" s="29" t="s">
        <v>42</v>
      </c>
    </row>
    <row r="97" spans="1:16" x14ac:dyDescent="0.2">
      <c r="A97" s="30" t="s">
        <v>46</v>
      </c>
      <c r="E97" s="31" t="s">
        <v>64</v>
      </c>
    </row>
    <row r="98" spans="1:16" ht="63.75" x14ac:dyDescent="0.2">
      <c r="A98" t="s">
        <v>48</v>
      </c>
      <c r="E98" s="29" t="s">
        <v>100</v>
      </c>
    </row>
    <row r="99" spans="1:16" x14ac:dyDescent="0.2">
      <c r="A99" s="22" t="s">
        <v>40</v>
      </c>
      <c r="B99" s="23" t="s">
        <v>132</v>
      </c>
      <c r="C99" s="23" t="s">
        <v>133</v>
      </c>
      <c r="D99" s="22" t="s">
        <v>42</v>
      </c>
      <c r="E99" s="24" t="s">
        <v>134</v>
      </c>
      <c r="F99" s="25" t="s">
        <v>44</v>
      </c>
      <c r="G99" s="26">
        <v>12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6" x14ac:dyDescent="0.2">
      <c r="A100" s="28" t="s">
        <v>45</v>
      </c>
      <c r="E100" s="29" t="s">
        <v>42</v>
      </c>
    </row>
    <row r="101" spans="1:16" x14ac:dyDescent="0.2">
      <c r="A101" s="30" t="s">
        <v>46</v>
      </c>
      <c r="E101" s="31" t="s">
        <v>64</v>
      </c>
    </row>
    <row r="102" spans="1:16" ht="63.75" x14ac:dyDescent="0.2">
      <c r="A102" t="s">
        <v>48</v>
      </c>
      <c r="E102" s="29" t="s">
        <v>100</v>
      </c>
    </row>
    <row r="103" spans="1:16" x14ac:dyDescent="0.2">
      <c r="A103" s="22" t="s">
        <v>40</v>
      </c>
      <c r="B103" s="23" t="s">
        <v>135</v>
      </c>
      <c r="C103" s="23" t="s">
        <v>136</v>
      </c>
      <c r="D103" s="22" t="s">
        <v>42</v>
      </c>
      <c r="E103" s="24" t="s">
        <v>137</v>
      </c>
      <c r="F103" s="25" t="s">
        <v>44</v>
      </c>
      <c r="G103" s="26">
        <v>6</v>
      </c>
      <c r="H103" s="27">
        <v>0</v>
      </c>
      <c r="I103" s="27">
        <f>ROUND(ROUND(H103,2)*ROUND(G103,3),2)</f>
        <v>0</v>
      </c>
      <c r="O103">
        <f>(I103*21)/100</f>
        <v>0</v>
      </c>
      <c r="P103" t="s">
        <v>10</v>
      </c>
    </row>
    <row r="104" spans="1:16" x14ac:dyDescent="0.2">
      <c r="A104" s="28" t="s">
        <v>45</v>
      </c>
      <c r="E104" s="29" t="s">
        <v>42</v>
      </c>
    </row>
    <row r="105" spans="1:16" x14ac:dyDescent="0.2">
      <c r="A105" s="30" t="s">
        <v>46</v>
      </c>
      <c r="E105" s="31" t="s">
        <v>64</v>
      </c>
    </row>
    <row r="106" spans="1:16" ht="63.75" x14ac:dyDescent="0.2">
      <c r="A106" t="s">
        <v>48</v>
      </c>
      <c r="E106" s="29" t="s">
        <v>100</v>
      </c>
    </row>
    <row r="107" spans="1:16" ht="25.5" x14ac:dyDescent="0.2">
      <c r="A107" s="22" t="s">
        <v>40</v>
      </c>
      <c r="B107" s="23" t="s">
        <v>138</v>
      </c>
      <c r="C107" s="23" t="s">
        <v>139</v>
      </c>
      <c r="D107" s="22" t="s">
        <v>42</v>
      </c>
      <c r="E107" s="24" t="s">
        <v>140</v>
      </c>
      <c r="F107" s="25" t="s">
        <v>44</v>
      </c>
      <c r="G107" s="26">
        <v>8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6" x14ac:dyDescent="0.2">
      <c r="A108" s="28" t="s">
        <v>45</v>
      </c>
      <c r="E108" s="29" t="s">
        <v>42</v>
      </c>
    </row>
    <row r="109" spans="1:16" x14ac:dyDescent="0.2">
      <c r="A109" s="30" t="s">
        <v>46</v>
      </c>
      <c r="E109" s="31" t="s">
        <v>64</v>
      </c>
    </row>
    <row r="110" spans="1:16" ht="63.75" x14ac:dyDescent="0.2">
      <c r="A110" t="s">
        <v>48</v>
      </c>
      <c r="E110" s="29" t="s">
        <v>100</v>
      </c>
    </row>
    <row r="111" spans="1:16" x14ac:dyDescent="0.2">
      <c r="A111" s="22" t="s">
        <v>40</v>
      </c>
      <c r="B111" s="23" t="s">
        <v>141</v>
      </c>
      <c r="C111" s="23" t="s">
        <v>142</v>
      </c>
      <c r="D111" s="22" t="s">
        <v>42</v>
      </c>
      <c r="E111" s="24" t="s">
        <v>143</v>
      </c>
      <c r="F111" s="25" t="s">
        <v>44</v>
      </c>
      <c r="G111" s="26">
        <v>16</v>
      </c>
      <c r="H111" s="27">
        <v>0</v>
      </c>
      <c r="I111" s="27">
        <f>ROUND(ROUND(H111,2)*ROUND(G111,3),2)</f>
        <v>0</v>
      </c>
      <c r="O111">
        <f>(I111*21)/100</f>
        <v>0</v>
      </c>
      <c r="P111" t="s">
        <v>10</v>
      </c>
    </row>
    <row r="112" spans="1:16" x14ac:dyDescent="0.2">
      <c r="A112" s="28" t="s">
        <v>45</v>
      </c>
      <c r="E112" s="29" t="s">
        <v>42</v>
      </c>
    </row>
    <row r="113" spans="1:16" x14ac:dyDescent="0.2">
      <c r="A113" s="30" t="s">
        <v>46</v>
      </c>
      <c r="E113" s="31" t="s">
        <v>64</v>
      </c>
    </row>
    <row r="114" spans="1:16" ht="63.75" x14ac:dyDescent="0.2">
      <c r="A114" t="s">
        <v>48</v>
      </c>
      <c r="E114" s="29" t="s">
        <v>100</v>
      </c>
    </row>
    <row r="115" spans="1:16" x14ac:dyDescent="0.2">
      <c r="A115" s="22" t="s">
        <v>40</v>
      </c>
      <c r="B115" s="23" t="s">
        <v>144</v>
      </c>
      <c r="C115" s="23" t="s">
        <v>145</v>
      </c>
      <c r="D115" s="22" t="s">
        <v>42</v>
      </c>
      <c r="E115" s="24" t="s">
        <v>146</v>
      </c>
      <c r="F115" s="25" t="s">
        <v>94</v>
      </c>
      <c r="G115" s="26">
        <v>364</v>
      </c>
      <c r="H115" s="27">
        <v>0</v>
      </c>
      <c r="I115" s="27">
        <f>ROUND(ROUND(H115,2)*ROUND(G115,3),2)</f>
        <v>0</v>
      </c>
      <c r="O115">
        <f>(I115*21)/100</f>
        <v>0</v>
      </c>
      <c r="P115" t="s">
        <v>10</v>
      </c>
    </row>
    <row r="116" spans="1:16" x14ac:dyDescent="0.2">
      <c r="A116" s="28" t="s">
        <v>45</v>
      </c>
      <c r="E116" s="29" t="s">
        <v>42</v>
      </c>
    </row>
    <row r="117" spans="1:16" x14ac:dyDescent="0.2">
      <c r="A117" s="30" t="s">
        <v>46</v>
      </c>
      <c r="E117" s="31" t="s">
        <v>64</v>
      </c>
    </row>
    <row r="118" spans="1:16" ht="63.75" x14ac:dyDescent="0.2">
      <c r="A118" t="s">
        <v>48</v>
      </c>
      <c r="E118" s="29" t="s">
        <v>147</v>
      </c>
    </row>
    <row r="119" spans="1:16" x14ac:dyDescent="0.2">
      <c r="A119" s="22" t="s">
        <v>40</v>
      </c>
      <c r="B119" s="23" t="s">
        <v>148</v>
      </c>
      <c r="C119" s="23" t="s">
        <v>149</v>
      </c>
      <c r="D119" s="22" t="s">
        <v>42</v>
      </c>
      <c r="E119" s="24" t="s">
        <v>150</v>
      </c>
      <c r="F119" s="25" t="s">
        <v>44</v>
      </c>
      <c r="G119" s="26">
        <v>12</v>
      </c>
      <c r="H119" s="27">
        <v>0</v>
      </c>
      <c r="I119" s="27">
        <f>ROUND(ROUND(H119,2)*ROUND(G119,3),2)</f>
        <v>0</v>
      </c>
      <c r="O119">
        <f>(I119*21)/100</f>
        <v>0</v>
      </c>
      <c r="P119" t="s">
        <v>10</v>
      </c>
    </row>
    <row r="120" spans="1:16" x14ac:dyDescent="0.2">
      <c r="A120" s="28" t="s">
        <v>45</v>
      </c>
      <c r="E120" s="29" t="s">
        <v>42</v>
      </c>
    </row>
    <row r="121" spans="1:16" x14ac:dyDescent="0.2">
      <c r="A121" s="30" t="s">
        <v>46</v>
      </c>
      <c r="E121" s="31" t="s">
        <v>64</v>
      </c>
    </row>
    <row r="122" spans="1:16" ht="63.75" x14ac:dyDescent="0.2">
      <c r="A122" t="s">
        <v>48</v>
      </c>
      <c r="E122" s="29" t="s">
        <v>100</v>
      </c>
    </row>
    <row r="123" spans="1:16" x14ac:dyDescent="0.2">
      <c r="A123" s="22" t="s">
        <v>40</v>
      </c>
      <c r="B123" s="23" t="s">
        <v>151</v>
      </c>
      <c r="C123" s="23" t="s">
        <v>152</v>
      </c>
      <c r="D123" s="22" t="s">
        <v>42</v>
      </c>
      <c r="E123" s="24" t="s">
        <v>153</v>
      </c>
      <c r="F123" s="25" t="s">
        <v>44</v>
      </c>
      <c r="G123" s="26">
        <v>20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6" x14ac:dyDescent="0.2">
      <c r="A124" s="28" t="s">
        <v>45</v>
      </c>
      <c r="E124" s="29" t="s">
        <v>42</v>
      </c>
    </row>
    <row r="125" spans="1:16" x14ac:dyDescent="0.2">
      <c r="A125" s="30" t="s">
        <v>46</v>
      </c>
      <c r="E125" s="31" t="s">
        <v>64</v>
      </c>
    </row>
    <row r="126" spans="1:16" ht="63.75" x14ac:dyDescent="0.2">
      <c r="A126" t="s">
        <v>48</v>
      </c>
      <c r="E126" s="29" t="s">
        <v>100</v>
      </c>
    </row>
    <row r="127" spans="1:16" x14ac:dyDescent="0.2">
      <c r="A127" s="22" t="s">
        <v>40</v>
      </c>
      <c r="B127" s="23" t="s">
        <v>154</v>
      </c>
      <c r="C127" s="23" t="s">
        <v>155</v>
      </c>
      <c r="D127" s="22" t="s">
        <v>42</v>
      </c>
      <c r="E127" s="24" t="s">
        <v>156</v>
      </c>
      <c r="F127" s="25" t="s">
        <v>44</v>
      </c>
      <c r="G127" s="26">
        <v>24</v>
      </c>
      <c r="H127" s="27">
        <v>0</v>
      </c>
      <c r="I127" s="27">
        <f>ROUND(ROUND(H127,2)*ROUND(G127,3),2)</f>
        <v>0</v>
      </c>
      <c r="O127">
        <f>(I127*21)/100</f>
        <v>0</v>
      </c>
      <c r="P127" t="s">
        <v>10</v>
      </c>
    </row>
    <row r="128" spans="1:16" x14ac:dyDescent="0.2">
      <c r="A128" s="28" t="s">
        <v>45</v>
      </c>
      <c r="E128" s="29" t="s">
        <v>42</v>
      </c>
    </row>
    <row r="129" spans="1:16" x14ac:dyDescent="0.2">
      <c r="A129" s="30" t="s">
        <v>46</v>
      </c>
      <c r="E129" s="31" t="s">
        <v>64</v>
      </c>
    </row>
    <row r="130" spans="1:16" ht="63.75" x14ac:dyDescent="0.2">
      <c r="A130" t="s">
        <v>48</v>
      </c>
      <c r="E130" s="29" t="s">
        <v>100</v>
      </c>
    </row>
    <row r="131" spans="1:16" x14ac:dyDescent="0.2">
      <c r="A131" s="22" t="s">
        <v>40</v>
      </c>
      <c r="B131" s="23" t="s">
        <v>157</v>
      </c>
      <c r="C131" s="23" t="s">
        <v>158</v>
      </c>
      <c r="D131" s="22" t="s">
        <v>42</v>
      </c>
      <c r="E131" s="24" t="s">
        <v>159</v>
      </c>
      <c r="F131" s="25" t="s">
        <v>44</v>
      </c>
      <c r="G131" s="26">
        <v>12</v>
      </c>
      <c r="H131" s="27">
        <v>0</v>
      </c>
      <c r="I131" s="27">
        <f>ROUND(ROUND(H131,2)*ROUND(G131,3),2)</f>
        <v>0</v>
      </c>
      <c r="O131">
        <f>(I131*21)/100</f>
        <v>0</v>
      </c>
      <c r="P131" t="s">
        <v>10</v>
      </c>
    </row>
    <row r="132" spans="1:16" x14ac:dyDescent="0.2">
      <c r="A132" s="28" t="s">
        <v>45</v>
      </c>
      <c r="E132" s="29" t="s">
        <v>42</v>
      </c>
    </row>
    <row r="133" spans="1:16" x14ac:dyDescent="0.2">
      <c r="A133" s="30" t="s">
        <v>46</v>
      </c>
      <c r="E133" s="31" t="s">
        <v>64</v>
      </c>
    </row>
    <row r="134" spans="1:16" ht="63.75" x14ac:dyDescent="0.2">
      <c r="A134" t="s">
        <v>48</v>
      </c>
      <c r="E134" s="29" t="s">
        <v>100</v>
      </c>
    </row>
    <row r="135" spans="1:16" x14ac:dyDescent="0.2">
      <c r="A135" s="22" t="s">
        <v>40</v>
      </c>
      <c r="B135" s="23" t="s">
        <v>160</v>
      </c>
      <c r="C135" s="23" t="s">
        <v>161</v>
      </c>
      <c r="D135" s="22" t="s">
        <v>42</v>
      </c>
      <c r="E135" s="24" t="s">
        <v>162</v>
      </c>
      <c r="F135" s="25" t="s">
        <v>44</v>
      </c>
      <c r="G135" s="26">
        <v>11</v>
      </c>
      <c r="H135" s="27">
        <v>0</v>
      </c>
      <c r="I135" s="27">
        <f>ROUND(ROUND(H135,2)*ROUND(G135,3),2)</f>
        <v>0</v>
      </c>
      <c r="O135">
        <f>(I135*21)/100</f>
        <v>0</v>
      </c>
      <c r="P135" t="s">
        <v>10</v>
      </c>
    </row>
    <row r="136" spans="1:16" x14ac:dyDescent="0.2">
      <c r="A136" s="28" t="s">
        <v>45</v>
      </c>
      <c r="E136" s="29" t="s">
        <v>42</v>
      </c>
    </row>
    <row r="137" spans="1:16" x14ac:dyDescent="0.2">
      <c r="A137" s="30" t="s">
        <v>46</v>
      </c>
      <c r="E137" s="31" t="s">
        <v>64</v>
      </c>
    </row>
    <row r="138" spans="1:16" ht="63.75" x14ac:dyDescent="0.2">
      <c r="A138" t="s">
        <v>48</v>
      </c>
      <c r="E138" s="29" t="s">
        <v>100</v>
      </c>
    </row>
    <row r="139" spans="1:16" x14ac:dyDescent="0.2">
      <c r="A139" s="22" t="s">
        <v>40</v>
      </c>
      <c r="B139" s="23" t="s">
        <v>163</v>
      </c>
      <c r="C139" s="23" t="s">
        <v>164</v>
      </c>
      <c r="D139" s="22" t="s">
        <v>42</v>
      </c>
      <c r="E139" s="24" t="s">
        <v>165</v>
      </c>
      <c r="F139" s="25" t="s">
        <v>44</v>
      </c>
      <c r="G139" s="26">
        <v>20</v>
      </c>
      <c r="H139" s="27">
        <v>0</v>
      </c>
      <c r="I139" s="27">
        <f>ROUND(ROUND(H139,2)*ROUND(G139,3),2)</f>
        <v>0</v>
      </c>
      <c r="O139">
        <f>(I139*21)/100</f>
        <v>0</v>
      </c>
      <c r="P139" t="s">
        <v>10</v>
      </c>
    </row>
    <row r="140" spans="1:16" x14ac:dyDescent="0.2">
      <c r="A140" s="28" t="s">
        <v>45</v>
      </c>
      <c r="E140" s="29" t="s">
        <v>42</v>
      </c>
    </row>
    <row r="141" spans="1:16" x14ac:dyDescent="0.2">
      <c r="A141" s="30" t="s">
        <v>46</v>
      </c>
      <c r="E141" s="31" t="s">
        <v>64</v>
      </c>
    </row>
    <row r="142" spans="1:16" ht="63.75" x14ac:dyDescent="0.2">
      <c r="A142" t="s">
        <v>48</v>
      </c>
      <c r="E142" s="29" t="s">
        <v>100</v>
      </c>
    </row>
    <row r="143" spans="1:16" ht="25.5" x14ac:dyDescent="0.2">
      <c r="A143" s="22" t="s">
        <v>40</v>
      </c>
      <c r="B143" s="23" t="s">
        <v>166</v>
      </c>
      <c r="C143" s="23" t="s">
        <v>167</v>
      </c>
      <c r="D143" s="22" t="s">
        <v>42</v>
      </c>
      <c r="E143" s="24" t="s">
        <v>168</v>
      </c>
      <c r="F143" s="25" t="s">
        <v>44</v>
      </c>
      <c r="G143" s="26">
        <v>55.5</v>
      </c>
      <c r="H143" s="27">
        <v>0</v>
      </c>
      <c r="I143" s="27">
        <f>ROUND(ROUND(H143,2)*ROUND(G143,3),2)</f>
        <v>0</v>
      </c>
      <c r="O143">
        <f>(I143*21)/100</f>
        <v>0</v>
      </c>
      <c r="P143" t="s">
        <v>10</v>
      </c>
    </row>
    <row r="144" spans="1:16" x14ac:dyDescent="0.2">
      <c r="A144" s="28" t="s">
        <v>45</v>
      </c>
      <c r="E144" s="29" t="s">
        <v>42</v>
      </c>
    </row>
    <row r="145" spans="1:18" x14ac:dyDescent="0.2">
      <c r="A145" s="30" t="s">
        <v>46</v>
      </c>
      <c r="E145" s="31" t="s">
        <v>57</v>
      </c>
    </row>
    <row r="146" spans="1:18" ht="38.25" x14ac:dyDescent="0.2">
      <c r="A146" t="s">
        <v>48</v>
      </c>
      <c r="E146" s="29" t="s">
        <v>169</v>
      </c>
    </row>
    <row r="147" spans="1:18" ht="25.5" x14ac:dyDescent="0.2">
      <c r="A147" s="22" t="s">
        <v>40</v>
      </c>
      <c r="B147" s="23" t="s">
        <v>170</v>
      </c>
      <c r="C147" s="23" t="s">
        <v>171</v>
      </c>
      <c r="D147" s="22" t="s">
        <v>42</v>
      </c>
      <c r="E147" s="24" t="s">
        <v>172</v>
      </c>
      <c r="F147" s="25" t="s">
        <v>44</v>
      </c>
      <c r="G147" s="26">
        <v>55.5</v>
      </c>
      <c r="H147" s="27">
        <v>0</v>
      </c>
      <c r="I147" s="27">
        <f>ROUND(ROUND(H147,2)*ROUND(G147,3),2)</f>
        <v>0</v>
      </c>
      <c r="O147">
        <f>(I147*21)/100</f>
        <v>0</v>
      </c>
      <c r="P147" t="s">
        <v>10</v>
      </c>
    </row>
    <row r="148" spans="1:18" x14ac:dyDescent="0.2">
      <c r="A148" s="28" t="s">
        <v>45</v>
      </c>
      <c r="E148" s="29" t="s">
        <v>42</v>
      </c>
    </row>
    <row r="149" spans="1:18" x14ac:dyDescent="0.2">
      <c r="A149" s="30" t="s">
        <v>46</v>
      </c>
      <c r="E149" s="31" t="s">
        <v>57</v>
      </c>
    </row>
    <row r="150" spans="1:18" ht="38.25" x14ac:dyDescent="0.2">
      <c r="A150" t="s">
        <v>48</v>
      </c>
      <c r="E150" s="29" t="s">
        <v>173</v>
      </c>
    </row>
    <row r="151" spans="1:18" ht="25.5" x14ac:dyDescent="0.2">
      <c r="A151" s="22" t="s">
        <v>40</v>
      </c>
      <c r="B151" s="23" t="s">
        <v>174</v>
      </c>
      <c r="C151" s="23" t="s">
        <v>175</v>
      </c>
      <c r="D151" s="22" t="s">
        <v>42</v>
      </c>
      <c r="E151" s="24" t="s">
        <v>176</v>
      </c>
      <c r="F151" s="25" t="s">
        <v>56</v>
      </c>
      <c r="G151" s="26">
        <v>368</v>
      </c>
      <c r="H151" s="27">
        <v>0</v>
      </c>
      <c r="I151" s="27">
        <f>ROUND(ROUND(H151,2)*ROUND(G151,3),2)</f>
        <v>0</v>
      </c>
      <c r="O151">
        <f>(I151*21)/100</f>
        <v>0</v>
      </c>
      <c r="P151" t="s">
        <v>10</v>
      </c>
    </row>
    <row r="152" spans="1:18" x14ac:dyDescent="0.2">
      <c r="A152" s="28" t="s">
        <v>45</v>
      </c>
      <c r="E152" s="29" t="s">
        <v>42</v>
      </c>
    </row>
    <row r="153" spans="1:18" x14ac:dyDescent="0.2">
      <c r="A153" s="30" t="s">
        <v>46</v>
      </c>
      <c r="E153" s="31" t="s">
        <v>57</v>
      </c>
    </row>
    <row r="154" spans="1:18" ht="51" x14ac:dyDescent="0.2">
      <c r="A154" t="s">
        <v>48</v>
      </c>
      <c r="E154" s="29" t="s">
        <v>177</v>
      </c>
    </row>
    <row r="155" spans="1:18" ht="12.75" customHeight="1" x14ac:dyDescent="0.2">
      <c r="A155" s="3" t="s">
        <v>37</v>
      </c>
      <c r="B155" s="3"/>
      <c r="C155" s="32" t="s">
        <v>178</v>
      </c>
      <c r="D155" s="3"/>
      <c r="E155" s="20" t="s">
        <v>179</v>
      </c>
      <c r="F155" s="3"/>
      <c r="G155" s="3"/>
      <c r="H155" s="3"/>
      <c r="I155" s="33">
        <f>0+Q155</f>
        <v>0</v>
      </c>
      <c r="O155">
        <f>0+R155</f>
        <v>0</v>
      </c>
      <c r="Q155">
        <f>0+I156</f>
        <v>0</v>
      </c>
      <c r="R155">
        <f>0+O156</f>
        <v>0</v>
      </c>
    </row>
    <row r="156" spans="1:18" x14ac:dyDescent="0.2">
      <c r="A156" s="22" t="s">
        <v>40</v>
      </c>
      <c r="B156" s="23" t="s">
        <v>180</v>
      </c>
      <c r="C156" s="23" t="s">
        <v>181</v>
      </c>
      <c r="D156" s="22" t="s">
        <v>42</v>
      </c>
      <c r="E156" s="24" t="s">
        <v>182</v>
      </c>
      <c r="F156" s="25" t="s">
        <v>44</v>
      </c>
      <c r="G156" s="26">
        <v>11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8" x14ac:dyDescent="0.2">
      <c r="A157" s="28" t="s">
        <v>45</v>
      </c>
      <c r="E157" s="29" t="s">
        <v>42</v>
      </c>
    </row>
    <row r="158" spans="1:18" x14ac:dyDescent="0.2">
      <c r="A158" s="30" t="s">
        <v>46</v>
      </c>
      <c r="E158" s="31" t="s">
        <v>64</v>
      </c>
    </row>
    <row r="159" spans="1:18" ht="38.25" x14ac:dyDescent="0.2">
      <c r="A159" t="s">
        <v>48</v>
      </c>
      <c r="E159" s="29" t="s">
        <v>183</v>
      </c>
    </row>
    <row r="160" spans="1:18" ht="12.75" customHeight="1" x14ac:dyDescent="0.2">
      <c r="A160" s="3" t="s">
        <v>37</v>
      </c>
      <c r="B160" s="3"/>
      <c r="C160" s="32" t="s">
        <v>184</v>
      </c>
      <c r="D160" s="3"/>
      <c r="E160" s="20" t="s">
        <v>185</v>
      </c>
      <c r="F160" s="3"/>
      <c r="G160" s="3"/>
      <c r="H160" s="3"/>
      <c r="I160" s="33">
        <f>0+Q160</f>
        <v>0</v>
      </c>
      <c r="O160">
        <f>0+R160</f>
        <v>0</v>
      </c>
      <c r="Q160">
        <f>0+I161+I165+I169+I173+I177+I181+I185+I189</f>
        <v>0</v>
      </c>
      <c r="R160">
        <f>0+O161+O165+O169+O173+O177+O181+O185+O189</f>
        <v>0</v>
      </c>
    </row>
    <row r="161" spans="1:16" x14ac:dyDescent="0.2">
      <c r="A161" s="22" t="s">
        <v>40</v>
      </c>
      <c r="B161" s="23" t="s">
        <v>186</v>
      </c>
      <c r="C161" s="23" t="s">
        <v>187</v>
      </c>
      <c r="D161" s="22" t="s">
        <v>42</v>
      </c>
      <c r="E161" s="24" t="s">
        <v>188</v>
      </c>
      <c r="F161" s="25" t="s">
        <v>189</v>
      </c>
      <c r="G161" s="26">
        <v>4.6280000000000001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45</v>
      </c>
      <c r="E162" s="29" t="s">
        <v>42</v>
      </c>
    </row>
    <row r="163" spans="1:16" x14ac:dyDescent="0.2">
      <c r="A163" s="30" t="s">
        <v>46</v>
      </c>
      <c r="E163" s="31" t="s">
        <v>190</v>
      </c>
    </row>
    <row r="164" spans="1:16" ht="63.75" x14ac:dyDescent="0.2">
      <c r="A164" t="s">
        <v>48</v>
      </c>
      <c r="E164" s="29" t="s">
        <v>191</v>
      </c>
    </row>
    <row r="165" spans="1:16" x14ac:dyDescent="0.2">
      <c r="A165" s="22" t="s">
        <v>40</v>
      </c>
      <c r="B165" s="23" t="s">
        <v>192</v>
      </c>
      <c r="C165" s="23" t="s">
        <v>193</v>
      </c>
      <c r="D165" s="22" t="s">
        <v>42</v>
      </c>
      <c r="E165" s="24" t="s">
        <v>194</v>
      </c>
      <c r="F165" s="25" t="s">
        <v>189</v>
      </c>
      <c r="G165" s="26">
        <v>4.6280000000000001</v>
      </c>
      <c r="H165" s="27">
        <v>0</v>
      </c>
      <c r="I165" s="27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28" t="s">
        <v>45</v>
      </c>
      <c r="E166" s="29" t="s">
        <v>42</v>
      </c>
    </row>
    <row r="167" spans="1:16" x14ac:dyDescent="0.2">
      <c r="A167" s="30" t="s">
        <v>46</v>
      </c>
      <c r="E167" s="31" t="s">
        <v>190</v>
      </c>
    </row>
    <row r="168" spans="1:16" ht="51" x14ac:dyDescent="0.2">
      <c r="A168" t="s">
        <v>48</v>
      </c>
      <c r="E168" s="29" t="s">
        <v>195</v>
      </c>
    </row>
    <row r="169" spans="1:16" x14ac:dyDescent="0.2">
      <c r="A169" s="22" t="s">
        <v>40</v>
      </c>
      <c r="B169" s="23" t="s">
        <v>196</v>
      </c>
      <c r="C169" s="23" t="s">
        <v>197</v>
      </c>
      <c r="D169" s="22" t="s">
        <v>42</v>
      </c>
      <c r="E169" s="24" t="s">
        <v>198</v>
      </c>
      <c r="F169" s="25" t="s">
        <v>44</v>
      </c>
      <c r="G169" s="26">
        <v>14</v>
      </c>
      <c r="H169" s="27">
        <v>0</v>
      </c>
      <c r="I169" s="27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28" t="s">
        <v>45</v>
      </c>
      <c r="E170" s="29" t="s">
        <v>42</v>
      </c>
    </row>
    <row r="171" spans="1:16" x14ac:dyDescent="0.2">
      <c r="A171" s="30" t="s">
        <v>46</v>
      </c>
      <c r="E171" s="31" t="s">
        <v>190</v>
      </c>
    </row>
    <row r="172" spans="1:16" ht="51" x14ac:dyDescent="0.2">
      <c r="A172" t="s">
        <v>48</v>
      </c>
      <c r="E172" s="29" t="s">
        <v>199</v>
      </c>
    </row>
    <row r="173" spans="1:16" x14ac:dyDescent="0.2">
      <c r="A173" s="22" t="s">
        <v>40</v>
      </c>
      <c r="B173" s="23" t="s">
        <v>200</v>
      </c>
      <c r="C173" s="23" t="s">
        <v>201</v>
      </c>
      <c r="D173" s="22" t="s">
        <v>42</v>
      </c>
      <c r="E173" s="24" t="s">
        <v>202</v>
      </c>
      <c r="F173" s="25" t="s">
        <v>44</v>
      </c>
      <c r="G173" s="26">
        <v>1</v>
      </c>
      <c r="H173" s="27">
        <v>0</v>
      </c>
      <c r="I173" s="27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28" t="s">
        <v>45</v>
      </c>
      <c r="E174" s="29" t="s">
        <v>42</v>
      </c>
    </row>
    <row r="175" spans="1:16" x14ac:dyDescent="0.2">
      <c r="A175" s="30" t="s">
        <v>46</v>
      </c>
      <c r="E175" s="31" t="s">
        <v>190</v>
      </c>
    </row>
    <row r="176" spans="1:16" ht="38.25" x14ac:dyDescent="0.2">
      <c r="A176" t="s">
        <v>48</v>
      </c>
      <c r="E176" s="29" t="s">
        <v>203</v>
      </c>
    </row>
    <row r="177" spans="1:16" x14ac:dyDescent="0.2">
      <c r="A177" s="22" t="s">
        <v>40</v>
      </c>
      <c r="B177" s="23" t="s">
        <v>204</v>
      </c>
      <c r="C177" s="23" t="s">
        <v>205</v>
      </c>
      <c r="D177" s="22" t="s">
        <v>42</v>
      </c>
      <c r="E177" s="24" t="s">
        <v>206</v>
      </c>
      <c r="F177" s="25" t="s">
        <v>44</v>
      </c>
      <c r="G177" s="26">
        <v>8</v>
      </c>
      <c r="H177" s="27">
        <v>0</v>
      </c>
      <c r="I177" s="27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8" t="s">
        <v>45</v>
      </c>
      <c r="E178" s="29" t="s">
        <v>42</v>
      </c>
    </row>
    <row r="179" spans="1:16" x14ac:dyDescent="0.2">
      <c r="A179" s="30" t="s">
        <v>46</v>
      </c>
      <c r="E179" s="31" t="s">
        <v>190</v>
      </c>
    </row>
    <row r="180" spans="1:16" ht="38.25" x14ac:dyDescent="0.2">
      <c r="A180" t="s">
        <v>48</v>
      </c>
      <c r="E180" s="29" t="s">
        <v>207</v>
      </c>
    </row>
    <row r="181" spans="1:16" x14ac:dyDescent="0.2">
      <c r="A181" s="22" t="s">
        <v>40</v>
      </c>
      <c r="B181" s="23" t="s">
        <v>208</v>
      </c>
      <c r="C181" s="23" t="s">
        <v>209</v>
      </c>
      <c r="D181" s="22" t="s">
        <v>42</v>
      </c>
      <c r="E181" s="24" t="s">
        <v>210</v>
      </c>
      <c r="F181" s="25" t="s">
        <v>44</v>
      </c>
      <c r="G181" s="26">
        <v>8</v>
      </c>
      <c r="H181" s="27">
        <v>0</v>
      </c>
      <c r="I181" s="27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28" t="s">
        <v>45</v>
      </c>
      <c r="E182" s="29" t="s">
        <v>42</v>
      </c>
    </row>
    <row r="183" spans="1:16" x14ac:dyDescent="0.2">
      <c r="A183" s="30" t="s">
        <v>46</v>
      </c>
      <c r="E183" s="31" t="s">
        <v>190</v>
      </c>
    </row>
    <row r="184" spans="1:16" ht="38.25" x14ac:dyDescent="0.2">
      <c r="A184" t="s">
        <v>48</v>
      </c>
      <c r="E184" s="29" t="s">
        <v>211</v>
      </c>
    </row>
    <row r="185" spans="1:16" x14ac:dyDescent="0.2">
      <c r="A185" s="22" t="s">
        <v>40</v>
      </c>
      <c r="B185" s="23" t="s">
        <v>212</v>
      </c>
      <c r="C185" s="23" t="s">
        <v>213</v>
      </c>
      <c r="D185" s="22" t="s">
        <v>42</v>
      </c>
      <c r="E185" s="24" t="s">
        <v>214</v>
      </c>
      <c r="F185" s="25" t="s">
        <v>56</v>
      </c>
      <c r="G185" s="26">
        <v>64</v>
      </c>
      <c r="H185" s="27">
        <v>0</v>
      </c>
      <c r="I185" s="27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28" t="s">
        <v>45</v>
      </c>
      <c r="E186" s="29" t="s">
        <v>42</v>
      </c>
    </row>
    <row r="187" spans="1:16" x14ac:dyDescent="0.2">
      <c r="A187" s="30" t="s">
        <v>46</v>
      </c>
      <c r="E187" s="31" t="s">
        <v>190</v>
      </c>
    </row>
    <row r="188" spans="1:16" ht="38.25" x14ac:dyDescent="0.2">
      <c r="A188" t="s">
        <v>48</v>
      </c>
      <c r="E188" s="29" t="s">
        <v>215</v>
      </c>
    </row>
    <row r="189" spans="1:16" x14ac:dyDescent="0.2">
      <c r="A189" s="22" t="s">
        <v>40</v>
      </c>
      <c r="B189" s="23" t="s">
        <v>216</v>
      </c>
      <c r="C189" s="23" t="s">
        <v>217</v>
      </c>
      <c r="D189" s="22" t="s">
        <v>42</v>
      </c>
      <c r="E189" s="24" t="s">
        <v>218</v>
      </c>
      <c r="F189" s="25" t="s">
        <v>56</v>
      </c>
      <c r="G189" s="26">
        <v>128</v>
      </c>
      <c r="H189" s="27">
        <v>0</v>
      </c>
      <c r="I189" s="27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28" t="s">
        <v>45</v>
      </c>
      <c r="E190" s="29" t="s">
        <v>42</v>
      </c>
    </row>
    <row r="191" spans="1:16" x14ac:dyDescent="0.2">
      <c r="A191" s="30" t="s">
        <v>46</v>
      </c>
      <c r="E191" s="31" t="s">
        <v>190</v>
      </c>
    </row>
    <row r="192" spans="1:16" ht="38.25" x14ac:dyDescent="0.2">
      <c r="A192" t="s">
        <v>48</v>
      </c>
      <c r="E192" s="29" t="s">
        <v>219</v>
      </c>
    </row>
    <row r="193" spans="1:18" ht="12.75" customHeight="1" x14ac:dyDescent="0.2">
      <c r="A193" s="3" t="s">
        <v>37</v>
      </c>
      <c r="B193" s="3"/>
      <c r="C193" s="32" t="s">
        <v>220</v>
      </c>
      <c r="D193" s="3"/>
      <c r="E193" s="20" t="s">
        <v>221</v>
      </c>
      <c r="F193" s="3"/>
      <c r="G193" s="3"/>
      <c r="H193" s="3"/>
      <c r="I193" s="33">
        <f>0+Q193</f>
        <v>0</v>
      </c>
      <c r="O193">
        <f>0+R193</f>
        <v>0</v>
      </c>
      <c r="Q193">
        <f>0+I194+I198+I202+I206+I210+I214+I218+I222+I226+I230+I234+I238+I242+I246+I250+I254+I258+I262+I266+I270</f>
        <v>0</v>
      </c>
      <c r="R193">
        <f>0+O194+O198+O202+O206+O210+O214+O218+O222+O226+O230+O234+O238+O242+O246+O250+O254+O258+O262+O266+O270</f>
        <v>0</v>
      </c>
    </row>
    <row r="194" spans="1:18" x14ac:dyDescent="0.2">
      <c r="A194" s="22" t="s">
        <v>40</v>
      </c>
      <c r="B194" s="23" t="s">
        <v>222</v>
      </c>
      <c r="C194" s="23" t="s">
        <v>223</v>
      </c>
      <c r="D194" s="22" t="s">
        <v>42</v>
      </c>
      <c r="E194" s="24" t="s">
        <v>224</v>
      </c>
      <c r="F194" s="25" t="s">
        <v>56</v>
      </c>
      <c r="G194" s="26">
        <v>32</v>
      </c>
      <c r="H194" s="27">
        <v>0</v>
      </c>
      <c r="I194" s="27">
        <f>ROUND(ROUND(H194,2)*ROUND(G194,3),2)</f>
        <v>0</v>
      </c>
      <c r="O194">
        <f>(I194*21)/100</f>
        <v>0</v>
      </c>
      <c r="P194" t="s">
        <v>10</v>
      </c>
    </row>
    <row r="195" spans="1:18" x14ac:dyDescent="0.2">
      <c r="A195" s="28" t="s">
        <v>45</v>
      </c>
      <c r="E195" s="29" t="s">
        <v>42</v>
      </c>
    </row>
    <row r="196" spans="1:18" x14ac:dyDescent="0.2">
      <c r="A196" s="30" t="s">
        <v>46</v>
      </c>
      <c r="E196" s="31" t="s">
        <v>57</v>
      </c>
    </row>
    <row r="197" spans="1:18" ht="51" x14ac:dyDescent="0.2">
      <c r="A197" t="s">
        <v>48</v>
      </c>
      <c r="E197" s="29" t="s">
        <v>225</v>
      </c>
    </row>
    <row r="198" spans="1:18" x14ac:dyDescent="0.2">
      <c r="A198" s="22" t="s">
        <v>40</v>
      </c>
      <c r="B198" s="23" t="s">
        <v>226</v>
      </c>
      <c r="C198" s="23" t="s">
        <v>227</v>
      </c>
      <c r="D198" s="22" t="s">
        <v>42</v>
      </c>
      <c r="E198" s="24" t="s">
        <v>228</v>
      </c>
      <c r="F198" s="25" t="s">
        <v>229</v>
      </c>
      <c r="G198" s="26">
        <v>48.4</v>
      </c>
      <c r="H198" s="27">
        <v>0</v>
      </c>
      <c r="I198" s="27">
        <f>ROUND(ROUND(H198,2)*ROUND(G198,3),2)</f>
        <v>0</v>
      </c>
      <c r="O198">
        <f>(I198*21)/100</f>
        <v>0</v>
      </c>
      <c r="P198" t="s">
        <v>10</v>
      </c>
    </row>
    <row r="199" spans="1:18" x14ac:dyDescent="0.2">
      <c r="A199" s="28" t="s">
        <v>45</v>
      </c>
      <c r="E199" s="29" t="s">
        <v>42</v>
      </c>
    </row>
    <row r="200" spans="1:18" x14ac:dyDescent="0.2">
      <c r="A200" s="30" t="s">
        <v>46</v>
      </c>
      <c r="E200" s="31" t="s">
        <v>230</v>
      </c>
    </row>
    <row r="201" spans="1:18" ht="76.5" x14ac:dyDescent="0.2">
      <c r="A201" t="s">
        <v>48</v>
      </c>
      <c r="E201" s="29" t="s">
        <v>231</v>
      </c>
    </row>
    <row r="202" spans="1:18" x14ac:dyDescent="0.2">
      <c r="A202" s="22" t="s">
        <v>40</v>
      </c>
      <c r="B202" s="23" t="s">
        <v>232</v>
      </c>
      <c r="C202" s="23" t="s">
        <v>233</v>
      </c>
      <c r="D202" s="22" t="s">
        <v>42</v>
      </c>
      <c r="E202" s="24" t="s">
        <v>234</v>
      </c>
      <c r="F202" s="25" t="s">
        <v>44</v>
      </c>
      <c r="G202" s="26">
        <v>8</v>
      </c>
      <c r="H202" s="27">
        <v>0</v>
      </c>
      <c r="I202" s="27">
        <f>ROUND(ROUND(H202,2)*ROUND(G202,3),2)</f>
        <v>0</v>
      </c>
      <c r="O202">
        <f>(I202*21)/100</f>
        <v>0</v>
      </c>
      <c r="P202" t="s">
        <v>10</v>
      </c>
    </row>
    <row r="203" spans="1:18" x14ac:dyDescent="0.2">
      <c r="A203" s="28" t="s">
        <v>45</v>
      </c>
      <c r="E203" s="29" t="s">
        <v>42</v>
      </c>
    </row>
    <row r="204" spans="1:18" x14ac:dyDescent="0.2">
      <c r="A204" s="30" t="s">
        <v>46</v>
      </c>
      <c r="E204" s="31" t="s">
        <v>230</v>
      </c>
    </row>
    <row r="205" spans="1:18" ht="63.75" x14ac:dyDescent="0.2">
      <c r="A205" t="s">
        <v>48</v>
      </c>
      <c r="E205" s="29" t="s">
        <v>235</v>
      </c>
    </row>
    <row r="206" spans="1:18" x14ac:dyDescent="0.2">
      <c r="A206" s="22" t="s">
        <v>40</v>
      </c>
      <c r="B206" s="23" t="s">
        <v>236</v>
      </c>
      <c r="C206" s="23" t="s">
        <v>237</v>
      </c>
      <c r="D206" s="22" t="s">
        <v>42</v>
      </c>
      <c r="E206" s="24" t="s">
        <v>238</v>
      </c>
      <c r="F206" s="25" t="s">
        <v>44</v>
      </c>
      <c r="G206" s="26">
        <v>8</v>
      </c>
      <c r="H206" s="27">
        <v>0</v>
      </c>
      <c r="I206" s="27">
        <f>ROUND(ROUND(H206,2)*ROUND(G206,3),2)</f>
        <v>0</v>
      </c>
      <c r="O206">
        <f>(I206*21)/100</f>
        <v>0</v>
      </c>
      <c r="P206" t="s">
        <v>10</v>
      </c>
    </row>
    <row r="207" spans="1:18" x14ac:dyDescent="0.2">
      <c r="A207" s="28" t="s">
        <v>45</v>
      </c>
      <c r="E207" s="29" t="s">
        <v>42</v>
      </c>
    </row>
    <row r="208" spans="1:18" x14ac:dyDescent="0.2">
      <c r="A208" s="30" t="s">
        <v>46</v>
      </c>
      <c r="E208" s="31" t="s">
        <v>230</v>
      </c>
    </row>
    <row r="209" spans="1:16" ht="63.75" x14ac:dyDescent="0.2">
      <c r="A209" t="s">
        <v>48</v>
      </c>
      <c r="E209" s="29" t="s">
        <v>235</v>
      </c>
    </row>
    <row r="210" spans="1:16" x14ac:dyDescent="0.2">
      <c r="A210" s="22" t="s">
        <v>40</v>
      </c>
      <c r="B210" s="23" t="s">
        <v>239</v>
      </c>
      <c r="C210" s="23" t="s">
        <v>240</v>
      </c>
      <c r="D210" s="22" t="s">
        <v>42</v>
      </c>
      <c r="E210" s="24" t="s">
        <v>241</v>
      </c>
      <c r="F210" s="25" t="s">
        <v>44</v>
      </c>
      <c r="G210" s="26">
        <v>8</v>
      </c>
      <c r="H210" s="27">
        <v>0</v>
      </c>
      <c r="I210" s="27">
        <f>ROUND(ROUND(H210,2)*ROUND(G210,3),2)</f>
        <v>0</v>
      </c>
      <c r="O210">
        <f>(I210*21)/100</f>
        <v>0</v>
      </c>
      <c r="P210" t="s">
        <v>10</v>
      </c>
    </row>
    <row r="211" spans="1:16" x14ac:dyDescent="0.2">
      <c r="A211" s="28" t="s">
        <v>45</v>
      </c>
      <c r="E211" s="29" t="s">
        <v>42</v>
      </c>
    </row>
    <row r="212" spans="1:16" x14ac:dyDescent="0.2">
      <c r="A212" s="30" t="s">
        <v>46</v>
      </c>
      <c r="E212" s="31" t="s">
        <v>230</v>
      </c>
    </row>
    <row r="213" spans="1:16" ht="63.75" x14ac:dyDescent="0.2">
      <c r="A213" t="s">
        <v>48</v>
      </c>
      <c r="E213" s="29" t="s">
        <v>235</v>
      </c>
    </row>
    <row r="214" spans="1:16" x14ac:dyDescent="0.2">
      <c r="A214" s="22" t="s">
        <v>40</v>
      </c>
      <c r="B214" s="23" t="s">
        <v>242</v>
      </c>
      <c r="C214" s="23" t="s">
        <v>243</v>
      </c>
      <c r="D214" s="22" t="s">
        <v>42</v>
      </c>
      <c r="E214" s="24" t="s">
        <v>244</v>
      </c>
      <c r="F214" s="25" t="s">
        <v>44</v>
      </c>
      <c r="G214" s="26">
        <v>8</v>
      </c>
      <c r="H214" s="27">
        <v>0</v>
      </c>
      <c r="I214" s="27">
        <f>ROUND(ROUND(H214,2)*ROUND(G214,3),2)</f>
        <v>0</v>
      </c>
      <c r="O214">
        <f>(I214*21)/100</f>
        <v>0</v>
      </c>
      <c r="P214" t="s">
        <v>10</v>
      </c>
    </row>
    <row r="215" spans="1:16" x14ac:dyDescent="0.2">
      <c r="A215" s="28" t="s">
        <v>45</v>
      </c>
      <c r="E215" s="29" t="s">
        <v>42</v>
      </c>
    </row>
    <row r="216" spans="1:16" x14ac:dyDescent="0.2">
      <c r="A216" s="30" t="s">
        <v>46</v>
      </c>
      <c r="E216" s="31" t="s">
        <v>230</v>
      </c>
    </row>
    <row r="217" spans="1:16" ht="63.75" x14ac:dyDescent="0.2">
      <c r="A217" t="s">
        <v>48</v>
      </c>
      <c r="E217" s="29" t="s">
        <v>235</v>
      </c>
    </row>
    <row r="218" spans="1:16" x14ac:dyDescent="0.2">
      <c r="A218" s="22" t="s">
        <v>40</v>
      </c>
      <c r="B218" s="23" t="s">
        <v>245</v>
      </c>
      <c r="C218" s="23" t="s">
        <v>246</v>
      </c>
      <c r="D218" s="22" t="s">
        <v>42</v>
      </c>
      <c r="E218" s="24" t="s">
        <v>247</v>
      </c>
      <c r="F218" s="25" t="s">
        <v>44</v>
      </c>
      <c r="G218" s="26">
        <v>18</v>
      </c>
      <c r="H218" s="27">
        <v>0</v>
      </c>
      <c r="I218" s="27">
        <f>ROUND(ROUND(H218,2)*ROUND(G218,3),2)</f>
        <v>0</v>
      </c>
      <c r="O218">
        <f>(I218*21)/100</f>
        <v>0</v>
      </c>
      <c r="P218" t="s">
        <v>10</v>
      </c>
    </row>
    <row r="219" spans="1:16" x14ac:dyDescent="0.2">
      <c r="A219" s="28" t="s">
        <v>45</v>
      </c>
      <c r="E219" s="29" t="s">
        <v>42</v>
      </c>
    </row>
    <row r="220" spans="1:16" x14ac:dyDescent="0.2">
      <c r="A220" s="30" t="s">
        <v>46</v>
      </c>
      <c r="E220" s="31" t="s">
        <v>230</v>
      </c>
    </row>
    <row r="221" spans="1:16" ht="63.75" x14ac:dyDescent="0.2">
      <c r="A221" t="s">
        <v>48</v>
      </c>
      <c r="E221" s="29" t="s">
        <v>248</v>
      </c>
    </row>
    <row r="222" spans="1:16" x14ac:dyDescent="0.2">
      <c r="A222" s="22" t="s">
        <v>40</v>
      </c>
      <c r="B222" s="23" t="s">
        <v>249</v>
      </c>
      <c r="C222" s="23" t="s">
        <v>250</v>
      </c>
      <c r="D222" s="22" t="s">
        <v>42</v>
      </c>
      <c r="E222" s="24" t="s">
        <v>251</v>
      </c>
      <c r="F222" s="25" t="s">
        <v>44</v>
      </c>
      <c r="G222" s="26">
        <v>10</v>
      </c>
      <c r="H222" s="27">
        <v>0</v>
      </c>
      <c r="I222" s="27">
        <f>ROUND(ROUND(H222,2)*ROUND(G222,3),2)</f>
        <v>0</v>
      </c>
      <c r="O222">
        <f>(I222*21)/100</f>
        <v>0</v>
      </c>
      <c r="P222" t="s">
        <v>10</v>
      </c>
    </row>
    <row r="223" spans="1:16" x14ac:dyDescent="0.2">
      <c r="A223" s="28" t="s">
        <v>45</v>
      </c>
      <c r="E223" s="29" t="s">
        <v>42</v>
      </c>
    </row>
    <row r="224" spans="1:16" x14ac:dyDescent="0.2">
      <c r="A224" s="30" t="s">
        <v>46</v>
      </c>
      <c r="E224" s="31" t="s">
        <v>230</v>
      </c>
    </row>
    <row r="225" spans="1:16" ht="63.75" x14ac:dyDescent="0.2">
      <c r="A225" t="s">
        <v>48</v>
      </c>
      <c r="E225" s="29" t="s">
        <v>248</v>
      </c>
    </row>
    <row r="226" spans="1:16" x14ac:dyDescent="0.2">
      <c r="A226" s="22" t="s">
        <v>40</v>
      </c>
      <c r="B226" s="23" t="s">
        <v>252</v>
      </c>
      <c r="C226" s="23" t="s">
        <v>253</v>
      </c>
      <c r="D226" s="22" t="s">
        <v>42</v>
      </c>
      <c r="E226" s="24" t="s">
        <v>254</v>
      </c>
      <c r="F226" s="25" t="s">
        <v>44</v>
      </c>
      <c r="G226" s="26">
        <v>6</v>
      </c>
      <c r="H226" s="27">
        <v>0</v>
      </c>
      <c r="I226" s="27">
        <f>ROUND(ROUND(H226,2)*ROUND(G226,3),2)</f>
        <v>0</v>
      </c>
      <c r="O226">
        <f>(I226*21)/100</f>
        <v>0</v>
      </c>
      <c r="P226" t="s">
        <v>10</v>
      </c>
    </row>
    <row r="227" spans="1:16" x14ac:dyDescent="0.2">
      <c r="A227" s="28" t="s">
        <v>45</v>
      </c>
      <c r="E227" s="29" t="s">
        <v>42</v>
      </c>
    </row>
    <row r="228" spans="1:16" x14ac:dyDescent="0.2">
      <c r="A228" s="30" t="s">
        <v>46</v>
      </c>
      <c r="E228" s="31" t="s">
        <v>230</v>
      </c>
    </row>
    <row r="229" spans="1:16" ht="63.75" x14ac:dyDescent="0.2">
      <c r="A229" t="s">
        <v>48</v>
      </c>
      <c r="E229" s="29" t="s">
        <v>248</v>
      </c>
    </row>
    <row r="230" spans="1:16" x14ac:dyDescent="0.2">
      <c r="A230" s="22" t="s">
        <v>40</v>
      </c>
      <c r="B230" s="23" t="s">
        <v>255</v>
      </c>
      <c r="C230" s="23" t="s">
        <v>256</v>
      </c>
      <c r="D230" s="22" t="s">
        <v>42</v>
      </c>
      <c r="E230" s="24" t="s">
        <v>257</v>
      </c>
      <c r="F230" s="25" t="s">
        <v>44</v>
      </c>
      <c r="G230" s="26">
        <v>8</v>
      </c>
      <c r="H230" s="27">
        <v>0</v>
      </c>
      <c r="I230" s="27">
        <f>ROUND(ROUND(H230,2)*ROUND(G230,3),2)</f>
        <v>0</v>
      </c>
      <c r="O230">
        <f>(I230*21)/100</f>
        <v>0</v>
      </c>
      <c r="P230" t="s">
        <v>10</v>
      </c>
    </row>
    <row r="231" spans="1:16" x14ac:dyDescent="0.2">
      <c r="A231" s="28" t="s">
        <v>45</v>
      </c>
      <c r="E231" s="29" t="s">
        <v>42</v>
      </c>
    </row>
    <row r="232" spans="1:16" x14ac:dyDescent="0.2">
      <c r="A232" s="30" t="s">
        <v>46</v>
      </c>
      <c r="E232" s="31" t="s">
        <v>230</v>
      </c>
    </row>
    <row r="233" spans="1:16" ht="63.75" x14ac:dyDescent="0.2">
      <c r="A233" t="s">
        <v>48</v>
      </c>
      <c r="E233" s="29" t="s">
        <v>248</v>
      </c>
    </row>
    <row r="234" spans="1:16" ht="25.5" x14ac:dyDescent="0.2">
      <c r="A234" s="22" t="s">
        <v>40</v>
      </c>
      <c r="B234" s="23" t="s">
        <v>258</v>
      </c>
      <c r="C234" s="23" t="s">
        <v>259</v>
      </c>
      <c r="D234" s="22" t="s">
        <v>42</v>
      </c>
      <c r="E234" s="24" t="s">
        <v>260</v>
      </c>
      <c r="F234" s="25" t="s">
        <v>44</v>
      </c>
      <c r="G234" s="26">
        <v>12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6" x14ac:dyDescent="0.2">
      <c r="A235" s="28" t="s">
        <v>45</v>
      </c>
      <c r="E235" s="29" t="s">
        <v>42</v>
      </c>
    </row>
    <row r="236" spans="1:16" x14ac:dyDescent="0.2">
      <c r="A236" s="30" t="s">
        <v>46</v>
      </c>
      <c r="E236" s="31" t="s">
        <v>230</v>
      </c>
    </row>
    <row r="237" spans="1:16" ht="63.75" x14ac:dyDescent="0.2">
      <c r="A237" t="s">
        <v>48</v>
      </c>
      <c r="E237" s="29" t="s">
        <v>248</v>
      </c>
    </row>
    <row r="238" spans="1:16" x14ac:dyDescent="0.2">
      <c r="A238" s="22" t="s">
        <v>40</v>
      </c>
      <c r="B238" s="23" t="s">
        <v>261</v>
      </c>
      <c r="C238" s="23" t="s">
        <v>262</v>
      </c>
      <c r="D238" s="22" t="s">
        <v>42</v>
      </c>
      <c r="E238" s="24" t="s">
        <v>263</v>
      </c>
      <c r="F238" s="25" t="s">
        <v>44</v>
      </c>
      <c r="G238" s="26">
        <v>4</v>
      </c>
      <c r="H238" s="27">
        <v>0</v>
      </c>
      <c r="I238" s="27">
        <f>ROUND(ROUND(H238,2)*ROUND(G238,3),2)</f>
        <v>0</v>
      </c>
      <c r="O238">
        <f>(I238*21)/100</f>
        <v>0</v>
      </c>
      <c r="P238" t="s">
        <v>10</v>
      </c>
    </row>
    <row r="239" spans="1:16" x14ac:dyDescent="0.2">
      <c r="A239" s="28" t="s">
        <v>45</v>
      </c>
      <c r="E239" s="29" t="s">
        <v>42</v>
      </c>
    </row>
    <row r="240" spans="1:16" x14ac:dyDescent="0.2">
      <c r="A240" s="30" t="s">
        <v>46</v>
      </c>
      <c r="E240" s="31" t="s">
        <v>230</v>
      </c>
    </row>
    <row r="241" spans="1:16" ht="63.75" x14ac:dyDescent="0.2">
      <c r="A241" t="s">
        <v>48</v>
      </c>
      <c r="E241" s="29" t="s">
        <v>248</v>
      </c>
    </row>
    <row r="242" spans="1:16" x14ac:dyDescent="0.2">
      <c r="A242" s="22" t="s">
        <v>40</v>
      </c>
      <c r="B242" s="23" t="s">
        <v>264</v>
      </c>
      <c r="C242" s="23" t="s">
        <v>265</v>
      </c>
      <c r="D242" s="22" t="s">
        <v>42</v>
      </c>
      <c r="E242" s="24" t="s">
        <v>266</v>
      </c>
      <c r="F242" s="25" t="s">
        <v>44</v>
      </c>
      <c r="G242" s="26">
        <v>10</v>
      </c>
      <c r="H242" s="27">
        <v>0</v>
      </c>
      <c r="I242" s="27">
        <f>ROUND(ROUND(H242,2)*ROUND(G242,3),2)</f>
        <v>0</v>
      </c>
      <c r="O242">
        <f>(I242*21)/100</f>
        <v>0</v>
      </c>
      <c r="P242" t="s">
        <v>10</v>
      </c>
    </row>
    <row r="243" spans="1:16" x14ac:dyDescent="0.2">
      <c r="A243" s="28" t="s">
        <v>45</v>
      </c>
      <c r="E243" s="29" t="s">
        <v>42</v>
      </c>
    </row>
    <row r="244" spans="1:16" x14ac:dyDescent="0.2">
      <c r="A244" s="30" t="s">
        <v>46</v>
      </c>
      <c r="E244" s="31" t="s">
        <v>230</v>
      </c>
    </row>
    <row r="245" spans="1:16" ht="63.75" x14ac:dyDescent="0.2">
      <c r="A245" t="s">
        <v>48</v>
      </c>
      <c r="E245" s="29" t="s">
        <v>248</v>
      </c>
    </row>
    <row r="246" spans="1:16" ht="25.5" x14ac:dyDescent="0.2">
      <c r="A246" s="22" t="s">
        <v>40</v>
      </c>
      <c r="B246" s="23" t="s">
        <v>267</v>
      </c>
      <c r="C246" s="23" t="s">
        <v>268</v>
      </c>
      <c r="D246" s="22" t="s">
        <v>42</v>
      </c>
      <c r="E246" s="24" t="s">
        <v>269</v>
      </c>
      <c r="F246" s="25" t="s">
        <v>44</v>
      </c>
      <c r="G246" s="26">
        <v>10</v>
      </c>
      <c r="H246" s="27">
        <v>0</v>
      </c>
      <c r="I246" s="27">
        <f>ROUND(ROUND(H246,2)*ROUND(G246,3),2)</f>
        <v>0</v>
      </c>
      <c r="O246">
        <f>(I246*21)/100</f>
        <v>0</v>
      </c>
      <c r="P246" t="s">
        <v>10</v>
      </c>
    </row>
    <row r="247" spans="1:16" x14ac:dyDescent="0.2">
      <c r="A247" s="28" t="s">
        <v>45</v>
      </c>
      <c r="E247" s="29" t="s">
        <v>42</v>
      </c>
    </row>
    <row r="248" spans="1:16" x14ac:dyDescent="0.2">
      <c r="A248" s="30" t="s">
        <v>46</v>
      </c>
      <c r="E248" s="31" t="s">
        <v>230</v>
      </c>
    </row>
    <row r="249" spans="1:16" ht="63.75" x14ac:dyDescent="0.2">
      <c r="A249" t="s">
        <v>48</v>
      </c>
      <c r="E249" s="29" t="s">
        <v>248</v>
      </c>
    </row>
    <row r="250" spans="1:16" x14ac:dyDescent="0.2">
      <c r="A250" s="22" t="s">
        <v>40</v>
      </c>
      <c r="B250" s="23" t="s">
        <v>270</v>
      </c>
      <c r="C250" s="23" t="s">
        <v>271</v>
      </c>
      <c r="D250" s="22" t="s">
        <v>42</v>
      </c>
      <c r="E250" s="24" t="s">
        <v>272</v>
      </c>
      <c r="F250" s="25" t="s">
        <v>44</v>
      </c>
      <c r="G250" s="26">
        <v>572</v>
      </c>
      <c r="H250" s="27">
        <v>0</v>
      </c>
      <c r="I250" s="27">
        <f>ROUND(ROUND(H250,2)*ROUND(G250,3),2)</f>
        <v>0</v>
      </c>
      <c r="O250">
        <f>(I250*21)/100</f>
        <v>0</v>
      </c>
      <c r="P250" t="s">
        <v>10</v>
      </c>
    </row>
    <row r="251" spans="1:16" x14ac:dyDescent="0.2">
      <c r="A251" s="28" t="s">
        <v>45</v>
      </c>
      <c r="E251" s="29" t="s">
        <v>42</v>
      </c>
    </row>
    <row r="252" spans="1:16" x14ac:dyDescent="0.2">
      <c r="A252" s="30" t="s">
        <v>46</v>
      </c>
      <c r="E252" s="31" t="s">
        <v>230</v>
      </c>
    </row>
    <row r="253" spans="1:16" ht="63.75" x14ac:dyDescent="0.2">
      <c r="A253" t="s">
        <v>48</v>
      </c>
      <c r="E253" s="29" t="s">
        <v>248</v>
      </c>
    </row>
    <row r="254" spans="1:16" x14ac:dyDescent="0.2">
      <c r="A254" s="22" t="s">
        <v>40</v>
      </c>
      <c r="B254" s="23" t="s">
        <v>273</v>
      </c>
      <c r="C254" s="23" t="s">
        <v>274</v>
      </c>
      <c r="D254" s="22" t="s">
        <v>42</v>
      </c>
      <c r="E254" s="24" t="s">
        <v>275</v>
      </c>
      <c r="F254" s="25" t="s">
        <v>44</v>
      </c>
      <c r="G254" s="26">
        <v>8</v>
      </c>
      <c r="H254" s="27">
        <v>0</v>
      </c>
      <c r="I254" s="27">
        <f>ROUND(ROUND(H254,2)*ROUND(G254,3),2)</f>
        <v>0</v>
      </c>
      <c r="O254">
        <f>(I254*21)/100</f>
        <v>0</v>
      </c>
      <c r="P254" t="s">
        <v>10</v>
      </c>
    </row>
    <row r="255" spans="1:16" x14ac:dyDescent="0.2">
      <c r="A255" s="28" t="s">
        <v>45</v>
      </c>
      <c r="E255" s="29" t="s">
        <v>42</v>
      </c>
    </row>
    <row r="256" spans="1:16" x14ac:dyDescent="0.2">
      <c r="A256" s="30" t="s">
        <v>46</v>
      </c>
      <c r="E256" s="31" t="s">
        <v>230</v>
      </c>
    </row>
    <row r="257" spans="1:16" ht="63.75" x14ac:dyDescent="0.2">
      <c r="A257" t="s">
        <v>48</v>
      </c>
      <c r="E257" s="29" t="s">
        <v>248</v>
      </c>
    </row>
    <row r="258" spans="1:16" x14ac:dyDescent="0.2">
      <c r="A258" s="22" t="s">
        <v>40</v>
      </c>
      <c r="B258" s="23" t="s">
        <v>276</v>
      </c>
      <c r="C258" s="23" t="s">
        <v>277</v>
      </c>
      <c r="D258" s="22" t="s">
        <v>42</v>
      </c>
      <c r="E258" s="24" t="s">
        <v>278</v>
      </c>
      <c r="F258" s="25" t="s">
        <v>44</v>
      </c>
      <c r="G258" s="26">
        <v>8</v>
      </c>
      <c r="H258" s="27">
        <v>0</v>
      </c>
      <c r="I258" s="27">
        <f>ROUND(ROUND(H258,2)*ROUND(G258,3),2)</f>
        <v>0</v>
      </c>
      <c r="O258">
        <f>(I258*21)/100</f>
        <v>0</v>
      </c>
      <c r="P258" t="s">
        <v>10</v>
      </c>
    </row>
    <row r="259" spans="1:16" x14ac:dyDescent="0.2">
      <c r="A259" s="28" t="s">
        <v>45</v>
      </c>
      <c r="E259" s="29" t="s">
        <v>42</v>
      </c>
    </row>
    <row r="260" spans="1:16" x14ac:dyDescent="0.2">
      <c r="A260" s="30" t="s">
        <v>46</v>
      </c>
      <c r="E260" s="31" t="s">
        <v>230</v>
      </c>
    </row>
    <row r="261" spans="1:16" ht="63.75" x14ac:dyDescent="0.2">
      <c r="A261" t="s">
        <v>48</v>
      </c>
      <c r="E261" s="29" t="s">
        <v>248</v>
      </c>
    </row>
    <row r="262" spans="1:16" ht="25.5" x14ac:dyDescent="0.2">
      <c r="A262" s="22" t="s">
        <v>40</v>
      </c>
      <c r="B262" s="23" t="s">
        <v>279</v>
      </c>
      <c r="C262" s="23" t="s">
        <v>280</v>
      </c>
      <c r="D262" s="22" t="s">
        <v>42</v>
      </c>
      <c r="E262" s="24" t="s">
        <v>281</v>
      </c>
      <c r="F262" s="25" t="s">
        <v>94</v>
      </c>
      <c r="G262" s="26">
        <v>4501</v>
      </c>
      <c r="H262" s="27">
        <v>0</v>
      </c>
      <c r="I262" s="27">
        <f>ROUND(ROUND(H262,2)*ROUND(G262,3),2)</f>
        <v>0</v>
      </c>
      <c r="O262">
        <f>(I262*21)/100</f>
        <v>0</v>
      </c>
      <c r="P262" t="s">
        <v>10</v>
      </c>
    </row>
    <row r="263" spans="1:16" x14ac:dyDescent="0.2">
      <c r="A263" s="28" t="s">
        <v>45</v>
      </c>
      <c r="E263" s="29" t="s">
        <v>42</v>
      </c>
    </row>
    <row r="264" spans="1:16" x14ac:dyDescent="0.2">
      <c r="A264" s="30" t="s">
        <v>46</v>
      </c>
      <c r="E264" s="31" t="s">
        <v>230</v>
      </c>
    </row>
    <row r="265" spans="1:16" ht="63.75" x14ac:dyDescent="0.2">
      <c r="A265" t="s">
        <v>48</v>
      </c>
      <c r="E265" s="29" t="s">
        <v>282</v>
      </c>
    </row>
    <row r="266" spans="1:16" x14ac:dyDescent="0.2">
      <c r="A266" s="22" t="s">
        <v>40</v>
      </c>
      <c r="B266" s="23" t="s">
        <v>283</v>
      </c>
      <c r="C266" s="23" t="s">
        <v>284</v>
      </c>
      <c r="D266" s="22" t="s">
        <v>42</v>
      </c>
      <c r="E266" s="24" t="s">
        <v>285</v>
      </c>
      <c r="F266" s="25" t="s">
        <v>94</v>
      </c>
      <c r="G266" s="26">
        <v>402</v>
      </c>
      <c r="H266" s="27">
        <v>0</v>
      </c>
      <c r="I266" s="27">
        <f>ROUND(ROUND(H266,2)*ROUND(G266,3),2)</f>
        <v>0</v>
      </c>
      <c r="O266">
        <f>(I266*21)/100</f>
        <v>0</v>
      </c>
      <c r="P266" t="s">
        <v>10</v>
      </c>
    </row>
    <row r="267" spans="1:16" x14ac:dyDescent="0.2">
      <c r="A267" s="28" t="s">
        <v>45</v>
      </c>
      <c r="E267" s="29" t="s">
        <v>42</v>
      </c>
    </row>
    <row r="268" spans="1:16" x14ac:dyDescent="0.2">
      <c r="A268" s="30" t="s">
        <v>46</v>
      </c>
      <c r="E268" s="31" t="s">
        <v>230</v>
      </c>
    </row>
    <row r="269" spans="1:16" ht="63.75" x14ac:dyDescent="0.2">
      <c r="A269" t="s">
        <v>48</v>
      </c>
      <c r="E269" s="29" t="s">
        <v>282</v>
      </c>
    </row>
    <row r="270" spans="1:16" x14ac:dyDescent="0.2">
      <c r="A270" s="22" t="s">
        <v>40</v>
      </c>
      <c r="B270" s="23" t="s">
        <v>286</v>
      </c>
      <c r="C270" s="23" t="s">
        <v>287</v>
      </c>
      <c r="D270" s="22" t="s">
        <v>42</v>
      </c>
      <c r="E270" s="24" t="s">
        <v>288</v>
      </c>
      <c r="F270" s="25" t="s">
        <v>289</v>
      </c>
      <c r="G270" s="26">
        <v>6666</v>
      </c>
      <c r="H270" s="27">
        <v>0</v>
      </c>
      <c r="I270" s="27">
        <f>ROUND(ROUND(H270,2)*ROUND(G270,3),2)</f>
        <v>0</v>
      </c>
      <c r="O270">
        <f>(I270*21)/100</f>
        <v>0</v>
      </c>
      <c r="P270" t="s">
        <v>10</v>
      </c>
    </row>
    <row r="271" spans="1:16" x14ac:dyDescent="0.2">
      <c r="A271" s="28" t="s">
        <v>45</v>
      </c>
      <c r="E271" s="29" t="s">
        <v>42</v>
      </c>
    </row>
    <row r="272" spans="1:16" x14ac:dyDescent="0.2">
      <c r="A272" s="30" t="s">
        <v>46</v>
      </c>
      <c r="E272" s="31" t="s">
        <v>230</v>
      </c>
    </row>
    <row r="273" spans="1:18" ht="76.5" x14ac:dyDescent="0.2">
      <c r="A273" t="s">
        <v>48</v>
      </c>
      <c r="E273" s="29" t="s">
        <v>290</v>
      </c>
    </row>
    <row r="274" spans="1:18" ht="12.75" customHeight="1" x14ac:dyDescent="0.2">
      <c r="A274" s="3" t="s">
        <v>37</v>
      </c>
      <c r="B274" s="3"/>
      <c r="C274" s="32" t="s">
        <v>291</v>
      </c>
      <c r="D274" s="3"/>
      <c r="E274" s="20" t="s">
        <v>292</v>
      </c>
      <c r="F274" s="3"/>
      <c r="G274" s="3"/>
      <c r="H274" s="3"/>
      <c r="I274" s="33">
        <f>0+Q274</f>
        <v>0</v>
      </c>
      <c r="O274">
        <f>0+R274</f>
        <v>0</v>
      </c>
      <c r="Q274">
        <f>0+I275+I279+I283</f>
        <v>0</v>
      </c>
      <c r="R274">
        <f>0+O275+O279+O283</f>
        <v>0</v>
      </c>
    </row>
    <row r="275" spans="1:18" x14ac:dyDescent="0.2">
      <c r="A275" s="22" t="s">
        <v>40</v>
      </c>
      <c r="B275" s="23" t="s">
        <v>293</v>
      </c>
      <c r="C275" s="23" t="s">
        <v>294</v>
      </c>
      <c r="D275" s="22" t="s">
        <v>42</v>
      </c>
      <c r="E275" s="24" t="s">
        <v>295</v>
      </c>
      <c r="F275" s="25" t="s">
        <v>44</v>
      </c>
      <c r="G275" s="26">
        <v>12</v>
      </c>
      <c r="H275" s="27">
        <v>0</v>
      </c>
      <c r="I275" s="27">
        <f>ROUND(ROUND(H275,2)*ROUND(G275,3),2)</f>
        <v>0</v>
      </c>
      <c r="O275">
        <f>(I275*21)/100</f>
        <v>0</v>
      </c>
      <c r="P275" t="s">
        <v>10</v>
      </c>
    </row>
    <row r="276" spans="1:18" x14ac:dyDescent="0.2">
      <c r="A276" s="28" t="s">
        <v>45</v>
      </c>
      <c r="E276" s="29" t="s">
        <v>42</v>
      </c>
    </row>
    <row r="277" spans="1:18" x14ac:dyDescent="0.2">
      <c r="A277" s="30" t="s">
        <v>46</v>
      </c>
      <c r="E277" s="31" t="s">
        <v>230</v>
      </c>
    </row>
    <row r="278" spans="1:18" ht="38.25" x14ac:dyDescent="0.2">
      <c r="A278" t="s">
        <v>48</v>
      </c>
      <c r="E278" s="29" t="s">
        <v>296</v>
      </c>
    </row>
    <row r="279" spans="1:18" x14ac:dyDescent="0.2">
      <c r="A279" s="22" t="s">
        <v>40</v>
      </c>
      <c r="B279" s="23" t="s">
        <v>297</v>
      </c>
      <c r="C279" s="23" t="s">
        <v>298</v>
      </c>
      <c r="D279" s="22" t="s">
        <v>42</v>
      </c>
      <c r="E279" s="24" t="s">
        <v>299</v>
      </c>
      <c r="F279" s="25" t="s">
        <v>44</v>
      </c>
      <c r="G279" s="26">
        <v>12</v>
      </c>
      <c r="H279" s="27">
        <v>0</v>
      </c>
      <c r="I279" s="27">
        <f>ROUND(ROUND(H279,2)*ROUND(G279,3),2)</f>
        <v>0</v>
      </c>
      <c r="O279">
        <f>(I279*21)/100</f>
        <v>0</v>
      </c>
      <c r="P279" t="s">
        <v>10</v>
      </c>
    </row>
    <row r="280" spans="1:18" x14ac:dyDescent="0.2">
      <c r="A280" s="28" t="s">
        <v>45</v>
      </c>
      <c r="E280" s="29" t="s">
        <v>42</v>
      </c>
    </row>
    <row r="281" spans="1:18" x14ac:dyDescent="0.2">
      <c r="A281" s="30" t="s">
        <v>46</v>
      </c>
      <c r="E281" s="31" t="s">
        <v>230</v>
      </c>
    </row>
    <row r="282" spans="1:18" ht="25.5" x14ac:dyDescent="0.2">
      <c r="A282" t="s">
        <v>48</v>
      </c>
      <c r="E282" s="29" t="s">
        <v>300</v>
      </c>
    </row>
    <row r="283" spans="1:18" x14ac:dyDescent="0.2">
      <c r="A283" s="22" t="s">
        <v>40</v>
      </c>
      <c r="B283" s="23" t="s">
        <v>301</v>
      </c>
      <c r="C283" s="23" t="s">
        <v>302</v>
      </c>
      <c r="D283" s="22" t="s">
        <v>42</v>
      </c>
      <c r="E283" s="24" t="s">
        <v>303</v>
      </c>
      <c r="F283" s="25" t="s">
        <v>44</v>
      </c>
      <c r="G283" s="26">
        <v>4.5999999999999996</v>
      </c>
      <c r="H283" s="27">
        <v>0</v>
      </c>
      <c r="I283" s="27">
        <f>ROUND(ROUND(H283,2)*ROUND(G283,3),2)</f>
        <v>0</v>
      </c>
      <c r="O283">
        <f>(I283*21)/100</f>
        <v>0</v>
      </c>
      <c r="P283" t="s">
        <v>10</v>
      </c>
    </row>
    <row r="284" spans="1:18" x14ac:dyDescent="0.2">
      <c r="A284" s="28" t="s">
        <v>45</v>
      </c>
      <c r="E284" s="29" t="s">
        <v>42</v>
      </c>
    </row>
    <row r="285" spans="1:18" x14ac:dyDescent="0.2">
      <c r="A285" s="30" t="s">
        <v>46</v>
      </c>
      <c r="E285" s="31" t="s">
        <v>230</v>
      </c>
    </row>
    <row r="286" spans="1:18" ht="25.5" x14ac:dyDescent="0.2">
      <c r="A286" t="s">
        <v>48</v>
      </c>
      <c r="E286" s="29" t="s">
        <v>304</v>
      </c>
    </row>
    <row r="287" spans="1:18" ht="12.75" customHeight="1" x14ac:dyDescent="0.2">
      <c r="A287" s="3" t="s">
        <v>37</v>
      </c>
      <c r="B287" s="3"/>
      <c r="C287" s="32" t="s">
        <v>305</v>
      </c>
      <c r="D287" s="3"/>
      <c r="E287" s="20" t="s">
        <v>306</v>
      </c>
      <c r="F287" s="3"/>
      <c r="G287" s="3"/>
      <c r="H287" s="3"/>
      <c r="I287" s="33">
        <f>0+Q287</f>
        <v>0</v>
      </c>
      <c r="O287">
        <f>0+R287</f>
        <v>0</v>
      </c>
      <c r="Q287">
        <f>0+I288+I292+I296+I300</f>
        <v>0</v>
      </c>
      <c r="R287">
        <f>0+O288+O292+O296+O300</f>
        <v>0</v>
      </c>
    </row>
    <row r="288" spans="1:18" ht="25.5" x14ac:dyDescent="0.2">
      <c r="A288" s="22" t="s">
        <v>40</v>
      </c>
      <c r="B288" s="23" t="s">
        <v>307</v>
      </c>
      <c r="C288" s="23" t="s">
        <v>308</v>
      </c>
      <c r="D288" s="22" t="s">
        <v>309</v>
      </c>
      <c r="E288" s="24" t="s">
        <v>310</v>
      </c>
      <c r="F288" s="25" t="s">
        <v>311</v>
      </c>
      <c r="G288" s="26">
        <v>111</v>
      </c>
      <c r="H288" s="27">
        <v>0</v>
      </c>
      <c r="I288" s="27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8" t="s">
        <v>45</v>
      </c>
      <c r="E289" s="29" t="s">
        <v>312</v>
      </c>
    </row>
    <row r="290" spans="1:16" x14ac:dyDescent="0.2">
      <c r="A290" s="30" t="s">
        <v>46</v>
      </c>
      <c r="E290" s="31" t="s">
        <v>42</v>
      </c>
    </row>
    <row r="291" spans="1:16" ht="153" x14ac:dyDescent="0.2">
      <c r="A291" t="s">
        <v>48</v>
      </c>
      <c r="E291" s="29" t="s">
        <v>313</v>
      </c>
    </row>
    <row r="292" spans="1:16" ht="38.25" x14ac:dyDescent="0.2">
      <c r="A292" s="22" t="s">
        <v>40</v>
      </c>
      <c r="B292" s="23" t="s">
        <v>314</v>
      </c>
      <c r="C292" s="23" t="s">
        <v>315</v>
      </c>
      <c r="D292" s="22" t="s">
        <v>309</v>
      </c>
      <c r="E292" s="24" t="s">
        <v>316</v>
      </c>
      <c r="F292" s="25" t="s">
        <v>311</v>
      </c>
      <c r="G292" s="26">
        <v>106</v>
      </c>
      <c r="H292" s="27">
        <v>0</v>
      </c>
      <c r="I292" s="27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8" t="s">
        <v>45</v>
      </c>
      <c r="E293" s="29" t="s">
        <v>312</v>
      </c>
    </row>
    <row r="294" spans="1:16" x14ac:dyDescent="0.2">
      <c r="A294" s="30" t="s">
        <v>46</v>
      </c>
      <c r="E294" s="31" t="s">
        <v>42</v>
      </c>
    </row>
    <row r="295" spans="1:16" ht="153" x14ac:dyDescent="0.2">
      <c r="A295" t="s">
        <v>48</v>
      </c>
      <c r="E295" s="29" t="s">
        <v>313</v>
      </c>
    </row>
    <row r="296" spans="1:16" ht="25.5" x14ac:dyDescent="0.2">
      <c r="A296" s="22" t="s">
        <v>40</v>
      </c>
      <c r="B296" s="23" t="s">
        <v>317</v>
      </c>
      <c r="C296" s="23" t="s">
        <v>318</v>
      </c>
      <c r="D296" s="22" t="s">
        <v>309</v>
      </c>
      <c r="E296" s="24" t="s">
        <v>319</v>
      </c>
      <c r="F296" s="25" t="s">
        <v>311</v>
      </c>
      <c r="G296" s="26">
        <v>4</v>
      </c>
      <c r="H296" s="27">
        <v>0</v>
      </c>
      <c r="I296" s="27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8" t="s">
        <v>45</v>
      </c>
      <c r="E297" s="29" t="s">
        <v>312</v>
      </c>
    </row>
    <row r="298" spans="1:16" x14ac:dyDescent="0.2">
      <c r="A298" s="30" t="s">
        <v>46</v>
      </c>
      <c r="E298" s="31" t="s">
        <v>42</v>
      </c>
    </row>
    <row r="299" spans="1:16" ht="153" x14ac:dyDescent="0.2">
      <c r="A299" t="s">
        <v>48</v>
      </c>
      <c r="E299" s="29" t="s">
        <v>313</v>
      </c>
    </row>
    <row r="300" spans="1:16" ht="25.5" x14ac:dyDescent="0.2">
      <c r="A300" s="22" t="s">
        <v>40</v>
      </c>
      <c r="B300" s="23" t="s">
        <v>320</v>
      </c>
      <c r="C300" s="23" t="s">
        <v>321</v>
      </c>
      <c r="D300" s="22" t="s">
        <v>309</v>
      </c>
      <c r="E300" s="24" t="s">
        <v>322</v>
      </c>
      <c r="F300" s="25" t="s">
        <v>311</v>
      </c>
      <c r="G300" s="26">
        <v>1.2</v>
      </c>
      <c r="H300" s="27">
        <v>0</v>
      </c>
      <c r="I300" s="27">
        <f>ROUND(ROUND(H300,2)*ROUND(G300,3),2)</f>
        <v>0</v>
      </c>
      <c r="O300">
        <f>(I300*21)/100</f>
        <v>0</v>
      </c>
      <c r="P300" t="s">
        <v>10</v>
      </c>
    </row>
    <row r="301" spans="1:16" ht="25.5" x14ac:dyDescent="0.2">
      <c r="A301" s="28" t="s">
        <v>45</v>
      </c>
      <c r="E301" s="29" t="s">
        <v>323</v>
      </c>
    </row>
    <row r="302" spans="1:16" x14ac:dyDescent="0.2">
      <c r="A302" s="30" t="s">
        <v>46</v>
      </c>
      <c r="E302" s="31" t="s">
        <v>42</v>
      </c>
    </row>
    <row r="303" spans="1:16" ht="153" x14ac:dyDescent="0.2">
      <c r="A303" t="s">
        <v>48</v>
      </c>
      <c r="E303" s="29" t="s">
        <v>313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2020-10-17T09:08:57Z</dcterms:created>
  <dcterms:modified xsi:type="dcterms:W3CDTF">2020-10-17T09:08:57Z</dcterms:modified>
</cp:coreProperties>
</file>