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4_PS 10-0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1" i="1" l="1"/>
  <c r="O161" i="1" s="1"/>
  <c r="I157" i="1"/>
  <c r="O157" i="1" s="1"/>
  <c r="O153" i="1"/>
  <c r="R152" i="1" s="1"/>
  <c r="O152" i="1" s="1"/>
  <c r="I153" i="1"/>
  <c r="Q152" i="1"/>
  <c r="I152" i="1" s="1"/>
  <c r="I148" i="1"/>
  <c r="O148" i="1" s="1"/>
  <c r="O144" i="1"/>
  <c r="I144" i="1"/>
  <c r="I140" i="1"/>
  <c r="O140" i="1" s="1"/>
  <c r="I136" i="1"/>
  <c r="O136" i="1" s="1"/>
  <c r="I132" i="1"/>
  <c r="O132" i="1" s="1"/>
  <c r="O128" i="1"/>
  <c r="I128" i="1"/>
  <c r="I124" i="1"/>
  <c r="O124" i="1" s="1"/>
  <c r="I120" i="1"/>
  <c r="O120" i="1" s="1"/>
  <c r="I116" i="1"/>
  <c r="O116" i="1" s="1"/>
  <c r="O112" i="1"/>
  <c r="I112" i="1"/>
  <c r="Q111" i="1"/>
  <c r="I111" i="1" s="1"/>
  <c r="I107" i="1"/>
  <c r="O107" i="1" s="1"/>
  <c r="R106" i="1" s="1"/>
  <c r="O106" i="1" s="1"/>
  <c r="I102" i="1"/>
  <c r="O102" i="1" s="1"/>
  <c r="R101" i="1" s="1"/>
  <c r="O101" i="1" s="1"/>
  <c r="Q101" i="1"/>
  <c r="I101" i="1" s="1"/>
  <c r="I97" i="1"/>
  <c r="O97" i="1" s="1"/>
  <c r="I93" i="1"/>
  <c r="O93" i="1" s="1"/>
  <c r="I89" i="1"/>
  <c r="O89" i="1" s="1"/>
  <c r="O85" i="1"/>
  <c r="I85" i="1"/>
  <c r="I81" i="1"/>
  <c r="Q80" i="1" s="1"/>
  <c r="I80" i="1" s="1"/>
  <c r="O76" i="1"/>
  <c r="I76" i="1"/>
  <c r="I72" i="1"/>
  <c r="O72" i="1" s="1"/>
  <c r="I68" i="1"/>
  <c r="O68" i="1" s="1"/>
  <c r="I64" i="1"/>
  <c r="O64" i="1" s="1"/>
  <c r="O60" i="1"/>
  <c r="I60" i="1"/>
  <c r="Q59" i="1"/>
  <c r="I59" i="1" s="1"/>
  <c r="I55" i="1"/>
  <c r="O55" i="1" s="1"/>
  <c r="O51" i="1"/>
  <c r="I51" i="1"/>
  <c r="I47" i="1"/>
  <c r="O47" i="1" s="1"/>
  <c r="I43" i="1"/>
  <c r="O43" i="1" s="1"/>
  <c r="I39" i="1"/>
  <c r="O39" i="1" s="1"/>
  <c r="O35" i="1"/>
  <c r="I35" i="1"/>
  <c r="I31" i="1"/>
  <c r="Q26" i="1" s="1"/>
  <c r="I26" i="1" s="1"/>
  <c r="I27" i="1"/>
  <c r="O27" i="1" s="1"/>
  <c r="I22" i="1"/>
  <c r="O22" i="1" s="1"/>
  <c r="I18" i="1"/>
  <c r="O18" i="1" s="1"/>
  <c r="I14" i="1"/>
  <c r="O14" i="1" s="1"/>
  <c r="O10" i="1"/>
  <c r="I10" i="1"/>
  <c r="Q9" i="1"/>
  <c r="I9" i="1" s="1"/>
  <c r="R9" i="1" l="1"/>
  <c r="O9" i="1" s="1"/>
  <c r="R59" i="1"/>
  <c r="O59" i="1" s="1"/>
  <c r="R111" i="1"/>
  <c r="O111" i="1" s="1"/>
  <c r="O31" i="1"/>
  <c r="R26" i="1" s="1"/>
  <c r="O26" i="1" s="1"/>
  <c r="O81" i="1"/>
  <c r="R80" i="1" s="1"/>
  <c r="O80" i="1" s="1"/>
  <c r="Q106" i="1"/>
  <c r="I106" i="1" s="1"/>
  <c r="I3" i="1" s="1"/>
  <c r="O2" i="1" l="1"/>
</calcChain>
</file>

<file path=xl/sharedStrings.xml><?xml version="1.0" encoding="utf-8"?>
<sst xmlns="http://schemas.openxmlformats.org/spreadsheetml/2006/main" count="548" uniqueCount="200">
  <si>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</si>
  <si>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</si>
  <si>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</si>
  <si>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</si>
  <si>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</si>
  <si>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</si>
  <si>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</si>
  <si>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</si>
  <si>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10-09-01</t>
  </si>
  <si>
    <t>0,00</t>
  </si>
  <si>
    <t>2</t>
  </si>
  <si>
    <t>O</t>
  </si>
  <si>
    <t>Objekt:</t>
  </si>
  <si>
    <t>D.1.3.4</t>
  </si>
  <si>
    <t>Silnoprouda technologie trakčních spínacích stanic</t>
  </si>
  <si>
    <t>15,00</t>
  </si>
  <si>
    <t>O1</t>
  </si>
  <si>
    <t>Rozpočet:</t>
  </si>
  <si>
    <t>SpS Křižanov, technologie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</si>
  <si>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</si>
  <si>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</si>
  <si>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</si>
  <si>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</si>
  <si>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</si>
  <si>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</si>
  <si>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</si>
  <si>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</si>
  <si>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</si>
  <si>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</si>
  <si>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</si>
  <si>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</si>
  <si>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</si>
  <si>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</si>
  <si>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</si>
  <si>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</si>
  <si>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</si>
  <si>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</si>
  <si>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</si>
  <si>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Zemní práce</t>
  </si>
  <si>
    <t>P</t>
  </si>
  <si>
    <t>11090</t>
  </si>
  <si>
    <t/>
  </si>
  <si>
    <t>VŠEOBECNÉ VYKLIZENÍ OSTATNÍCH PLOCH</t>
  </si>
  <si>
    <t>m2</t>
  </si>
  <si>
    <t>PP</t>
  </si>
  <si>
    <t>VV</t>
  </si>
  <si>
    <t>TS</t>
  </si>
  <si>
    <t>zahrnuje odstranění všech překážek pro uskutečnění stavby</t>
  </si>
  <si>
    <t>13183</t>
  </si>
  <si>
    <t>HLOUBENÍ JAM ZAPAŽ I NEPAŽ TŘ II</t>
  </si>
  <si>
    <t>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</si>
  <si>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</si>
  <si>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17411</t>
  </si>
  <si>
    <t>ZÁSYP JAM A RÝH ZEMINOU SE ZHUTNĚNÍM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</si>
  <si>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</si>
  <si>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</si>
  <si>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</si>
  <si>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</si>
  <si>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70</t>
  </si>
  <si>
    <t>Všeobecné práce pro silnoproud a slaboproud</t>
  </si>
  <si>
    <t>702211</t>
  </si>
  <si>
    <t>KABELOVÁ CHRÁNIČKA ZEMNÍ DN DO 100 MM</t>
  </si>
  <si>
    <t>m</t>
  </si>
  <si>
    <t>1. Položka obsahuje: – proražení otvoru zdivem o průřezu od 0,01 do 0,025m2 – úpravu a začištění omítky po montáži vedení – pomocné mechanismy2. Položka neobsahuje: – protipožární ucpávku3. Způsob měření:Udává se počet kusů kompletní konstrukce nebo práce.</t>
  </si>
  <si>
    <t>702620</t>
  </si>
  <si>
    <t>ODKRYTÍ A ZAKRYTÍ KABELŮ KRYTÝCH FÓLIÍ, PÁSEM NEBO DESKOU</t>
  </si>
  <si>
    <t>1. Položka obsahuje: – pomocné mechanismy2. Položka neobsahuje: X3. Způsob měření:Měří se plocha v metrech čtverečných.</t>
  </si>
  <si>
    <t>7</t>
  </si>
  <si>
    <t>702904-R</t>
  </si>
  <si>
    <t>OBSYP KABELOVÉHO VEDENÍ VRSTVOU Z PŘESÁTÉHO PÍSKU</t>
  </si>
  <si>
    <t>1. Položka obsahuje: 
 – veškeré zemní práce včetně dodání zásypového materiálu 
2. Položka neobsahuje: 
 X 
3. Způsob měření: 
Měří se metr krychlový.</t>
  </si>
  <si>
    <t>8</t>
  </si>
  <si>
    <t>703422</t>
  </si>
  <si>
    <t>ELEKTROINSTALAČNÍ TRUBKA PLASTOVÁ UV STABILNÍ VČETNĚ UPEVNĚNÍ A PŘÍSLUŠENSTVÍ DN PRŮMĚRU PŘES 25 DO 40 MM</t>
  </si>
  <si>
    <t>1. Položka obsahuje: – přípravu podkladu pro osazení2. Položka neobsahuje: X3. Způsob měření:Měří se metr délkový.</t>
  </si>
  <si>
    <t>703724</t>
  </si>
  <si>
    <t>KABELOVÁ PŘÍCHYTKA PRO ROZSAH UPNUTÍ PŘES 90 MM</t>
  </si>
  <si>
    <t>KUS</t>
  </si>
  <si>
    <t>1. Položka obsahuje: – protažení tyčí, vyčištění otvoru čistící soupravou – zatažení konopného lana (nebo ocelového) – pomocné mechanismy2. Položka neobsahuje: X3. Způsob měření:Měří se metr délkový.</t>
  </si>
  <si>
    <t>709110</t>
  </si>
  <si>
    <t>PROVIZORNÍ ZAJIŠTĚNÍ KABELU VE VÝKOPU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</si>
  <si>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</si>
  <si>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11</t>
  </si>
  <si>
    <t>709210</t>
  </si>
  <si>
    <t>KŘIŽOVATKA KABELOVÝCH VEDENÍ SE STÁVAJÍCÍ INŽENÝRSKOU SÍTÍ (KABELEM, POTRUBÍM APOD.)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</si>
  <si>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</si>
  <si>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12</t>
  </si>
  <si>
    <t>709513</t>
  </si>
  <si>
    <t>PODPŮRNÉ A POMOCNÉ KONSTRUKCE OCELOVÉ Z PROFILŮ SVAŘOVANÝCH A ŠROUBOVANÝCH S POVRCHOVOU ÚPRAVOU ŽÁROVÝM ZINKOVÁNÍM</t>
  </si>
  <si>
    <t>kg</t>
  </si>
  <si>
    <t>741</t>
  </si>
  <si>
    <t>Silnoproud - Elektroinstalační materiál, ocelové konstrukce, uzemnění</t>
  </si>
  <si>
    <t>13</t>
  </si>
  <si>
    <t>741811</t>
  </si>
  <si>
    <t>UZEMŇOVACÍ VODIČ NA POVRCHU FEZN DO 120 MM2</t>
  </si>
  <si>
    <t>1. Položka obsahuje: – uchycení vodiče na povrch vč. podpěr, konzol, svorek a pod. – měření, dělení, spojování – nátěr2. Položka neobsahuje: X3. Způsob měření:Měří se metr délkový.</t>
  </si>
  <si>
    <t>14</t>
  </si>
  <si>
    <t>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</si>
  <si>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</si>
  <si>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</si>
  <si>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15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</si>
  <si>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</si>
  <si>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</si>
  <si>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</si>
  <si>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16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</si>
  <si>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</si>
  <si>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</si>
  <si>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</si>
  <si>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17</t>
  </si>
  <si>
    <t>741C07</t>
  </si>
  <si>
    <t>VYVEDENÍ UZEMŇOVACÍCH VODIČŮ NA POVRCH/KONSTRUKCI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</si>
  <si>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</si>
  <si>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742</t>
  </si>
  <si>
    <t>Silnoproud - Silnoproudé rozvody</t>
  </si>
  <si>
    <t>18</t>
  </si>
  <si>
    <t>742F43</t>
  </si>
  <si>
    <t>KABEL NN NEBO VODIČ JEDNOŽÍLOVÝ CU FLEXIBILNÍ OD 25 DO 50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</si>
  <si>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</si>
  <si>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19</t>
  </si>
  <si>
    <t>742J35</t>
  </si>
  <si>
    <t>TCEPKPFLE DO 15XN0,8, KABEL SDĚLOVACÍ ČTYŘKOVANÝ,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</si>
  <si>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</si>
  <si>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20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</si>
  <si>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</si>
  <si>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</si>
  <si>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</si>
  <si>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21</t>
  </si>
  <si>
    <t>742K13</t>
  </si>
  <si>
    <t>UKONČENÍ JEDNOŽÍLOVÉHO KABELU V ROZVADĚČI NEBO NA PŘÍSTROJI OD 25 DO 50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</si>
  <si>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</si>
  <si>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22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</si>
  <si>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</si>
  <si>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</si>
  <si>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</si>
  <si>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745</t>
  </si>
  <si>
    <t>Silnoproud - Silnoproudá technologie</t>
  </si>
  <si>
    <t>37</t>
  </si>
  <si>
    <t>R-7452121</t>
  </si>
  <si>
    <t>AUTOMATICKÝ RECLOSER, 1-F, UN 38 KV, 800 A, 2x SENSOR NAPĚTÍ, 1x MTP, S OVLÁDACÍ SKŘÍNÍ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</si>
  <si>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</si>
  <si>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746</t>
  </si>
  <si>
    <t>Silnoproud - Silnoproudá technologie - R110 kV, měnírny, TNS, spínací stanice</t>
  </si>
  <si>
    <t>23</t>
  </si>
  <si>
    <t>74665M</t>
  </si>
  <si>
    <t>PODPORA PŘI UVÁDĚNÍ DO PROVOZU, ENGINEERING PRO OBJEKT SPS</t>
  </si>
  <si>
    <t>1. Položka obsahuje: – podporu při uvádění do provozu zařízení jeho výrobcem, inženýrskou činnost při instalaci řídicích systémů – předepsané zkoušky, revize a atesty – prokázání technických a kvalitativních parametrů zařízení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</si>
  <si>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747</t>
  </si>
  <si>
    <t>Silnoproud - Zkoušky, revize a HZS</t>
  </si>
  <si>
    <t>24</t>
  </si>
  <si>
    <t>747122</t>
  </si>
  <si>
    <t>REVIZE, SEŘÍZENÍ A UVEDENÍ DO PROVOZU ŘÍDÍCÍ SKŘÍNĚ PRO VN,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</si>
  <si>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</si>
  <si>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25</t>
  </si>
  <si>
    <t>747124</t>
  </si>
  <si>
    <t>NAPĚŤOVÁ ZKOUŠKA ROZVODNY VČETNĚ SPÍNACÍCH PRVKŮ DO 35 KV</t>
  </si>
  <si>
    <t>26</t>
  </si>
  <si>
    <t>747144</t>
  </si>
  <si>
    <t>REVIZE, SEŘÍZENÍ A NASTAVENÍ OCHRANNÉHO A OVLÁDACÍHO TERMINÁLU, VČETNĚ VYSTAVENÍ PROTOKOLU</t>
  </si>
  <si>
    <t>27</t>
  </si>
  <si>
    <t>747145</t>
  </si>
  <si>
    <t>SEŘÍZENÍ A UVEDENÍ DO PROVOZU VN VYPÍNAČE DO 35 KV</t>
  </si>
  <si>
    <t>28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</si>
  <si>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</si>
  <si>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</si>
  <si>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</si>
  <si>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29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</si>
  <si>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</si>
  <si>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</si>
  <si>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</si>
  <si>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30</t>
  </si>
  <si>
    <t>747302</t>
  </si>
  <si>
    <t>VYDÁNÍ PŘÍKAZU "B" - JEDNODUCHÉ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</si>
  <si>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</si>
  <si>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31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</si>
  <si>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</si>
  <si>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</si>
  <si>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</si>
  <si>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</si>
  <si>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32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</si>
  <si>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</si>
  <si>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</si>
  <si>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</si>
  <si>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33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</si>
  <si>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</si>
  <si>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</si>
  <si>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</si>
  <si>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990</t>
  </si>
  <si>
    <t>Likvidace odpadů vč. dopravy</t>
  </si>
  <si>
    <t>34</t>
  </si>
  <si>
    <t>R015112</t>
  </si>
  <si>
    <t>90</t>
  </si>
  <si>
    <t>POPLATKY ZA LIKVIDACI ODPADŮ NEKONTAMINOVANÝCH - 17 05 04 VYTĚŽENÉ ZEMINY A HORNINY - II. TŘÍDA TĚŽITELNOSTI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</si>
  <si>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</si>
  <si>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</si>
  <si>
    <t>35</t>
  </si>
  <si>
    <t>R015240</t>
  </si>
  <si>
    <t>POPLATKY ZA LIKVIDACI ODPADŮ NEKONTAMINOVANÝCH - 20 03 99 ODPAD PODOBNÝ KOMUNÁLNÍMU ODPADU VČETNĚ DOPRAVY</t>
  </si>
  <si>
    <t>36</t>
  </si>
  <si>
    <t>R015420</t>
  </si>
  <si>
    <t>POPLATKY ZA LIKVIDACI ODPADŮ NEKONTAMINOVANÝCH - 17 06 04 ZBYTKY IZOLAČNÍCH MATERIÁLŮ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</si>
</sst>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>
    <pageSetUpPr fitToPage="1"/>
  </sheetPr>
  <dimension ref="A1:R164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0+O9+O26+O59+O80+O101+O106+O111+O152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0+I9+I26+I59+I80+I101+I106+I111+I152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31</v>
      </c>
      <c r="D9" s="18"/>
      <c r="E9" s="20" t="s">
        <v>38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22" t="s">
        <v>39</v>
      </c>
      <c r="B10" s="23" t="s">
        <v>31</v>
      </c>
      <c r="C10" s="23" t="s">
        <v>40</v>
      </c>
      <c r="D10" s="22" t="s">
        <v>41</v>
      </c>
      <c r="E10" s="24" t="s">
        <v>42</v>
      </c>
      <c r="F10" s="25" t="s">
        <v>43</v>
      </c>
      <c r="G10" s="26">
        <v>15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44</v>
      </c>
      <c r="E11" s="29" t="s">
        <v>41</v>
      </c>
    </row>
    <row r="12" spans="1:18" x14ac:dyDescent="0.2">
      <c r="A12" s="30" t="s">
        <v>45</v>
      </c>
      <c r="E12" s="31" t="s">
        <v>41</v>
      </c>
    </row>
    <row r="13" spans="1:18" x14ac:dyDescent="0.2">
      <c r="A13" t="s">
        <v>46</v>
      </c>
      <c r="E13" s="29" t="s">
        <v>47</v>
      </c>
    </row>
    <row r="14" spans="1:18" x14ac:dyDescent="0.2">
      <c r="A14" s="22" t="s">
        <v>39</v>
      </c>
      <c r="B14" s="23" t="s">
        <v>10</v>
      </c>
      <c r="C14" s="23" t="s">
        <v>48</v>
      </c>
      <c r="D14" s="22" t="s">
        <v>41</v>
      </c>
      <c r="E14" s="24" t="s">
        <v>49</v>
      </c>
      <c r="F14" s="25" t="s">
        <v>50</v>
      </c>
      <c r="G14" s="26">
        <v>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44</v>
      </c>
      <c r="E15" s="29" t="s">
        <v>41</v>
      </c>
    </row>
    <row r="16" spans="1:18" x14ac:dyDescent="0.2">
      <c r="A16" s="30" t="s">
        <v>45</v>
      </c>
      <c r="E16" s="31" t="s">
        <v>41</v>
      </c>
    </row>
    <row r="17" spans="1:18" ht="229.5" x14ac:dyDescent="0.2">
      <c r="A17" t="s">
        <v>46</v>
      </c>
      <c r="E17" s="29" t="s">
        <v>51</v>
      </c>
    </row>
    <row r="18" spans="1:18" x14ac:dyDescent="0.2">
      <c r="A18" s="22" t="s">
        <v>39</v>
      </c>
      <c r="B18" s="23" t="s">
        <v>2</v>
      </c>
      <c r="C18" s="23" t="s">
        <v>52</v>
      </c>
      <c r="D18" s="22" t="s">
        <v>41</v>
      </c>
      <c r="E18" s="24" t="s">
        <v>53</v>
      </c>
      <c r="F18" s="25" t="s">
        <v>50</v>
      </c>
      <c r="G18" s="26">
        <v>5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8" x14ac:dyDescent="0.2">
      <c r="A19" s="28" t="s">
        <v>44</v>
      </c>
      <c r="E19" s="29" t="s">
        <v>41</v>
      </c>
    </row>
    <row r="20" spans="1:18" x14ac:dyDescent="0.2">
      <c r="A20" s="30" t="s">
        <v>45</v>
      </c>
      <c r="E20" s="31" t="s">
        <v>41</v>
      </c>
    </row>
    <row r="21" spans="1:18" ht="165.75" x14ac:dyDescent="0.2">
      <c r="A21" t="s">
        <v>46</v>
      </c>
      <c r="E21" s="29" t="s">
        <v>54</v>
      </c>
    </row>
    <row r="22" spans="1:18" x14ac:dyDescent="0.2">
      <c r="A22" s="22" t="s">
        <v>39</v>
      </c>
      <c r="B22" s="23" t="s">
        <v>32</v>
      </c>
      <c r="C22" s="23" t="s">
        <v>55</v>
      </c>
      <c r="D22" s="22" t="s">
        <v>41</v>
      </c>
      <c r="E22" s="24" t="s">
        <v>56</v>
      </c>
      <c r="F22" s="25" t="s">
        <v>43</v>
      </c>
      <c r="G22" s="26">
        <v>15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8" x14ac:dyDescent="0.2">
      <c r="A23" s="28" t="s">
        <v>44</v>
      </c>
      <c r="E23" s="29" t="s">
        <v>41</v>
      </c>
    </row>
    <row r="24" spans="1:18" x14ac:dyDescent="0.2">
      <c r="A24" s="30" t="s">
        <v>45</v>
      </c>
      <c r="E24" s="31" t="s">
        <v>41</v>
      </c>
    </row>
    <row r="25" spans="1:18" ht="38.25" x14ac:dyDescent="0.2">
      <c r="A25" t="s">
        <v>46</v>
      </c>
      <c r="E25" s="29" t="s">
        <v>57</v>
      </c>
    </row>
    <row r="26" spans="1:18" ht="12.75" customHeight="1" x14ac:dyDescent="0.2">
      <c r="A26" s="3" t="s">
        <v>37</v>
      </c>
      <c r="B26" s="3"/>
      <c r="C26" s="32" t="s">
        <v>58</v>
      </c>
      <c r="D26" s="3"/>
      <c r="E26" s="20" t="s">
        <v>59</v>
      </c>
      <c r="F26" s="3"/>
      <c r="G26" s="3"/>
      <c r="H26" s="3"/>
      <c r="I26" s="33">
        <f>0+Q26</f>
        <v>0</v>
      </c>
      <c r="O26">
        <f>0+R26</f>
        <v>0</v>
      </c>
      <c r="Q26">
        <f>0+I27+I31+I35+I39+I43+I47+I51+I55</f>
        <v>0</v>
      </c>
      <c r="R26">
        <f>0+O27+O31+O35+O39+O43+O47+O51+O55</f>
        <v>0</v>
      </c>
    </row>
    <row r="27" spans="1:18" x14ac:dyDescent="0.2">
      <c r="A27" s="22" t="s">
        <v>39</v>
      </c>
      <c r="B27" s="23" t="s">
        <v>33</v>
      </c>
      <c r="C27" s="23" t="s">
        <v>60</v>
      </c>
      <c r="D27" s="22" t="s">
        <v>41</v>
      </c>
      <c r="E27" s="24" t="s">
        <v>61</v>
      </c>
      <c r="F27" s="25" t="s">
        <v>62</v>
      </c>
      <c r="G27" s="26">
        <v>20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8" x14ac:dyDescent="0.2">
      <c r="A28" s="28" t="s">
        <v>44</v>
      </c>
      <c r="E28" s="29" t="s">
        <v>41</v>
      </c>
    </row>
    <row r="29" spans="1:18" x14ac:dyDescent="0.2">
      <c r="A29" s="30" t="s">
        <v>45</v>
      </c>
      <c r="E29" s="31" t="s">
        <v>41</v>
      </c>
    </row>
    <row r="30" spans="1:18" ht="51" x14ac:dyDescent="0.2">
      <c r="A30" t="s">
        <v>46</v>
      </c>
      <c r="E30" s="29" t="s">
        <v>63</v>
      </c>
    </row>
    <row r="31" spans="1:18" x14ac:dyDescent="0.2">
      <c r="A31" s="22" t="s">
        <v>39</v>
      </c>
      <c r="B31" s="23" t="s">
        <v>34</v>
      </c>
      <c r="C31" s="23" t="s">
        <v>64</v>
      </c>
      <c r="D31" s="22" t="s">
        <v>41</v>
      </c>
      <c r="E31" s="24" t="s">
        <v>65</v>
      </c>
      <c r="F31" s="25" t="s">
        <v>62</v>
      </c>
      <c r="G31" s="26">
        <v>15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8" x14ac:dyDescent="0.2">
      <c r="A32" s="28" t="s">
        <v>44</v>
      </c>
      <c r="E32" s="29" t="s">
        <v>41</v>
      </c>
    </row>
    <row r="33" spans="1:16" x14ac:dyDescent="0.2">
      <c r="A33" s="30" t="s">
        <v>45</v>
      </c>
      <c r="E33" s="31" t="s">
        <v>41</v>
      </c>
    </row>
    <row r="34" spans="1:16" ht="25.5" x14ac:dyDescent="0.2">
      <c r="A34" t="s">
        <v>46</v>
      </c>
      <c r="E34" s="29" t="s">
        <v>66</v>
      </c>
    </row>
    <row r="35" spans="1:16" x14ac:dyDescent="0.2">
      <c r="A35" s="22" t="s">
        <v>39</v>
      </c>
      <c r="B35" s="23" t="s">
        <v>67</v>
      </c>
      <c r="C35" s="23" t="s">
        <v>68</v>
      </c>
      <c r="D35" s="22" t="s">
        <v>41</v>
      </c>
      <c r="E35" s="24" t="s">
        <v>69</v>
      </c>
      <c r="F35" s="25" t="s">
        <v>50</v>
      </c>
      <c r="G35" s="26">
        <v>2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44</v>
      </c>
      <c r="E36" s="29" t="s">
        <v>41</v>
      </c>
    </row>
    <row r="37" spans="1:16" x14ac:dyDescent="0.2">
      <c r="A37" s="30" t="s">
        <v>45</v>
      </c>
      <c r="E37" s="31" t="s">
        <v>41</v>
      </c>
    </row>
    <row r="38" spans="1:16" ht="76.5" x14ac:dyDescent="0.2">
      <c r="A38" t="s">
        <v>46</v>
      </c>
      <c r="E38" s="29" t="s">
        <v>70</v>
      </c>
    </row>
    <row r="39" spans="1:16" ht="25.5" x14ac:dyDescent="0.2">
      <c r="A39" s="22" t="s">
        <v>39</v>
      </c>
      <c r="B39" s="23" t="s">
        <v>71</v>
      </c>
      <c r="C39" s="23" t="s">
        <v>72</v>
      </c>
      <c r="D39" s="22" t="s">
        <v>41</v>
      </c>
      <c r="E39" s="24" t="s">
        <v>73</v>
      </c>
      <c r="F39" s="25" t="s">
        <v>62</v>
      </c>
      <c r="G39" s="26">
        <v>3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44</v>
      </c>
      <c r="E40" s="29" t="s">
        <v>41</v>
      </c>
    </row>
    <row r="41" spans="1:16" x14ac:dyDescent="0.2">
      <c r="A41" s="30" t="s">
        <v>45</v>
      </c>
      <c r="E41" s="31" t="s">
        <v>41</v>
      </c>
    </row>
    <row r="42" spans="1:16" ht="25.5" x14ac:dyDescent="0.2">
      <c r="A42" t="s">
        <v>46</v>
      </c>
      <c r="E42" s="29" t="s">
        <v>74</v>
      </c>
    </row>
    <row r="43" spans="1:16" x14ac:dyDescent="0.2">
      <c r="A43" s="22" t="s">
        <v>39</v>
      </c>
      <c r="B43" s="23" t="s">
        <v>35</v>
      </c>
      <c r="C43" s="23" t="s">
        <v>75</v>
      </c>
      <c r="D43" s="22" t="s">
        <v>41</v>
      </c>
      <c r="E43" s="24" t="s">
        <v>76</v>
      </c>
      <c r="F43" s="25" t="s">
        <v>77</v>
      </c>
      <c r="G43" s="26">
        <v>5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44</v>
      </c>
      <c r="E44" s="29" t="s">
        <v>41</v>
      </c>
    </row>
    <row r="45" spans="1:16" x14ac:dyDescent="0.2">
      <c r="A45" s="30" t="s">
        <v>45</v>
      </c>
      <c r="E45" s="31" t="s">
        <v>41</v>
      </c>
    </row>
    <row r="46" spans="1:16" ht="38.25" x14ac:dyDescent="0.2">
      <c r="A46" t="s">
        <v>46</v>
      </c>
      <c r="E46" s="29" t="s">
        <v>78</v>
      </c>
    </row>
    <row r="47" spans="1:16" x14ac:dyDescent="0.2">
      <c r="A47" s="22" t="s">
        <v>39</v>
      </c>
      <c r="B47" s="23" t="s">
        <v>36</v>
      </c>
      <c r="C47" s="23" t="s">
        <v>79</v>
      </c>
      <c r="D47" s="22" t="s">
        <v>41</v>
      </c>
      <c r="E47" s="24" t="s">
        <v>80</v>
      </c>
      <c r="F47" s="25" t="s">
        <v>77</v>
      </c>
      <c r="G47" s="26">
        <v>2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44</v>
      </c>
      <c r="E48" s="29" t="s">
        <v>41</v>
      </c>
    </row>
    <row r="49" spans="1:18" x14ac:dyDescent="0.2">
      <c r="A49" s="30" t="s">
        <v>45</v>
      </c>
      <c r="E49" s="31" t="s">
        <v>41</v>
      </c>
    </row>
    <row r="50" spans="1:18" ht="51" x14ac:dyDescent="0.2">
      <c r="A50" t="s">
        <v>46</v>
      </c>
      <c r="E50" s="29" t="s">
        <v>81</v>
      </c>
    </row>
    <row r="51" spans="1:18" ht="25.5" x14ac:dyDescent="0.2">
      <c r="A51" s="22" t="s">
        <v>39</v>
      </c>
      <c r="B51" s="23" t="s">
        <v>82</v>
      </c>
      <c r="C51" s="23" t="s">
        <v>83</v>
      </c>
      <c r="D51" s="22" t="s">
        <v>41</v>
      </c>
      <c r="E51" s="24" t="s">
        <v>84</v>
      </c>
      <c r="F51" s="25" t="s">
        <v>77</v>
      </c>
      <c r="G51" s="26">
        <v>2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44</v>
      </c>
      <c r="E52" s="29" t="s">
        <v>41</v>
      </c>
    </row>
    <row r="53" spans="1:18" x14ac:dyDescent="0.2">
      <c r="A53" s="30" t="s">
        <v>45</v>
      </c>
      <c r="E53" s="31" t="s">
        <v>41</v>
      </c>
    </row>
    <row r="54" spans="1:18" ht="51" x14ac:dyDescent="0.2">
      <c r="A54" t="s">
        <v>46</v>
      </c>
      <c r="E54" s="29" t="s">
        <v>85</v>
      </c>
    </row>
    <row r="55" spans="1:18" ht="38.25" x14ac:dyDescent="0.2">
      <c r="A55" s="22" t="s">
        <v>39</v>
      </c>
      <c r="B55" s="23" t="s">
        <v>86</v>
      </c>
      <c r="C55" s="23" t="s">
        <v>87</v>
      </c>
      <c r="D55" s="22" t="s">
        <v>41</v>
      </c>
      <c r="E55" s="24" t="s">
        <v>88</v>
      </c>
      <c r="F55" s="25" t="s">
        <v>89</v>
      </c>
      <c r="G55" s="26">
        <v>0.05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44</v>
      </c>
      <c r="E56" s="29" t="s">
        <v>41</v>
      </c>
    </row>
    <row r="57" spans="1:18" x14ac:dyDescent="0.2">
      <c r="A57" s="30" t="s">
        <v>45</v>
      </c>
      <c r="E57" s="31" t="s">
        <v>41</v>
      </c>
    </row>
    <row r="58" spans="1:18" ht="51" x14ac:dyDescent="0.2">
      <c r="A58" t="s">
        <v>46</v>
      </c>
      <c r="E58" s="29" t="s">
        <v>81</v>
      </c>
    </row>
    <row r="59" spans="1:18" ht="12.75" customHeight="1" x14ac:dyDescent="0.2">
      <c r="A59" s="3" t="s">
        <v>37</v>
      </c>
      <c r="B59" s="3"/>
      <c r="C59" s="32" t="s">
        <v>90</v>
      </c>
      <c r="D59" s="3"/>
      <c r="E59" s="20" t="s">
        <v>91</v>
      </c>
      <c r="F59" s="3"/>
      <c r="G59" s="3"/>
      <c r="H59" s="3"/>
      <c r="I59" s="33">
        <f>0+Q59</f>
        <v>0</v>
      </c>
      <c r="O59">
        <f>0+R59</f>
        <v>0</v>
      </c>
      <c r="Q59">
        <f>0+I60+I64+I68+I72+I76</f>
        <v>0</v>
      </c>
      <c r="R59">
        <f>0+O60+O64+O68+O72+O76</f>
        <v>0</v>
      </c>
    </row>
    <row r="60" spans="1:18" x14ac:dyDescent="0.2">
      <c r="A60" s="22" t="s">
        <v>39</v>
      </c>
      <c r="B60" s="23" t="s">
        <v>92</v>
      </c>
      <c r="C60" s="23" t="s">
        <v>93</v>
      </c>
      <c r="D60" s="22" t="s">
        <v>41</v>
      </c>
      <c r="E60" s="24" t="s">
        <v>94</v>
      </c>
      <c r="F60" s="25" t="s">
        <v>62</v>
      </c>
      <c r="G60" s="26">
        <v>3</v>
      </c>
      <c r="H60" s="27">
        <v>0</v>
      </c>
      <c r="I60" s="27">
        <f>ROUND(ROUND(H60,2)*ROUND(G60,3),2)</f>
        <v>0</v>
      </c>
      <c r="O60">
        <f>(I60*21)/100</f>
        <v>0</v>
      </c>
      <c r="P60" t="s">
        <v>10</v>
      </c>
    </row>
    <row r="61" spans="1:18" x14ac:dyDescent="0.2">
      <c r="A61" s="28" t="s">
        <v>44</v>
      </c>
      <c r="E61" s="29" t="s">
        <v>41</v>
      </c>
    </row>
    <row r="62" spans="1:18" x14ac:dyDescent="0.2">
      <c r="A62" s="30" t="s">
        <v>45</v>
      </c>
      <c r="E62" s="31" t="s">
        <v>41</v>
      </c>
    </row>
    <row r="63" spans="1:18" ht="38.25" x14ac:dyDescent="0.2">
      <c r="A63" t="s">
        <v>46</v>
      </c>
      <c r="E63" s="29" t="s">
        <v>95</v>
      </c>
    </row>
    <row r="64" spans="1:18" x14ac:dyDescent="0.2">
      <c r="A64" s="22" t="s">
        <v>39</v>
      </c>
      <c r="B64" s="23" t="s">
        <v>96</v>
      </c>
      <c r="C64" s="23" t="s">
        <v>97</v>
      </c>
      <c r="D64" s="22" t="s">
        <v>41</v>
      </c>
      <c r="E64" s="24" t="s">
        <v>98</v>
      </c>
      <c r="F64" s="25" t="s">
        <v>62</v>
      </c>
      <c r="G64" s="26">
        <v>20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18" x14ac:dyDescent="0.2">
      <c r="A65" s="28" t="s">
        <v>44</v>
      </c>
      <c r="E65" s="29" t="s">
        <v>41</v>
      </c>
    </row>
    <row r="66" spans="1:18" x14ac:dyDescent="0.2">
      <c r="A66" s="30" t="s">
        <v>45</v>
      </c>
      <c r="E66" s="31" t="s">
        <v>41</v>
      </c>
    </row>
    <row r="67" spans="1:18" ht="51" x14ac:dyDescent="0.2">
      <c r="A67" t="s">
        <v>46</v>
      </c>
      <c r="E67" s="29" t="s">
        <v>99</v>
      </c>
    </row>
    <row r="68" spans="1:18" x14ac:dyDescent="0.2">
      <c r="A68" s="22" t="s">
        <v>39</v>
      </c>
      <c r="B68" s="23" t="s">
        <v>100</v>
      </c>
      <c r="C68" s="23" t="s">
        <v>101</v>
      </c>
      <c r="D68" s="22" t="s">
        <v>41</v>
      </c>
      <c r="E68" s="24" t="s">
        <v>102</v>
      </c>
      <c r="F68" s="25" t="s">
        <v>77</v>
      </c>
      <c r="G68" s="26">
        <v>2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44</v>
      </c>
      <c r="E69" s="29" t="s">
        <v>41</v>
      </c>
    </row>
    <row r="70" spans="1:18" x14ac:dyDescent="0.2">
      <c r="A70" s="30" t="s">
        <v>45</v>
      </c>
      <c r="E70" s="31" t="s">
        <v>41</v>
      </c>
    </row>
    <row r="71" spans="1:18" ht="25.5" x14ac:dyDescent="0.2">
      <c r="A71" t="s">
        <v>46</v>
      </c>
      <c r="E71" s="29" t="s">
        <v>103</v>
      </c>
    </row>
    <row r="72" spans="1:18" x14ac:dyDescent="0.2">
      <c r="A72" s="22" t="s">
        <v>39</v>
      </c>
      <c r="B72" s="23" t="s">
        <v>104</v>
      </c>
      <c r="C72" s="23" t="s">
        <v>105</v>
      </c>
      <c r="D72" s="22" t="s">
        <v>41</v>
      </c>
      <c r="E72" s="24" t="s">
        <v>106</v>
      </c>
      <c r="F72" s="25" t="s">
        <v>77</v>
      </c>
      <c r="G72" s="26">
        <v>1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44</v>
      </c>
      <c r="E73" s="29" t="s">
        <v>41</v>
      </c>
    </row>
    <row r="74" spans="1:18" x14ac:dyDescent="0.2">
      <c r="A74" s="30" t="s">
        <v>45</v>
      </c>
      <c r="E74" s="31" t="s">
        <v>41</v>
      </c>
    </row>
    <row r="75" spans="1:18" ht="38.25" x14ac:dyDescent="0.2">
      <c r="A75" t="s">
        <v>46</v>
      </c>
      <c r="E75" s="29" t="s">
        <v>107</v>
      </c>
    </row>
    <row r="76" spans="1:18" x14ac:dyDescent="0.2">
      <c r="A76" s="22" t="s">
        <v>39</v>
      </c>
      <c r="B76" s="23" t="s">
        <v>108</v>
      </c>
      <c r="C76" s="23" t="s">
        <v>109</v>
      </c>
      <c r="D76" s="22" t="s">
        <v>41</v>
      </c>
      <c r="E76" s="24" t="s">
        <v>110</v>
      </c>
      <c r="F76" s="25" t="s">
        <v>77</v>
      </c>
      <c r="G76" s="26">
        <v>1</v>
      </c>
      <c r="H76" s="27">
        <v>0</v>
      </c>
      <c r="I76" s="27">
        <f>ROUND(ROUND(H76,2)*ROUND(G76,3),2)</f>
        <v>0</v>
      </c>
      <c r="O76">
        <f>(I76*21)/100</f>
        <v>0</v>
      </c>
      <c r="P76" t="s">
        <v>10</v>
      </c>
    </row>
    <row r="77" spans="1:18" x14ac:dyDescent="0.2">
      <c r="A77" s="28" t="s">
        <v>44</v>
      </c>
      <c r="E77" s="29" t="s">
        <v>41</v>
      </c>
    </row>
    <row r="78" spans="1:18" x14ac:dyDescent="0.2">
      <c r="A78" s="30" t="s">
        <v>45</v>
      </c>
      <c r="E78" s="31" t="s">
        <v>41</v>
      </c>
    </row>
    <row r="79" spans="1:18" ht="51" x14ac:dyDescent="0.2">
      <c r="A79" t="s">
        <v>46</v>
      </c>
      <c r="E79" s="29" t="s">
        <v>111</v>
      </c>
    </row>
    <row r="80" spans="1:18" ht="12.75" customHeight="1" x14ac:dyDescent="0.2">
      <c r="A80" s="3" t="s">
        <v>37</v>
      </c>
      <c r="B80" s="3"/>
      <c r="C80" s="32" t="s">
        <v>112</v>
      </c>
      <c r="D80" s="3"/>
      <c r="E80" s="20" t="s">
        <v>113</v>
      </c>
      <c r="F80" s="3"/>
      <c r="G80" s="3"/>
      <c r="H80" s="3"/>
      <c r="I80" s="33">
        <f>0+Q80</f>
        <v>0</v>
      </c>
      <c r="O80">
        <f>0+R80</f>
        <v>0</v>
      </c>
      <c r="Q80">
        <f>0+I81+I85+I89+I93+I97</f>
        <v>0</v>
      </c>
      <c r="R80">
        <f>0+O81+O85+O89+O93+O97</f>
        <v>0</v>
      </c>
    </row>
    <row r="81" spans="1:16" x14ac:dyDescent="0.2">
      <c r="A81" s="22" t="s">
        <v>39</v>
      </c>
      <c r="B81" s="23" t="s">
        <v>114</v>
      </c>
      <c r="C81" s="23" t="s">
        <v>115</v>
      </c>
      <c r="D81" s="22" t="s">
        <v>41</v>
      </c>
      <c r="E81" s="24" t="s">
        <v>116</v>
      </c>
      <c r="F81" s="25" t="s">
        <v>62</v>
      </c>
      <c r="G81" s="26">
        <v>5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44</v>
      </c>
      <c r="E82" s="29" t="s">
        <v>41</v>
      </c>
    </row>
    <row r="83" spans="1:16" x14ac:dyDescent="0.2">
      <c r="A83" s="30" t="s">
        <v>45</v>
      </c>
      <c r="E83" s="31" t="s">
        <v>41</v>
      </c>
    </row>
    <row r="84" spans="1:16" ht="38.25" x14ac:dyDescent="0.2">
      <c r="A84" t="s">
        <v>46</v>
      </c>
      <c r="E84" s="29" t="s">
        <v>117</v>
      </c>
    </row>
    <row r="85" spans="1:16" x14ac:dyDescent="0.2">
      <c r="A85" s="22" t="s">
        <v>39</v>
      </c>
      <c r="B85" s="23" t="s">
        <v>118</v>
      </c>
      <c r="C85" s="23" t="s">
        <v>119</v>
      </c>
      <c r="D85" s="22" t="s">
        <v>41</v>
      </c>
      <c r="E85" s="24" t="s">
        <v>120</v>
      </c>
      <c r="F85" s="25" t="s">
        <v>62</v>
      </c>
      <c r="G85" s="26">
        <v>10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44</v>
      </c>
      <c r="E86" s="29" t="s">
        <v>41</v>
      </c>
    </row>
    <row r="87" spans="1:16" x14ac:dyDescent="0.2">
      <c r="A87" s="30" t="s">
        <v>45</v>
      </c>
      <c r="E87" s="31" t="s">
        <v>41</v>
      </c>
    </row>
    <row r="88" spans="1:16" ht="38.25" x14ac:dyDescent="0.2">
      <c r="A88" t="s">
        <v>46</v>
      </c>
      <c r="E88" s="29" t="s">
        <v>121</v>
      </c>
    </row>
    <row r="89" spans="1:16" ht="25.5" x14ac:dyDescent="0.2">
      <c r="A89" s="22" t="s">
        <v>39</v>
      </c>
      <c r="B89" s="23" t="s">
        <v>122</v>
      </c>
      <c r="C89" s="23" t="s">
        <v>123</v>
      </c>
      <c r="D89" s="22" t="s">
        <v>41</v>
      </c>
      <c r="E89" s="24" t="s">
        <v>124</v>
      </c>
      <c r="F89" s="25" t="s">
        <v>77</v>
      </c>
      <c r="G89" s="26">
        <v>1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44</v>
      </c>
      <c r="E90" s="29" t="s">
        <v>41</v>
      </c>
    </row>
    <row r="91" spans="1:16" x14ac:dyDescent="0.2">
      <c r="A91" s="30" t="s">
        <v>45</v>
      </c>
      <c r="E91" s="31" t="s">
        <v>41</v>
      </c>
    </row>
    <row r="92" spans="1:16" ht="51" x14ac:dyDescent="0.2">
      <c r="A92" t="s">
        <v>46</v>
      </c>
      <c r="E92" s="29" t="s">
        <v>125</v>
      </c>
    </row>
    <row r="93" spans="1:16" ht="25.5" x14ac:dyDescent="0.2">
      <c r="A93" s="22" t="s">
        <v>39</v>
      </c>
      <c r="B93" s="23" t="s">
        <v>126</v>
      </c>
      <c r="C93" s="23" t="s">
        <v>127</v>
      </c>
      <c r="D93" s="22" t="s">
        <v>41</v>
      </c>
      <c r="E93" s="24" t="s">
        <v>128</v>
      </c>
      <c r="F93" s="25" t="s">
        <v>77</v>
      </c>
      <c r="G93" s="26">
        <v>2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44</v>
      </c>
      <c r="E94" s="29" t="s">
        <v>41</v>
      </c>
    </row>
    <row r="95" spans="1:16" x14ac:dyDescent="0.2">
      <c r="A95" s="30" t="s">
        <v>45</v>
      </c>
      <c r="E95" s="31" t="s">
        <v>41</v>
      </c>
    </row>
    <row r="96" spans="1:16" ht="38.25" x14ac:dyDescent="0.2">
      <c r="A96" t="s">
        <v>46</v>
      </c>
      <c r="E96" s="29" t="s">
        <v>129</v>
      </c>
    </row>
    <row r="97" spans="1:18" x14ac:dyDescent="0.2">
      <c r="A97" s="22" t="s">
        <v>39</v>
      </c>
      <c r="B97" s="23" t="s">
        <v>130</v>
      </c>
      <c r="C97" s="23" t="s">
        <v>131</v>
      </c>
      <c r="D97" s="22" t="s">
        <v>41</v>
      </c>
      <c r="E97" s="24" t="s">
        <v>132</v>
      </c>
      <c r="F97" s="25" t="s">
        <v>77</v>
      </c>
      <c r="G97" s="26">
        <v>2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8" x14ac:dyDescent="0.2">
      <c r="A98" s="28" t="s">
        <v>44</v>
      </c>
      <c r="E98" s="29" t="s">
        <v>41</v>
      </c>
    </row>
    <row r="99" spans="1:18" x14ac:dyDescent="0.2">
      <c r="A99" s="30" t="s">
        <v>45</v>
      </c>
      <c r="E99" s="31" t="s">
        <v>41</v>
      </c>
    </row>
    <row r="100" spans="1:18" ht="25.5" x14ac:dyDescent="0.2">
      <c r="A100" t="s">
        <v>46</v>
      </c>
      <c r="E100" s="29" t="s">
        <v>133</v>
      </c>
    </row>
    <row r="101" spans="1:18" ht="12.75" customHeight="1" x14ac:dyDescent="0.2">
      <c r="A101" s="3" t="s">
        <v>37</v>
      </c>
      <c r="B101" s="3"/>
      <c r="C101" s="32" t="s">
        <v>134</v>
      </c>
      <c r="D101" s="3"/>
      <c r="E101" s="20" t="s">
        <v>135</v>
      </c>
      <c r="F101" s="3"/>
      <c r="G101" s="3"/>
      <c r="H101" s="3"/>
      <c r="I101" s="33">
        <f>0+Q101</f>
        <v>0</v>
      </c>
      <c r="O101">
        <f>0+R101</f>
        <v>0</v>
      </c>
      <c r="Q101">
        <f>0+I102</f>
        <v>0</v>
      </c>
      <c r="R101">
        <f>0+O102</f>
        <v>0</v>
      </c>
    </row>
    <row r="102" spans="1:18" ht="25.5" x14ac:dyDescent="0.2">
      <c r="A102" s="22" t="s">
        <v>39</v>
      </c>
      <c r="B102" s="23" t="s">
        <v>136</v>
      </c>
      <c r="C102" s="23" t="s">
        <v>137</v>
      </c>
      <c r="D102" s="22" t="s">
        <v>41</v>
      </c>
      <c r="E102" s="24" t="s">
        <v>138</v>
      </c>
      <c r="F102" s="25" t="s">
        <v>77</v>
      </c>
      <c r="G102" s="26">
        <v>1</v>
      </c>
      <c r="H102" s="27">
        <v>0</v>
      </c>
      <c r="I102" s="27">
        <f>ROUND(ROUND(H102,2)*ROUND(G102,3),2)</f>
        <v>0</v>
      </c>
      <c r="O102">
        <f>(I102*21)/100</f>
        <v>0</v>
      </c>
      <c r="P102" t="s">
        <v>10</v>
      </c>
    </row>
    <row r="103" spans="1:18" x14ac:dyDescent="0.2">
      <c r="A103" s="28" t="s">
        <v>44</v>
      </c>
      <c r="E103" s="29" t="s">
        <v>41</v>
      </c>
    </row>
    <row r="104" spans="1:18" x14ac:dyDescent="0.2">
      <c r="A104" s="30" t="s">
        <v>45</v>
      </c>
      <c r="E104" s="31" t="s">
        <v>41</v>
      </c>
    </row>
    <row r="105" spans="1:18" ht="51" x14ac:dyDescent="0.2">
      <c r="A105" t="s">
        <v>46</v>
      </c>
      <c r="E105" s="29" t="s">
        <v>139</v>
      </c>
    </row>
    <row r="106" spans="1:18" ht="12.75" customHeight="1" x14ac:dyDescent="0.2">
      <c r="A106" s="3" t="s">
        <v>37</v>
      </c>
      <c r="B106" s="3"/>
      <c r="C106" s="32" t="s">
        <v>140</v>
      </c>
      <c r="D106" s="3"/>
      <c r="E106" s="20" t="s">
        <v>141</v>
      </c>
      <c r="F106" s="3"/>
      <c r="G106" s="3"/>
      <c r="H106" s="3"/>
      <c r="I106" s="33">
        <f>0+Q106</f>
        <v>0</v>
      </c>
      <c r="O106">
        <f>0+R106</f>
        <v>0</v>
      </c>
      <c r="Q106">
        <f>0+I107</f>
        <v>0</v>
      </c>
      <c r="R106">
        <f>0+O107</f>
        <v>0</v>
      </c>
    </row>
    <row r="107" spans="1:18" x14ac:dyDescent="0.2">
      <c r="A107" s="22" t="s">
        <v>39</v>
      </c>
      <c r="B107" s="23" t="s">
        <v>142</v>
      </c>
      <c r="C107" s="23" t="s">
        <v>143</v>
      </c>
      <c r="D107" s="22" t="s">
        <v>41</v>
      </c>
      <c r="E107" s="24" t="s">
        <v>144</v>
      </c>
      <c r="F107" s="25" t="s">
        <v>77</v>
      </c>
      <c r="G107" s="26">
        <v>1</v>
      </c>
      <c r="H107" s="27">
        <v>0</v>
      </c>
      <c r="I107" s="27">
        <f>ROUND(ROUND(H107,2)*ROUND(G107,3),2)</f>
        <v>0</v>
      </c>
      <c r="O107">
        <f>(I107*21)/100</f>
        <v>0</v>
      </c>
      <c r="P107" t="s">
        <v>10</v>
      </c>
    </row>
    <row r="108" spans="1:18" x14ac:dyDescent="0.2">
      <c r="A108" s="28" t="s">
        <v>44</v>
      </c>
      <c r="E108" s="29" t="s">
        <v>41</v>
      </c>
    </row>
    <row r="109" spans="1:18" x14ac:dyDescent="0.2">
      <c r="A109" s="30" t="s">
        <v>45</v>
      </c>
      <c r="E109" s="31" t="s">
        <v>41</v>
      </c>
    </row>
    <row r="110" spans="1:18" ht="89.25" x14ac:dyDescent="0.2">
      <c r="A110" t="s">
        <v>46</v>
      </c>
      <c r="E110" s="29" t="s">
        <v>145</v>
      </c>
    </row>
    <row r="111" spans="1:18" ht="12.75" customHeight="1" x14ac:dyDescent="0.2">
      <c r="A111" s="3" t="s">
        <v>37</v>
      </c>
      <c r="B111" s="3"/>
      <c r="C111" s="32" t="s">
        <v>146</v>
      </c>
      <c r="D111" s="3"/>
      <c r="E111" s="20" t="s">
        <v>147</v>
      </c>
      <c r="F111" s="3"/>
      <c r="G111" s="3"/>
      <c r="H111" s="3"/>
      <c r="I111" s="33">
        <f>0+Q111</f>
        <v>0</v>
      </c>
      <c r="O111">
        <f>0+R111</f>
        <v>0</v>
      </c>
      <c r="Q111">
        <f>0+I112+I116+I120+I124+I128+I132+I136+I140+I144+I148</f>
        <v>0</v>
      </c>
      <c r="R111">
        <f>0+O112+O116+O120+O124+O128+O132+O136+O140+O144+O148</f>
        <v>0</v>
      </c>
    </row>
    <row r="112" spans="1:18" ht="25.5" x14ac:dyDescent="0.2">
      <c r="A112" s="22" t="s">
        <v>39</v>
      </c>
      <c r="B112" s="23" t="s">
        <v>148</v>
      </c>
      <c r="C112" s="23" t="s">
        <v>149</v>
      </c>
      <c r="D112" s="22" t="s">
        <v>41</v>
      </c>
      <c r="E112" s="24" t="s">
        <v>150</v>
      </c>
      <c r="F112" s="25" t="s">
        <v>77</v>
      </c>
      <c r="G112" s="26">
        <v>1</v>
      </c>
      <c r="H112" s="27">
        <v>0</v>
      </c>
      <c r="I112" s="27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8" t="s">
        <v>44</v>
      </c>
      <c r="E113" s="29" t="s">
        <v>41</v>
      </c>
    </row>
    <row r="114" spans="1:16" x14ac:dyDescent="0.2">
      <c r="A114" s="30" t="s">
        <v>45</v>
      </c>
      <c r="E114" s="31" t="s">
        <v>41</v>
      </c>
    </row>
    <row r="115" spans="1:16" ht="51" x14ac:dyDescent="0.2">
      <c r="A115" t="s">
        <v>46</v>
      </c>
      <c r="E115" s="29" t="s">
        <v>151</v>
      </c>
    </row>
    <row r="116" spans="1:16" x14ac:dyDescent="0.2">
      <c r="A116" s="22" t="s">
        <v>39</v>
      </c>
      <c r="B116" s="23" t="s">
        <v>152</v>
      </c>
      <c r="C116" s="23" t="s">
        <v>153</v>
      </c>
      <c r="D116" s="22" t="s">
        <v>41</v>
      </c>
      <c r="E116" s="24" t="s">
        <v>154</v>
      </c>
      <c r="F116" s="25" t="s">
        <v>77</v>
      </c>
      <c r="G116" s="26">
        <v>1</v>
      </c>
      <c r="H116" s="27">
        <v>0</v>
      </c>
      <c r="I116" s="27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8" t="s">
        <v>44</v>
      </c>
      <c r="E117" s="29" t="s">
        <v>41</v>
      </c>
    </row>
    <row r="118" spans="1:16" x14ac:dyDescent="0.2">
      <c r="A118" s="30" t="s">
        <v>45</v>
      </c>
      <c r="E118" s="31" t="s">
        <v>41</v>
      </c>
    </row>
    <row r="119" spans="1:16" ht="51" x14ac:dyDescent="0.2">
      <c r="A119" t="s">
        <v>46</v>
      </c>
      <c r="E119" s="29" t="s">
        <v>151</v>
      </c>
    </row>
    <row r="120" spans="1:16" ht="25.5" x14ac:dyDescent="0.2">
      <c r="A120" s="22" t="s">
        <v>39</v>
      </c>
      <c r="B120" s="23" t="s">
        <v>155</v>
      </c>
      <c r="C120" s="23" t="s">
        <v>156</v>
      </c>
      <c r="D120" s="22" t="s">
        <v>41</v>
      </c>
      <c r="E120" s="24" t="s">
        <v>157</v>
      </c>
      <c r="F120" s="25" t="s">
        <v>77</v>
      </c>
      <c r="G120" s="26">
        <v>1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8" t="s">
        <v>44</v>
      </c>
      <c r="E121" s="29" t="s">
        <v>41</v>
      </c>
    </row>
    <row r="122" spans="1:16" x14ac:dyDescent="0.2">
      <c r="A122" s="30" t="s">
        <v>45</v>
      </c>
      <c r="E122" s="31" t="s">
        <v>41</v>
      </c>
    </row>
    <row r="123" spans="1:16" ht="51" x14ac:dyDescent="0.2">
      <c r="A123" t="s">
        <v>46</v>
      </c>
      <c r="E123" s="29" t="s">
        <v>151</v>
      </c>
    </row>
    <row r="124" spans="1:16" x14ac:dyDescent="0.2">
      <c r="A124" s="22" t="s">
        <v>39</v>
      </c>
      <c r="B124" s="23" t="s">
        <v>158</v>
      </c>
      <c r="C124" s="23" t="s">
        <v>159</v>
      </c>
      <c r="D124" s="22" t="s">
        <v>41</v>
      </c>
      <c r="E124" s="24" t="s">
        <v>160</v>
      </c>
      <c r="F124" s="25" t="s">
        <v>77</v>
      </c>
      <c r="G124" s="26">
        <v>1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8" t="s">
        <v>44</v>
      </c>
      <c r="E125" s="29" t="s">
        <v>41</v>
      </c>
    </row>
    <row r="126" spans="1:16" x14ac:dyDescent="0.2">
      <c r="A126" s="30" t="s">
        <v>45</v>
      </c>
      <c r="E126" s="31" t="s">
        <v>41</v>
      </c>
    </row>
    <row r="127" spans="1:16" ht="51" x14ac:dyDescent="0.2">
      <c r="A127" t="s">
        <v>46</v>
      </c>
      <c r="E127" s="29" t="s">
        <v>151</v>
      </c>
    </row>
    <row r="128" spans="1:16" ht="25.5" x14ac:dyDescent="0.2">
      <c r="A128" s="22" t="s">
        <v>39</v>
      </c>
      <c r="B128" s="23" t="s">
        <v>161</v>
      </c>
      <c r="C128" s="23" t="s">
        <v>162</v>
      </c>
      <c r="D128" s="22" t="s">
        <v>41</v>
      </c>
      <c r="E128" s="24" t="s">
        <v>163</v>
      </c>
      <c r="F128" s="25" t="s">
        <v>77</v>
      </c>
      <c r="G128" s="26">
        <v>1</v>
      </c>
      <c r="H128" s="27">
        <v>0</v>
      </c>
      <c r="I128" s="27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8" t="s">
        <v>44</v>
      </c>
      <c r="E129" s="29" t="s">
        <v>41</v>
      </c>
    </row>
    <row r="130" spans="1:16" x14ac:dyDescent="0.2">
      <c r="A130" s="30" t="s">
        <v>45</v>
      </c>
      <c r="E130" s="31" t="s">
        <v>41</v>
      </c>
    </row>
    <row r="131" spans="1:16" ht="63.75" x14ac:dyDescent="0.2">
      <c r="A131" t="s">
        <v>46</v>
      </c>
      <c r="E131" s="29" t="s">
        <v>164</v>
      </c>
    </row>
    <row r="132" spans="1:16" ht="25.5" x14ac:dyDescent="0.2">
      <c r="A132" s="22" t="s">
        <v>39</v>
      </c>
      <c r="B132" s="23" t="s">
        <v>165</v>
      </c>
      <c r="C132" s="23" t="s">
        <v>166</v>
      </c>
      <c r="D132" s="22" t="s">
        <v>41</v>
      </c>
      <c r="E132" s="24" t="s">
        <v>167</v>
      </c>
      <c r="F132" s="25" t="s">
        <v>77</v>
      </c>
      <c r="G132" s="26">
        <v>1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8" t="s">
        <v>44</v>
      </c>
      <c r="E133" s="29" t="s">
        <v>41</v>
      </c>
    </row>
    <row r="134" spans="1:16" x14ac:dyDescent="0.2">
      <c r="A134" s="30" t="s">
        <v>45</v>
      </c>
      <c r="E134" s="31" t="s">
        <v>41</v>
      </c>
    </row>
    <row r="135" spans="1:16" ht="38.25" x14ac:dyDescent="0.2">
      <c r="A135" t="s">
        <v>46</v>
      </c>
      <c r="E135" s="29" t="s">
        <v>168</v>
      </c>
    </row>
    <row r="136" spans="1:16" x14ac:dyDescent="0.2">
      <c r="A136" s="22" t="s">
        <v>39</v>
      </c>
      <c r="B136" s="23" t="s">
        <v>169</v>
      </c>
      <c r="C136" s="23" t="s">
        <v>170</v>
      </c>
      <c r="D136" s="22" t="s">
        <v>41</v>
      </c>
      <c r="E136" s="24" t="s">
        <v>171</v>
      </c>
      <c r="F136" s="25" t="s">
        <v>77</v>
      </c>
      <c r="G136" s="26">
        <v>1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8" t="s">
        <v>44</v>
      </c>
      <c r="E137" s="29" t="s">
        <v>41</v>
      </c>
    </row>
    <row r="138" spans="1:16" x14ac:dyDescent="0.2">
      <c r="A138" s="30" t="s">
        <v>45</v>
      </c>
      <c r="E138" s="31" t="s">
        <v>41</v>
      </c>
    </row>
    <row r="139" spans="1:16" ht="38.25" x14ac:dyDescent="0.2">
      <c r="A139" t="s">
        <v>46</v>
      </c>
      <c r="E139" s="29" t="s">
        <v>172</v>
      </c>
    </row>
    <row r="140" spans="1:16" x14ac:dyDescent="0.2">
      <c r="A140" s="22" t="s">
        <v>39</v>
      </c>
      <c r="B140" s="23" t="s">
        <v>173</v>
      </c>
      <c r="C140" s="23" t="s">
        <v>174</v>
      </c>
      <c r="D140" s="22" t="s">
        <v>41</v>
      </c>
      <c r="E140" s="24" t="s">
        <v>175</v>
      </c>
      <c r="F140" s="25" t="s">
        <v>176</v>
      </c>
      <c r="G140" s="26">
        <v>24</v>
      </c>
      <c r="H140" s="27">
        <v>0</v>
      </c>
      <c r="I140" s="27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8" t="s">
        <v>44</v>
      </c>
      <c r="E141" s="29" t="s">
        <v>41</v>
      </c>
    </row>
    <row r="142" spans="1:16" x14ac:dyDescent="0.2">
      <c r="A142" s="30" t="s">
        <v>45</v>
      </c>
      <c r="E142" s="31" t="s">
        <v>41</v>
      </c>
    </row>
    <row r="143" spans="1:16" ht="51" x14ac:dyDescent="0.2">
      <c r="A143" t="s">
        <v>46</v>
      </c>
      <c r="E143" s="29" t="s">
        <v>177</v>
      </c>
    </row>
    <row r="144" spans="1:16" x14ac:dyDescent="0.2">
      <c r="A144" s="22" t="s">
        <v>39</v>
      </c>
      <c r="B144" s="23" t="s">
        <v>178</v>
      </c>
      <c r="C144" s="23" t="s">
        <v>179</v>
      </c>
      <c r="D144" s="22" t="s">
        <v>41</v>
      </c>
      <c r="E144" s="24" t="s">
        <v>180</v>
      </c>
      <c r="F144" s="25" t="s">
        <v>176</v>
      </c>
      <c r="G144" s="26">
        <v>24</v>
      </c>
      <c r="H144" s="27">
        <v>0</v>
      </c>
      <c r="I144" s="27">
        <f>ROUND(ROUND(H144,2)*ROUND(G144,3),2)</f>
        <v>0</v>
      </c>
      <c r="O144">
        <f>(I144*21)/100</f>
        <v>0</v>
      </c>
      <c r="P144" t="s">
        <v>10</v>
      </c>
    </row>
    <row r="145" spans="1:18" x14ac:dyDescent="0.2">
      <c r="A145" s="28" t="s">
        <v>44</v>
      </c>
      <c r="E145" s="29" t="s">
        <v>41</v>
      </c>
    </row>
    <row r="146" spans="1:18" x14ac:dyDescent="0.2">
      <c r="A146" s="30" t="s">
        <v>45</v>
      </c>
      <c r="E146" s="31" t="s">
        <v>41</v>
      </c>
    </row>
    <row r="147" spans="1:18" ht="38.25" x14ac:dyDescent="0.2">
      <c r="A147" t="s">
        <v>46</v>
      </c>
      <c r="E147" s="29" t="s">
        <v>181</v>
      </c>
    </row>
    <row r="148" spans="1:18" x14ac:dyDescent="0.2">
      <c r="A148" s="22" t="s">
        <v>39</v>
      </c>
      <c r="B148" s="23" t="s">
        <v>182</v>
      </c>
      <c r="C148" s="23" t="s">
        <v>183</v>
      </c>
      <c r="D148" s="22" t="s">
        <v>41</v>
      </c>
      <c r="E148" s="24" t="s">
        <v>184</v>
      </c>
      <c r="F148" s="25" t="s">
        <v>176</v>
      </c>
      <c r="G148" s="26">
        <v>24</v>
      </c>
      <c r="H148" s="27">
        <v>0</v>
      </c>
      <c r="I148" s="27">
        <f>ROUND(ROUND(H148,2)*ROUND(G148,3),2)</f>
        <v>0</v>
      </c>
      <c r="O148">
        <f>(I148*21)/100</f>
        <v>0</v>
      </c>
      <c r="P148" t="s">
        <v>10</v>
      </c>
    </row>
    <row r="149" spans="1:18" x14ac:dyDescent="0.2">
      <c r="A149" s="28" t="s">
        <v>44</v>
      </c>
      <c r="E149" s="29" t="s">
        <v>41</v>
      </c>
    </row>
    <row r="150" spans="1:18" x14ac:dyDescent="0.2">
      <c r="A150" s="30" t="s">
        <v>45</v>
      </c>
      <c r="E150" s="31" t="s">
        <v>41</v>
      </c>
    </row>
    <row r="151" spans="1:18" ht="38.25" x14ac:dyDescent="0.2">
      <c r="A151" t="s">
        <v>46</v>
      </c>
      <c r="E151" s="29" t="s">
        <v>185</v>
      </c>
    </row>
    <row r="152" spans="1:18" ht="12.75" customHeight="1" x14ac:dyDescent="0.2">
      <c r="A152" s="3" t="s">
        <v>37</v>
      </c>
      <c r="B152" s="3"/>
      <c r="C152" s="32" t="s">
        <v>186</v>
      </c>
      <c r="D152" s="3"/>
      <c r="E152" s="20" t="s">
        <v>187</v>
      </c>
      <c r="F152" s="3"/>
      <c r="G152" s="3"/>
      <c r="H152" s="3"/>
      <c r="I152" s="33">
        <f>0+Q152</f>
        <v>0</v>
      </c>
      <c r="O152">
        <f>0+R152</f>
        <v>0</v>
      </c>
      <c r="Q152">
        <f>0+I153+I157+I161</f>
        <v>0</v>
      </c>
      <c r="R152">
        <f>0+O153+O157+O161</f>
        <v>0</v>
      </c>
    </row>
    <row r="153" spans="1:18" ht="25.5" x14ac:dyDescent="0.2">
      <c r="A153" s="22" t="s">
        <v>39</v>
      </c>
      <c r="B153" s="23" t="s">
        <v>188</v>
      </c>
      <c r="C153" s="23" t="s">
        <v>189</v>
      </c>
      <c r="D153" s="22" t="s">
        <v>190</v>
      </c>
      <c r="E153" s="24" t="s">
        <v>191</v>
      </c>
      <c r="F153" s="25" t="s">
        <v>192</v>
      </c>
      <c r="G153" s="26">
        <v>1</v>
      </c>
      <c r="H153" s="27">
        <v>0</v>
      </c>
      <c r="I153" s="27">
        <f>ROUND(ROUND(H153,2)*ROUND(G153,3),2)</f>
        <v>0</v>
      </c>
      <c r="O153">
        <f>(I153*21)/100</f>
        <v>0</v>
      </c>
      <c r="P153" t="s">
        <v>10</v>
      </c>
    </row>
    <row r="154" spans="1:18" x14ac:dyDescent="0.2">
      <c r="A154" s="28" t="s">
        <v>44</v>
      </c>
      <c r="E154" s="29" t="s">
        <v>41</v>
      </c>
    </row>
    <row r="155" spans="1:18" x14ac:dyDescent="0.2">
      <c r="A155" s="30" t="s">
        <v>45</v>
      </c>
      <c r="E155" s="31" t="s">
        <v>41</v>
      </c>
    </row>
    <row r="156" spans="1:18" ht="153" x14ac:dyDescent="0.2">
      <c r="A156" t="s">
        <v>46</v>
      </c>
      <c r="E156" s="29" t="s">
        <v>193</v>
      </c>
    </row>
    <row r="157" spans="1:18" ht="25.5" x14ac:dyDescent="0.2">
      <c r="A157" s="22" t="s">
        <v>39</v>
      </c>
      <c r="B157" s="23" t="s">
        <v>194</v>
      </c>
      <c r="C157" s="23" t="s">
        <v>195</v>
      </c>
      <c r="D157" s="22" t="s">
        <v>190</v>
      </c>
      <c r="E157" s="24" t="s">
        <v>196</v>
      </c>
      <c r="F157" s="25" t="s">
        <v>192</v>
      </c>
      <c r="G157" s="26">
        <v>0.05</v>
      </c>
      <c r="H157" s="27">
        <v>0</v>
      </c>
      <c r="I157" s="27">
        <f>ROUND(ROUND(H157,2)*ROUND(G157,3),2)</f>
        <v>0</v>
      </c>
      <c r="O157">
        <f>(I157*21)/100</f>
        <v>0</v>
      </c>
      <c r="P157" t="s">
        <v>10</v>
      </c>
    </row>
    <row r="158" spans="1:18" x14ac:dyDescent="0.2">
      <c r="A158" s="28" t="s">
        <v>44</v>
      </c>
      <c r="E158" s="29" t="s">
        <v>41</v>
      </c>
    </row>
    <row r="159" spans="1:18" x14ac:dyDescent="0.2">
      <c r="A159" s="30" t="s">
        <v>45</v>
      </c>
      <c r="E159" s="31" t="s">
        <v>41</v>
      </c>
    </row>
    <row r="160" spans="1:18" ht="153" x14ac:dyDescent="0.2">
      <c r="A160" t="s">
        <v>46</v>
      </c>
      <c r="E160" s="29" t="s">
        <v>193</v>
      </c>
    </row>
    <row r="161" spans="1:16" ht="25.5" x14ac:dyDescent="0.2">
      <c r="A161" s="22" t="s">
        <v>39</v>
      </c>
      <c r="B161" s="23" t="s">
        <v>197</v>
      </c>
      <c r="C161" s="23" t="s">
        <v>198</v>
      </c>
      <c r="D161" s="22" t="s">
        <v>190</v>
      </c>
      <c r="E161" s="24" t="s">
        <v>199</v>
      </c>
      <c r="F161" s="25" t="s">
        <v>192</v>
      </c>
      <c r="G161" s="26">
        <v>0.05</v>
      </c>
      <c r="H161" s="27">
        <v>0</v>
      </c>
      <c r="I161" s="27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28" t="s">
        <v>44</v>
      </c>
      <c r="E162" s="29" t="s">
        <v>41</v>
      </c>
    </row>
    <row r="163" spans="1:16" x14ac:dyDescent="0.2">
      <c r="A163" s="30" t="s">
        <v>45</v>
      </c>
      <c r="E163" s="31" t="s">
        <v>41</v>
      </c>
    </row>
    <row r="164" spans="1:16" ht="153" x14ac:dyDescent="0.2">
      <c r="A164" t="s">
        <v>46</v>
      </c>
      <c r="E164" s="29" t="s">
        <v>193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D.1.3.4_PS 10-09-01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2020-10-17T09:01:46Z</dcterms:created>
  <dcterms:modified xsi:type="dcterms:W3CDTF">2020-10-17T09:01:46Z</dcterms:modified>
</cp:coreProperties>
</file>