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Z:\20047 Čebín\SP_vyběr dodavatele\Otevřená\"/>
    </mc:Choice>
  </mc:AlternateContent>
  <bookViews>
    <workbookView xWindow="0" yWindow="0" windowWidth="28800" windowHeight="11700"/>
  </bookViews>
  <sheets>
    <sheet name="D.2.3.4_SO 40-06-0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8" i="1" l="1"/>
  <c r="O118" i="1" s="1"/>
  <c r="I114" i="1"/>
  <c r="O114" i="1" s="1"/>
  <c r="O110" i="1"/>
  <c r="I110" i="1"/>
  <c r="I106" i="1"/>
  <c r="Q105" i="1" s="1"/>
  <c r="I105" i="1" s="1"/>
  <c r="O101" i="1"/>
  <c r="I101" i="1"/>
  <c r="I97" i="1"/>
  <c r="Q96" i="1" s="1"/>
  <c r="I96" i="1" s="1"/>
  <c r="O92" i="1"/>
  <c r="R91" i="1" s="1"/>
  <c r="O91" i="1" s="1"/>
  <c r="I92" i="1"/>
  <c r="Q91" i="1"/>
  <c r="I91" i="1" s="1"/>
  <c r="I87" i="1"/>
  <c r="O87" i="1" s="1"/>
  <c r="O83" i="1"/>
  <c r="I83" i="1"/>
  <c r="I79" i="1"/>
  <c r="Q74" i="1" s="1"/>
  <c r="I74" i="1" s="1"/>
  <c r="I75" i="1"/>
  <c r="O75" i="1" s="1"/>
  <c r="I70" i="1"/>
  <c r="Q69" i="1" s="1"/>
  <c r="I69" i="1" s="1"/>
  <c r="O65" i="1"/>
  <c r="I65" i="1"/>
  <c r="I61" i="1"/>
  <c r="O61" i="1" s="1"/>
  <c r="I57" i="1"/>
  <c r="O57" i="1" s="1"/>
  <c r="I53" i="1"/>
  <c r="O53" i="1" s="1"/>
  <c r="O49" i="1"/>
  <c r="I49" i="1"/>
  <c r="I45" i="1"/>
  <c r="Q40" i="1" s="1"/>
  <c r="I40" i="1" s="1"/>
  <c r="I41" i="1"/>
  <c r="O41" i="1" s="1"/>
  <c r="I36" i="1"/>
  <c r="Q31" i="1" s="1"/>
  <c r="I31" i="1" s="1"/>
  <c r="I32" i="1"/>
  <c r="O32" i="1" s="1"/>
  <c r="I27" i="1"/>
  <c r="Q26" i="1" s="1"/>
  <c r="I26" i="1" s="1"/>
  <c r="O22" i="1"/>
  <c r="I22" i="1"/>
  <c r="I18" i="1"/>
  <c r="O18" i="1" s="1"/>
  <c r="I14" i="1"/>
  <c r="O14" i="1" s="1"/>
  <c r="I10" i="1"/>
  <c r="O10" i="1" s="1"/>
  <c r="R9" i="1" l="1"/>
  <c r="O9" i="1" s="1"/>
  <c r="R31" i="1"/>
  <c r="O31" i="1" s="1"/>
  <c r="O27" i="1"/>
  <c r="R26" i="1" s="1"/>
  <c r="O26" i="1" s="1"/>
  <c r="O36" i="1"/>
  <c r="O45" i="1"/>
  <c r="R40" i="1" s="1"/>
  <c r="O40" i="1" s="1"/>
  <c r="O70" i="1"/>
  <c r="R69" i="1" s="1"/>
  <c r="O69" i="1" s="1"/>
  <c r="O79" i="1"/>
  <c r="R74" i="1" s="1"/>
  <c r="O74" i="1" s="1"/>
  <c r="O97" i="1"/>
  <c r="R96" i="1" s="1"/>
  <c r="O96" i="1" s="1"/>
  <c r="O106" i="1"/>
  <c r="R105" i="1" s="1"/>
  <c r="O105" i="1" s="1"/>
  <c r="Q9" i="1"/>
  <c r="I9" i="1" s="1"/>
  <c r="I3" i="1" s="1"/>
  <c r="O2" i="1" l="1"/>
</calcChain>
</file>

<file path=xl/sharedStrings.xml><?xml version="1.0" encoding="utf-8"?>
<sst xmlns="http://schemas.openxmlformats.org/spreadsheetml/2006/main" count="408" uniqueCount="156">
  <si>
    <t>ASPE10</t>
  </si>
  <si>
    <t>Firma: SUDOP BRNO, spol. s r.o.</t>
  </si>
  <si>
    <t>3</t>
  </si>
  <si>
    <t>Soupis prací objektu</t>
  </si>
  <si>
    <t>S</t>
  </si>
  <si>
    <t xml:space="preserve">Stavba: </t>
  </si>
  <si>
    <t>20047</t>
  </si>
  <si>
    <t>Zvýšení trakčního výkonu TNS Čebín "_SOUPIS_PRACI"</t>
  </si>
  <si>
    <t>SO 40-06-01</t>
  </si>
  <si>
    <t>0,00</t>
  </si>
  <si>
    <t>2</t>
  </si>
  <si>
    <t>O</t>
  </si>
  <si>
    <t>Objekt:</t>
  </si>
  <si>
    <t>D.2.3.4</t>
  </si>
  <si>
    <t>Vnější uzemnění</t>
  </si>
  <si>
    <t>15,00</t>
  </si>
  <si>
    <t>O1</t>
  </si>
  <si>
    <t>Rozpočet:</t>
  </si>
  <si>
    <t>TNS Golčův Jeníkov, vnější uzemnění - doplnění</t>
  </si>
  <si>
    <t>21,00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</si>
  <si>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</si>
  <si>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</si>
  <si>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</si>
  <si>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</si>
  <si>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</si>
  <si>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</si>
  <si>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</si>
  <si>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cena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</si>
  <si>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</si>
  <si>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</si>
  <si>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</si>
  <si>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</si>
  <si>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</si>
  <si>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</si>
  <si>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</si>
  <si>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</si>
  <si>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</si>
  <si>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</si>
  <si>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Zemní práce</t>
  </si>
  <si>
    <t>P</t>
  </si>
  <si>
    <t>11090</t>
  </si>
  <si>
    <t/>
  </si>
  <si>
    <t>VŠEOBECNÉ VYKLIZENÍ OSTATNÍCH PLOCH</t>
  </si>
  <si>
    <t>m2</t>
  </si>
  <si>
    <t>PP</t>
  </si>
  <si>
    <t>VV</t>
  </si>
  <si>
    <t>TS</t>
  </si>
  <si>
    <t>zahrnuje odstranění všech překážek pro uskutečnění stavby</t>
  </si>
  <si>
    <t>13283</t>
  </si>
  <si>
    <t>HLOUBENÍ RÝH ŠÍŘ DO 2M PAŽ I NEPAŽ TŘ. II</t>
  </si>
  <si>
    <t>M3</t>
  </si>
  <si>
    <t>položka zahrnuje:- vodorovná a svislá doprava, přemístění, přeložení, manipulace s výkopkem- kompletní provedení vykopávky nezapažené i zapažené- ošetření výkopiště po celou dobu práce v něm vč. klimatických opatření- ztížení vykopávek v blízkosti podzemního vedení, konstrukcí a objektů vč. jejich dočasného zajištění- ztížení pod vodou, v okolí výbušnin, ve stísněných prostorech a pod.- těžení po vrstvách, pásech a po jiných nutných částech (figurách)- čerpání vody vč. čerpacích jímek, potrubí a pohotovostní čerpací soupravy (viz ustanovení k pol. 1151,2)- potřebné snížení hladiny podzemní vody- těžení a rozpojování jednotlivých balvanů- vytahování a nošení výkopku- svahování a přesvah. svahů do konečného tvaru, výměna hornin v podloží a v pláni znehodnocené klimatickými vlivy- eventuelně nutné druhotné rozpojení odstřelené horniny- ruční vykopávky, odstranění kořenů a napadávek- pažení, vzepření a rozepření vč. přepažování (vyjma štětových stěn)- úpravu, ochranu a očištění dna, základové spáry, stěn a svahů- odvedení nebo obvedení vody v okolí výkopiště a ve výkopišti- třídění výkopku- veškeré pomocné konstrukce umožňující provedení vykopávky (příjezdy, sjezdy, nájezdy, lešení, podpěr. konstr., přemostění, zpevněné plochy, zakrytí a pod.)- nezahrnuje uložení zeminy (na skládku, do násypu) ani poplatky za skládku, vykazují se v položce č.0141**</t>
  </si>
  <si>
    <t>17411</t>
  </si>
  <si>
    <t>ZÁSYP JAM A RÝH ZEMINOU SE ZHUTNĚNÍM</t>
  </si>
  <si>
    <t>položka zahrnuje:- kompletní provedení zemní konstrukce vč. výběru vhodného materiálu- úprava  ukládaného  materiálu  vlhčením,  tříděním,  promícháním  nebo  vysoušením,  příp. jiné úpravy za účelem zlepšení jeho  mech. vlastností- hutnění i různé míry hutnění - ošetření úložiště po celou dobu práce v něm vč. klimatických opatření- ztížení v okolí vedení, konstrukcí a objektů a jejich dočasné zajištění- ztížení provádění vč. hutnění ve ztížených podmínkách a stísněných prostorech- ztížené ukládání sypaniny pod vodu- ukládání po vrstvách a po jiných nutných částech (figurách) vč. dosypávek- spouštění a nošení materiálu- výměna částí zemní konstrukce znehodnocené klimatickými vlivy- ruční hutnění- udržování úložiště a jeho ochrana proti vodě- odvedení nebo obvedení vody v okolí úložiště a v úložišti- veškeré  pomocné konstrukce umožňující provedení  zemní konstrukce  (příjezdy,  sjezdy,  nájezdy, lešení, podpěrné konstrukce, přemostění, zpevněné plochy, zakrytí a pod.)</t>
  </si>
  <si>
    <t>18090</t>
  </si>
  <si>
    <t>VŠEOBECNÉ ÚPRAVY OSTATNÍCH PLOCH</t>
  </si>
  <si>
    <t>Všeobecné úpravy musí zahrnovat úpravu území po uskutečnění stavby, tak jak je požadováno v zadávací dokumentaci s výjimkou těch prací, pro které jsou uvedeny samostatné položky.</t>
  </si>
  <si>
    <t>Komunikace</t>
  </si>
  <si>
    <t>512550</t>
  </si>
  <si>
    <t>KOLEJOVÉ LOŽE - ZŘÍZENÍ Z KAMENIVA HRUBÉHO DRCENÉHO (ŠTĚRK)</t>
  </si>
  <si>
    <t>1. Položka obsahuje: – dodávku, dopravu a uložení kameniva předepsané specifikace a frakce v požadované míře zhutnění2. Položka neobsahuje: X3. Způsob měření:Měří se objem kolejového lože v projektovaném profilu.</t>
  </si>
  <si>
    <t>70</t>
  </si>
  <si>
    <t>Všeobecné práce pro silnoproud a slaboproud</t>
  </si>
  <si>
    <t>709110</t>
  </si>
  <si>
    <t>PROVIZORNÍ ZAJIŠTĚNÍ KABELU VE VÝKOPU</t>
  </si>
  <si>
    <t>KUS</t>
  </si>
  <si>
    <t>1. Položka obsahuje: – kompletní montáž, rozměření, upevnění, řezání, spojování a pod.  – veškerý spojovací a montážní materiál vč. upevňovacího materiálu ( držáky apod.) – pomocné mechanismy2. Položka neobsahuje: X3. Způsob měření:Udává se počet kusů kompletní konstrukce nebo práce.</t>
  </si>
  <si>
    <t>7</t>
  </si>
  <si>
    <t>709210</t>
  </si>
  <si>
    <t>KŘIŽOVATKA KABELOVÝCH VEDENÍ SE STÁVAJÍCÍ INŽENÝRSKOU SÍTÍ (KABELEM, POTRUBÍM APOD.)</t>
  </si>
  <si>
    <t>1. Položka obsahuje: – kompletní montáž, rozměření, upevnění, řezání, spojování a pod.  – veškerý spojovací a montážní materiál vč. upevňovacího materiálu ( držáky apod.) – pomocné mechanismy2. Položka neobsahuje: X3. Způsob měření:Měří se metr délkový.</t>
  </si>
  <si>
    <t>741</t>
  </si>
  <si>
    <t>Silnoproud - Elektroinstalační materiál, ocelové konstrukce, uzemnění</t>
  </si>
  <si>
    <t>8</t>
  </si>
  <si>
    <t>741811</t>
  </si>
  <si>
    <t>UZEMŇOVACÍ VODIČ NA POVRCHU FEZN DO 120 MM2</t>
  </si>
  <si>
    <t>m</t>
  </si>
  <si>
    <t>1. Položka obsahuje: – uchycení vodiče na povrch vč. podpěr, konzol, svorek a pod. – měření, dělení, spojování – nátěr2. Položka neobsahuje: X3. Způsob měření:Měří se metr délkový.</t>
  </si>
  <si>
    <t>741821</t>
  </si>
  <si>
    <t>UZEMŇOVACÍ VODIČ NA POVRCHU NEREZOVÝ (V4A) DO 120 MM2</t>
  </si>
  <si>
    <t>741911</t>
  </si>
  <si>
    <t>UZEMŇOVACÍ VODIČ V ZEMI FEZN DO 120 MM2</t>
  </si>
  <si>
    <t>1. Položka obsahuje: – přípravu podkladu pro osazení – měření, dělení, spojování, tvarování – ochranný nátěr spojů a při průchodu vodiče nad terén apod. dle příslušných norem2. Položka neobsahuje: – zemní práce – ochranu vodiče - chráničky apod.3. Způsob měření:Měří se metr délkový.</t>
  </si>
  <si>
    <t>11</t>
  </si>
  <si>
    <t>741921</t>
  </si>
  <si>
    <t>UZEMŇOVACÍ VODIČ V ZEMI NEREZOVÝ (V4A) DO 120 MM2</t>
  </si>
  <si>
    <t>12</t>
  </si>
  <si>
    <t>741C02</t>
  </si>
  <si>
    <t>UZEMŇOVACÍ SVORKA</t>
  </si>
  <si>
    <t>1. Položka obsahuje: – veškeré příslušenství2. Položka neobsahuje: X3. Způsob měření:Udává se počet kusů kompletní konstrukce nebo práce.</t>
  </si>
  <si>
    <t>13</t>
  </si>
  <si>
    <t>741C05</t>
  </si>
  <si>
    <t>SPOJOVÁNÍ UZEMŇOVACÍCH VODIČŮ</t>
  </si>
  <si>
    <t>1. Položka obsahuje: – tvarování, přípravu spojů – svařování – ochranný nátěr spoje dle příslušných norem2. Položka neobsahuje: X3. Způsob měření:Udává se počet kusů kompletní konstrukce nebo práce.</t>
  </si>
  <si>
    <t>14</t>
  </si>
  <si>
    <t>741C07</t>
  </si>
  <si>
    <t>VYVEDENÍ UZEMŇOVACÍCH VODIČŮ NA POVRCH/KONSTRUKCI</t>
  </si>
  <si>
    <t>1. Položka obsahuje: – vodivé připojení vodiče na konstrukci – dělení, tvarování, spojování – ochranný i barevný nátěr spoje dle příslušných norem2. Položka neobsahuje: X3. Způsob měření:Udává se počet kusů kompletní konstrukce nebo práce.</t>
  </si>
  <si>
    <t>742</t>
  </si>
  <si>
    <t>Silnoproud - Silnoproudé rozvody</t>
  </si>
  <si>
    <t>15</t>
  </si>
  <si>
    <t>742P17</t>
  </si>
  <si>
    <t>VYHLEDÁNÍ STÁVAJÍCÍHO KABELU (MĚŘENÍ, SONDA)</t>
  </si>
  <si>
    <t>1. Položka obsahuje: – vyhledání stávajícího kabelu vn/nn v obvodu žel. stanice, na trati vč. výkopu sondy a veškerého příslušenství2. Položka neobsahuje: X3. Způsob měření:Udává se počet kusů kompletní konstrukce nebo práce.</t>
  </si>
  <si>
    <t>747</t>
  </si>
  <si>
    <t>Silnoproud - Zkoušky, revize a HZS</t>
  </si>
  <si>
    <t>16</t>
  </si>
  <si>
    <t>747212</t>
  </si>
  <si>
    <t>CELKOVÁ PROHLÍDKA, ZKOUŠENÍ, MĚŘENÍ A VYHOTOVENÍ VÝCHOZÍ REVIZNÍ ZPRÁVY, PRO OBJEM IN PŘES 100 DO 500 TIS. KČ</t>
  </si>
  <si>
    <t>1. Položka obsahuje: – cenu za celkovou prohlídku zařízení PS/SO, vč. měření, komplexních zkoušek a revizi zařízení tohoto PS/SO autorizovaným revizním technikem na silnoproudá zařízení podle požadavku ČSN, včetně hodnocení a vyhotovení celkové revizní zprávy2. Položka neobsahuje: X3. Způsob měření:Udává se počet kusů kompletní konstrukce nebo práce.</t>
  </si>
  <si>
    <t>17</t>
  </si>
  <si>
    <t>747301</t>
  </si>
  <si>
    <t>PROVEDENÍ PROHLÍDKY A ZKOUŠKY PRÁVNICKOU OSOBOU, VYDÁNÍ PRŮKAZU ZPŮSOBILOSTI</t>
  </si>
  <si>
    <t>1. Položka obsahuje: – cenu za vyhotovení dokladu právnickou osobou o silnoproudých zařízeních a vydání průkazu způsobilosti2. Položka neobsahuje: X3. Způsob měření:Udává se počet kusů kompletní konstrukce nebo práce.</t>
  </si>
  <si>
    <t>18</t>
  </si>
  <si>
    <t>747413</t>
  </si>
  <si>
    <t>MĚŘENÍ ZEMNÍCH ODPORŮ - ZEMNICÍ SÍTĚ DÉLKY PÁSKU DO 100 M</t>
  </si>
  <si>
    <t>1. Položka obsahuje: – cenu za měření dle příslušných norem a předpisů, včetně vystavení protokolu2. Položka neobsahuje: X3. Způsob měření:Udává se počet kusů kompletní konstrukce nebo práce.</t>
  </si>
  <si>
    <t>19</t>
  </si>
  <si>
    <t>747701</t>
  </si>
  <si>
    <t>DOKONČOVACÍ MONTÁŽNÍ PRÁCE NA ELEKTRICKÉM ZAŘÍZENÍ</t>
  </si>
  <si>
    <t>HOD</t>
  </si>
  <si>
    <t>1. Položka obsahuje: – cenu za práce spojené s uváděním zařízení do provozu, drobné montážní práce v rozvaděčích, koordinaci se zhotoviteli souvisejících zařízení apod.2. Položka neobsahuje: X3. Způsob měření:Udává se čas v hodinách.</t>
  </si>
  <si>
    <t>748</t>
  </si>
  <si>
    <t>Silnoproud - Ostatní</t>
  </si>
  <si>
    <t>20</t>
  </si>
  <si>
    <t>748211</t>
  </si>
  <si>
    <t>POVRCHOVÁ ÚPRAVA NÁTĚREM</t>
  </si>
  <si>
    <t>1. Položka obsahuje: – veškeré příslušenství pro montáž2. Položka neobsahuje: X3. Způsob měření:Měří se plocha v metrech čtverečných.</t>
  </si>
  <si>
    <t>Ostatní práce</t>
  </si>
  <si>
    <t>21</t>
  </si>
  <si>
    <t>965010</t>
  </si>
  <si>
    <t>ODSTRANĚNÍ KOLEJOVÉHO LOŽE A DRÁŽNÍCH STEZEK</t>
  </si>
  <si>
    <t>1. Položka obsahuje: – odstranění kolejového lože ručně nebo mechanizací, a to po nebo bez sejmutí kolejového roštu – příplatky za ztížené podmínky při práci v kolejišti, např. za překážky na straně koleje apod. – naložení vybouraného materiálu na dopravní prostředek2. Položka neobsahuje: – odvoz vybouraného materiálu do skladu nebo na likvidaci – poplatky za likvidaci odpadů, nacení se položkami ze ssd 03. Způsob měření:Měří se metry krychlové odtěženého kolejového lože v ulehlém (původním) stavu.</t>
  </si>
  <si>
    <t>22</t>
  </si>
  <si>
    <t>96616</t>
  </si>
  <si>
    <t>BOURÁNÍ KONSTRUKCÍ ZE ŽELEZOBETONU</t>
  </si>
  <si>
    <t>položka zahrnuje:- rozbourání konstrukce bez ohledu na použitou technologii- veškeré pomocné konstrukce (lešení a pod.)-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položce)- veškeré další práce plynoucí z technologického předpisu a z platných předpisů</t>
  </si>
  <si>
    <t>990</t>
  </si>
  <si>
    <t>Likvidace odpadů vč. dopravy</t>
  </si>
  <si>
    <t>23</t>
  </si>
  <si>
    <t>R015112</t>
  </si>
  <si>
    <t>90</t>
  </si>
  <si>
    <t>POPLATKY ZA LIKVIDACI ODPADŮ NEKONTAMINOVANÝCH - 17 05 04 VYTĚŽENÉ ZEMINY A HORNINY - II. TŘÍDA TĚŽITELNOSTI VČETNĚ DOPRAVY</t>
  </si>
  <si>
    <t>T</t>
  </si>
  <si>
    <t>1. Položka obsahuje:  
 – veškeré poplatky provozovateli skládky, recyklační linky nebo jiného zařízení na zpracování nebo likvidaci odpadů související s převzetím, uložením, zpracováním nebo likvidací odpadu  
 – náklady spojené s dopravou z místa stavby na místo převzetí provozovatelem skládky, recyklační linky nebo jiného zařízení na zpracování nebo likvidaci odpadů   
 – náklady spojené s vyložením a manipulací s materiálem v místě skládky   
2. Položka neobsahuje:  
 – náklady spojené s naložením a manipulací materiálem   
3. Způsob měření:  
Tunou se rozumí hmotnost odpadu vytříděného v souladu se zákonem č. 185/2001 Sb., o nakládání s odpady, v platném znění.</t>
  </si>
  <si>
    <t>24</t>
  </si>
  <si>
    <t>R015140</t>
  </si>
  <si>
    <t>POPLATKY ZA LIKVIDACI ODPADŮ NEKONTAMINOVANÝCH - 17 01 01 BETON Z DEMOLIC OBJEKTŮ, ZÁKLADŮ TV, KŮLY A SLOUPY VČETNĚ DOPRAVY</t>
  </si>
  <si>
    <t>25</t>
  </si>
  <si>
    <t>R015150</t>
  </si>
  <si>
    <t>POPLATKY ZA LIKVIDACI ODPADŮ NEKONTAMINOVANÝCH - 17 05 08 ŠTĚRK Z KOLEJIŠTĚ (ODPAD PO RECYKLACI) VČETNĚ DOPRAVY</t>
  </si>
  <si>
    <t>26</t>
  </si>
  <si>
    <t>R015240</t>
  </si>
  <si>
    <t>POPLATKY ZA LIKVIDACI ODPADŮ NEKONTAMINOVANÝCH - 20 03 99 ODPAD PODOBNÝ KOMUNÁLNÍMU ODPADU VČETNĚ DOPRAVY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</si>
</sst>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7" x14ac:knownFonts="1">
    <font>
      <sz val="10"/>
      <name val="Arial"/>
    </font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b/>
      <sz val="10"/>
      <name val="Arial"/>
    </font>
    <font>
      <i/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0" fillId="2" borderId="0" xfId="1" applyFont="1" applyFill="1"/>
    <xf numFmtId="0" fontId="2" fillId="2" borderId="0" xfId="1" applyFont="1" applyFill="1" applyAlignment="1">
      <alignment horizontal="center" vertical="center"/>
    </xf>
    <xf numFmtId="0" fontId="0" fillId="2" borderId="1" xfId="1" applyFont="1" applyFill="1" applyBorder="1"/>
    <xf numFmtId="0" fontId="3" fillId="2" borderId="0" xfId="1" applyFont="1" applyFill="1"/>
    <xf numFmtId="0" fontId="3" fillId="2" borderId="0" xfId="1" applyFont="1" applyFill="1" applyAlignment="1">
      <alignment horizontal="right"/>
    </xf>
    <xf numFmtId="0" fontId="0" fillId="2" borderId="0" xfId="1" applyFont="1" applyFill="1"/>
    <xf numFmtId="0" fontId="3" fillId="2" borderId="0" xfId="1" applyFont="1" applyFill="1" applyAlignment="1">
      <alignment horizontal="left"/>
    </xf>
    <xf numFmtId="0" fontId="0" fillId="2" borderId="2" xfId="1" applyFont="1" applyFill="1" applyBorder="1"/>
    <xf numFmtId="0" fontId="0" fillId="2" borderId="3" xfId="1" applyFont="1" applyFill="1" applyBorder="1" applyAlignment="1">
      <alignment horizontal="center"/>
    </xf>
    <xf numFmtId="4" fontId="0" fillId="2" borderId="3" xfId="1" applyNumberFormat="1" applyFont="1" applyFill="1" applyBorder="1" applyAlignment="1">
      <alignment horizontal="center"/>
    </xf>
    <xf numFmtId="0" fontId="0" fillId="2" borderId="4" xfId="1" applyFont="1" applyFill="1" applyBorder="1"/>
    <xf numFmtId="0" fontId="3" fillId="2" borderId="1" xfId="1" applyFont="1" applyFill="1" applyBorder="1"/>
    <xf numFmtId="0" fontId="3" fillId="2" borderId="1" xfId="1" applyFont="1" applyFill="1" applyBorder="1" applyAlignment="1">
      <alignment horizontal="right"/>
    </xf>
    <xf numFmtId="0" fontId="0" fillId="2" borderId="1" xfId="1" applyFont="1" applyFill="1" applyBorder="1"/>
    <xf numFmtId="0" fontId="3" fillId="2" borderId="1" xfId="1" applyFont="1" applyFill="1" applyBorder="1" applyAlignment="1">
      <alignment horizontal="left"/>
    </xf>
    <xf numFmtId="0" fontId="4" fillId="3" borderId="3" xfId="1" applyFont="1" applyFill="1" applyBorder="1" applyAlignment="1">
      <alignment horizontal="center" vertical="center" wrapText="1"/>
    </xf>
    <xf numFmtId="0" fontId="4" fillId="3" borderId="3" xfId="1" applyFont="1" applyFill="1" applyBorder="1" applyAlignment="1">
      <alignment horizontal="center" vertical="center" wrapText="1"/>
    </xf>
    <xf numFmtId="0" fontId="0" fillId="2" borderId="5" xfId="1" applyFont="1" applyFill="1" applyBorder="1"/>
    <xf numFmtId="0" fontId="5" fillId="2" borderId="5" xfId="1" applyFont="1" applyFill="1" applyBorder="1" applyAlignment="1">
      <alignment horizontal="right"/>
    </xf>
    <xf numFmtId="0" fontId="5" fillId="2" borderId="5" xfId="1" applyFont="1" applyFill="1" applyBorder="1" applyAlignment="1">
      <alignment wrapText="1"/>
    </xf>
    <xf numFmtId="4" fontId="5" fillId="2" borderId="5" xfId="1" applyNumberFormat="1" applyFont="1" applyFill="1" applyBorder="1" applyAlignment="1">
      <alignment horizontal="center"/>
    </xf>
    <xf numFmtId="0" fontId="0" fillId="0" borderId="3" xfId="1" applyFont="1" applyBorder="1"/>
    <xf numFmtId="0" fontId="0" fillId="0" borderId="3" xfId="1" applyFont="1" applyBorder="1" applyAlignment="1">
      <alignment horizontal="right"/>
    </xf>
    <xf numFmtId="0" fontId="0" fillId="0" borderId="3" xfId="1" applyFont="1" applyBorder="1" applyAlignment="1">
      <alignment wrapText="1"/>
    </xf>
    <xf numFmtId="0" fontId="0" fillId="0" borderId="3" xfId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4" fontId="0" fillId="0" borderId="3" xfId="1" applyNumberFormat="1" applyFont="1" applyBorder="1" applyAlignment="1">
      <alignment horizontal="center"/>
    </xf>
    <xf numFmtId="0" fontId="0" fillId="0" borderId="4" xfId="1" applyFont="1" applyBorder="1" applyAlignment="1">
      <alignment vertical="top"/>
    </xf>
    <xf numFmtId="0" fontId="0" fillId="0" borderId="3" xfId="1" applyFont="1" applyBorder="1" applyAlignment="1">
      <alignment horizontal="left" vertical="center" wrapText="1"/>
    </xf>
    <xf numFmtId="0" fontId="0" fillId="0" borderId="0" xfId="1" applyFont="1" applyAlignment="1">
      <alignment vertical="top"/>
    </xf>
    <xf numFmtId="0" fontId="6" fillId="0" borderId="3" xfId="1" applyFont="1" applyBorder="1" applyAlignment="1">
      <alignment horizontal="left" vertical="center" wrapText="1"/>
    </xf>
    <xf numFmtId="0" fontId="5" fillId="2" borderId="1" xfId="1" applyFont="1" applyFill="1" applyBorder="1" applyAlignment="1">
      <alignment horizontal="right"/>
    </xf>
    <xf numFmtId="4" fontId="5" fillId="2" borderId="1" xfId="1" applyNumberFormat="1" applyFont="1" applyFill="1" applyBorder="1" applyAlignment="1">
      <alignment horizontal="center"/>
    </xf>
  </cellXfs>
  <cellStyles count="2">
    <cellStyle name="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1">
    <pageSetUpPr fitToPage="1"/>
  </sheetPr>
  <dimension ref="A1:R121"/>
  <sheetViews>
    <sheetView tabSelected="1" workbookViewId="0">
      <pane ySplit="8" topLeftCell="A9" activePane="bottomLeft" state="frozen"/>
      <selection pane="bottomLeft" activeCell="A9" sqref="A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"/>
      <c r="I2" s="3"/>
      <c r="O2">
        <f>0+O9+O26+O31+O40+O69+O74+O91+O96+O105</f>
        <v>0</v>
      </c>
      <c r="P2" t="s">
        <v>2</v>
      </c>
    </row>
    <row r="3" spans="1:18" ht="15" customHeight="1" x14ac:dyDescent="0.25">
      <c r="A3" t="s">
        <v>4</v>
      </c>
      <c r="B3" s="4" t="s">
        <v>5</v>
      </c>
      <c r="C3" s="5" t="s">
        <v>6</v>
      </c>
      <c r="D3" s="6"/>
      <c r="E3" s="7" t="s">
        <v>7</v>
      </c>
      <c r="F3" s="1"/>
      <c r="G3" s="8"/>
      <c r="H3" s="9" t="s">
        <v>8</v>
      </c>
      <c r="I3" s="10">
        <f>0+I9+I26+I31+I40+I69+I74+I91+I96+I105</f>
        <v>0</v>
      </c>
      <c r="O3" t="s">
        <v>9</v>
      </c>
      <c r="P3" t="s">
        <v>10</v>
      </c>
    </row>
    <row r="4" spans="1:18" ht="15" customHeight="1" x14ac:dyDescent="0.25">
      <c r="A4" t="s">
        <v>11</v>
      </c>
      <c r="B4" s="4" t="s">
        <v>12</v>
      </c>
      <c r="C4" s="5" t="s">
        <v>13</v>
      </c>
      <c r="D4" s="6"/>
      <c r="E4" s="7" t="s">
        <v>14</v>
      </c>
      <c r="F4" s="1"/>
      <c r="G4" s="1"/>
      <c r="H4" s="11"/>
      <c r="I4" s="11"/>
      <c r="O4" t="s">
        <v>15</v>
      </c>
      <c r="P4" t="s">
        <v>10</v>
      </c>
    </row>
    <row r="5" spans="1:18" ht="12.75" customHeight="1" x14ac:dyDescent="0.25">
      <c r="A5" t="s">
        <v>16</v>
      </c>
      <c r="B5" s="12" t="s">
        <v>17</v>
      </c>
      <c r="C5" s="13" t="s">
        <v>8</v>
      </c>
      <c r="D5" s="14"/>
      <c r="E5" s="15" t="s">
        <v>18</v>
      </c>
      <c r="F5" s="3"/>
      <c r="G5" s="3"/>
      <c r="H5" s="3"/>
      <c r="I5" s="3"/>
      <c r="O5" t="s">
        <v>19</v>
      </c>
      <c r="P5" t="s">
        <v>10</v>
      </c>
    </row>
    <row r="6" spans="1:18" ht="12.75" customHeight="1" x14ac:dyDescent="0.2">
      <c r="A6" s="16" t="s">
        <v>20</v>
      </c>
      <c r="B6" s="16" t="s">
        <v>21</v>
      </c>
      <c r="C6" s="16" t="s">
        <v>22</v>
      </c>
      <c r="D6" s="16" t="s">
        <v>23</v>
      </c>
      <c r="E6" s="16" t="s">
        <v>24</v>
      </c>
      <c r="F6" s="16" t="s">
        <v>25</v>
      </c>
      <c r="G6" s="16" t="s">
        <v>26</v>
      </c>
      <c r="H6" s="16" t="s">
        <v>27</v>
      </c>
      <c r="I6" s="16"/>
    </row>
    <row r="7" spans="1:18" ht="12.75" customHeight="1" x14ac:dyDescent="0.2">
      <c r="A7" s="16"/>
      <c r="B7" s="16"/>
      <c r="C7" s="16"/>
      <c r="D7" s="16"/>
      <c r="E7" s="16"/>
      <c r="F7" s="16"/>
      <c r="G7" s="16"/>
      <c r="H7" s="17" t="s">
        <v>28</v>
      </c>
      <c r="I7" s="17" t="s">
        <v>29</v>
      </c>
    </row>
    <row r="8" spans="1:18" ht="12.75" customHeight="1" x14ac:dyDescent="0.2">
      <c r="A8" s="17" t="s">
        <v>30</v>
      </c>
      <c r="B8" s="17" t="s">
        <v>31</v>
      </c>
      <c r="C8" s="17" t="s">
        <v>10</v>
      </c>
      <c r="D8" s="17" t="s">
        <v>2</v>
      </c>
      <c r="E8" s="17" t="s">
        <v>32</v>
      </c>
      <c r="F8" s="17" t="s">
        <v>33</v>
      </c>
      <c r="G8" s="17" t="s">
        <v>34</v>
      </c>
      <c r="H8" s="17" t="s">
        <v>35</v>
      </c>
      <c r="I8" s="17" t="s">
        <v>36</v>
      </c>
    </row>
    <row r="9" spans="1:18" ht="12.75" customHeight="1" x14ac:dyDescent="0.2">
      <c r="A9" s="18" t="s">
        <v>37</v>
      </c>
      <c r="B9" s="18"/>
      <c r="C9" s="19" t="s">
        <v>31</v>
      </c>
      <c r="D9" s="18"/>
      <c r="E9" s="20" t="s">
        <v>38</v>
      </c>
      <c r="F9" s="18"/>
      <c r="G9" s="18"/>
      <c r="H9" s="18"/>
      <c r="I9" s="21">
        <f>0+Q9</f>
        <v>0</v>
      </c>
      <c r="O9">
        <f>0+R9</f>
        <v>0</v>
      </c>
      <c r="Q9">
        <f>0+I10+I14+I18+I22</f>
        <v>0</v>
      </c>
      <c r="R9">
        <f>0+O10+O14+O18+O22</f>
        <v>0</v>
      </c>
    </row>
    <row r="10" spans="1:18" x14ac:dyDescent="0.2">
      <c r="A10" s="22" t="s">
        <v>39</v>
      </c>
      <c r="B10" s="23" t="s">
        <v>31</v>
      </c>
      <c r="C10" s="23" t="s">
        <v>40</v>
      </c>
      <c r="D10" s="22" t="s">
        <v>41</v>
      </c>
      <c r="E10" s="24" t="s">
        <v>42</v>
      </c>
      <c r="F10" s="25" t="s">
        <v>43</v>
      </c>
      <c r="G10" s="26">
        <v>25</v>
      </c>
      <c r="H10" s="27">
        <v>0</v>
      </c>
      <c r="I10" s="27">
        <f>ROUND(ROUND(H10,2)*ROUND(G10,3),2)</f>
        <v>0</v>
      </c>
      <c r="O10">
        <f>(I10*21)/100</f>
        <v>0</v>
      </c>
      <c r="P10" t="s">
        <v>10</v>
      </c>
    </row>
    <row r="11" spans="1:18" x14ac:dyDescent="0.2">
      <c r="A11" s="28" t="s">
        <v>44</v>
      </c>
      <c r="E11" s="29" t="s">
        <v>41</v>
      </c>
    </row>
    <row r="12" spans="1:18" x14ac:dyDescent="0.2">
      <c r="A12" s="30" t="s">
        <v>45</v>
      </c>
      <c r="E12" s="31" t="s">
        <v>41</v>
      </c>
    </row>
    <row r="13" spans="1:18" x14ac:dyDescent="0.2">
      <c r="A13" t="s">
        <v>46</v>
      </c>
      <c r="E13" s="29" t="s">
        <v>47</v>
      </c>
    </row>
    <row r="14" spans="1:18" x14ac:dyDescent="0.2">
      <c r="A14" s="22" t="s">
        <v>39</v>
      </c>
      <c r="B14" s="23" t="s">
        <v>10</v>
      </c>
      <c r="C14" s="23" t="s">
        <v>48</v>
      </c>
      <c r="D14" s="22" t="s">
        <v>41</v>
      </c>
      <c r="E14" s="24" t="s">
        <v>49</v>
      </c>
      <c r="F14" s="25" t="s">
        <v>50</v>
      </c>
      <c r="G14" s="26">
        <v>6</v>
      </c>
      <c r="H14" s="27">
        <v>0</v>
      </c>
      <c r="I14" s="27">
        <f>ROUND(ROUND(H14,2)*ROUND(G14,3),2)</f>
        <v>0</v>
      </c>
      <c r="O14">
        <f>(I14*21)/100</f>
        <v>0</v>
      </c>
      <c r="P14" t="s">
        <v>10</v>
      </c>
    </row>
    <row r="15" spans="1:18" x14ac:dyDescent="0.2">
      <c r="A15" s="28" t="s">
        <v>44</v>
      </c>
      <c r="E15" s="29" t="s">
        <v>41</v>
      </c>
    </row>
    <row r="16" spans="1:18" x14ac:dyDescent="0.2">
      <c r="A16" s="30" t="s">
        <v>45</v>
      </c>
      <c r="E16" s="31" t="s">
        <v>41</v>
      </c>
    </row>
    <row r="17" spans="1:18" ht="229.5" x14ac:dyDescent="0.2">
      <c r="A17" t="s">
        <v>46</v>
      </c>
      <c r="E17" s="29" t="s">
        <v>51</v>
      </c>
    </row>
    <row r="18" spans="1:18" x14ac:dyDescent="0.2">
      <c r="A18" s="22" t="s">
        <v>39</v>
      </c>
      <c r="B18" s="23" t="s">
        <v>2</v>
      </c>
      <c r="C18" s="23" t="s">
        <v>52</v>
      </c>
      <c r="D18" s="22" t="s">
        <v>41</v>
      </c>
      <c r="E18" s="24" t="s">
        <v>53</v>
      </c>
      <c r="F18" s="25" t="s">
        <v>50</v>
      </c>
      <c r="G18" s="26">
        <v>6</v>
      </c>
      <c r="H18" s="27">
        <v>0</v>
      </c>
      <c r="I18" s="27">
        <f>ROUND(ROUND(H18,2)*ROUND(G18,3),2)</f>
        <v>0</v>
      </c>
      <c r="O18">
        <f>(I18*21)/100</f>
        <v>0</v>
      </c>
      <c r="P18" t="s">
        <v>10</v>
      </c>
    </row>
    <row r="19" spans="1:18" x14ac:dyDescent="0.2">
      <c r="A19" s="28" t="s">
        <v>44</v>
      </c>
      <c r="E19" s="29" t="s">
        <v>41</v>
      </c>
    </row>
    <row r="20" spans="1:18" x14ac:dyDescent="0.2">
      <c r="A20" s="30" t="s">
        <v>45</v>
      </c>
      <c r="E20" s="31" t="s">
        <v>41</v>
      </c>
    </row>
    <row r="21" spans="1:18" ht="165.75" x14ac:dyDescent="0.2">
      <c r="A21" t="s">
        <v>46</v>
      </c>
      <c r="E21" s="29" t="s">
        <v>54</v>
      </c>
    </row>
    <row r="22" spans="1:18" x14ac:dyDescent="0.2">
      <c r="A22" s="22" t="s">
        <v>39</v>
      </c>
      <c r="B22" s="23" t="s">
        <v>32</v>
      </c>
      <c r="C22" s="23" t="s">
        <v>55</v>
      </c>
      <c r="D22" s="22" t="s">
        <v>41</v>
      </c>
      <c r="E22" s="24" t="s">
        <v>56</v>
      </c>
      <c r="F22" s="25" t="s">
        <v>43</v>
      </c>
      <c r="G22" s="26">
        <v>25</v>
      </c>
      <c r="H22" s="27">
        <v>0</v>
      </c>
      <c r="I22" s="27">
        <f>ROUND(ROUND(H22,2)*ROUND(G22,3),2)</f>
        <v>0</v>
      </c>
      <c r="O22">
        <f>(I22*21)/100</f>
        <v>0</v>
      </c>
      <c r="P22" t="s">
        <v>10</v>
      </c>
    </row>
    <row r="23" spans="1:18" x14ac:dyDescent="0.2">
      <c r="A23" s="28" t="s">
        <v>44</v>
      </c>
      <c r="E23" s="29" t="s">
        <v>41</v>
      </c>
    </row>
    <row r="24" spans="1:18" x14ac:dyDescent="0.2">
      <c r="A24" s="30" t="s">
        <v>45</v>
      </c>
      <c r="E24" s="31" t="s">
        <v>41</v>
      </c>
    </row>
    <row r="25" spans="1:18" ht="38.25" x14ac:dyDescent="0.2">
      <c r="A25" t="s">
        <v>46</v>
      </c>
      <c r="E25" s="29" t="s">
        <v>57</v>
      </c>
    </row>
    <row r="26" spans="1:18" ht="12.75" customHeight="1" x14ac:dyDescent="0.2">
      <c r="A26" s="3" t="s">
        <v>37</v>
      </c>
      <c r="B26" s="3"/>
      <c r="C26" s="32" t="s">
        <v>33</v>
      </c>
      <c r="D26" s="3"/>
      <c r="E26" s="20" t="s">
        <v>58</v>
      </c>
      <c r="F26" s="3"/>
      <c r="G26" s="3"/>
      <c r="H26" s="3"/>
      <c r="I26" s="33">
        <f>0+Q26</f>
        <v>0</v>
      </c>
      <c r="O26">
        <f>0+R26</f>
        <v>0</v>
      </c>
      <c r="Q26">
        <f>0+I27</f>
        <v>0</v>
      </c>
      <c r="R26">
        <f>0+O27</f>
        <v>0</v>
      </c>
    </row>
    <row r="27" spans="1:18" x14ac:dyDescent="0.2">
      <c r="A27" s="22" t="s">
        <v>39</v>
      </c>
      <c r="B27" s="23" t="s">
        <v>33</v>
      </c>
      <c r="C27" s="23" t="s">
        <v>59</v>
      </c>
      <c r="D27" s="22" t="s">
        <v>41</v>
      </c>
      <c r="E27" s="24" t="s">
        <v>60</v>
      </c>
      <c r="F27" s="25" t="s">
        <v>50</v>
      </c>
      <c r="G27" s="26">
        <v>2</v>
      </c>
      <c r="H27" s="27">
        <v>0</v>
      </c>
      <c r="I27" s="27">
        <f>ROUND(ROUND(H27,2)*ROUND(G27,3),2)</f>
        <v>0</v>
      </c>
      <c r="O27">
        <f>(I27*21)/100</f>
        <v>0</v>
      </c>
      <c r="P27" t="s">
        <v>10</v>
      </c>
    </row>
    <row r="28" spans="1:18" x14ac:dyDescent="0.2">
      <c r="A28" s="28" t="s">
        <v>44</v>
      </c>
      <c r="E28" s="29" t="s">
        <v>41</v>
      </c>
    </row>
    <row r="29" spans="1:18" x14ac:dyDescent="0.2">
      <c r="A29" s="30" t="s">
        <v>45</v>
      </c>
      <c r="E29" s="31" t="s">
        <v>41</v>
      </c>
    </row>
    <row r="30" spans="1:18" ht="38.25" x14ac:dyDescent="0.2">
      <c r="A30" t="s">
        <v>46</v>
      </c>
      <c r="E30" s="29" t="s">
        <v>61</v>
      </c>
    </row>
    <row r="31" spans="1:18" ht="12.75" customHeight="1" x14ac:dyDescent="0.2">
      <c r="A31" s="3" t="s">
        <v>37</v>
      </c>
      <c r="B31" s="3"/>
      <c r="C31" s="32" t="s">
        <v>62</v>
      </c>
      <c r="D31" s="3"/>
      <c r="E31" s="20" t="s">
        <v>63</v>
      </c>
      <c r="F31" s="3"/>
      <c r="G31" s="3"/>
      <c r="H31" s="3"/>
      <c r="I31" s="33">
        <f>0+Q31</f>
        <v>0</v>
      </c>
      <c r="O31">
        <f>0+R31</f>
        <v>0</v>
      </c>
      <c r="Q31">
        <f>0+I32+I36</f>
        <v>0</v>
      </c>
      <c r="R31">
        <f>0+O32+O36</f>
        <v>0</v>
      </c>
    </row>
    <row r="32" spans="1:18" x14ac:dyDescent="0.2">
      <c r="A32" s="22" t="s">
        <v>39</v>
      </c>
      <c r="B32" s="23" t="s">
        <v>34</v>
      </c>
      <c r="C32" s="23" t="s">
        <v>64</v>
      </c>
      <c r="D32" s="22" t="s">
        <v>41</v>
      </c>
      <c r="E32" s="24" t="s">
        <v>65</v>
      </c>
      <c r="F32" s="25" t="s">
        <v>66</v>
      </c>
      <c r="G32" s="26">
        <v>5</v>
      </c>
      <c r="H32" s="27">
        <v>0</v>
      </c>
      <c r="I32" s="27">
        <f>ROUND(ROUND(H32,2)*ROUND(G32,3),2)</f>
        <v>0</v>
      </c>
      <c r="O32">
        <f>(I32*21)/100</f>
        <v>0</v>
      </c>
      <c r="P32" t="s">
        <v>10</v>
      </c>
    </row>
    <row r="33" spans="1:18" x14ac:dyDescent="0.2">
      <c r="A33" s="28" t="s">
        <v>44</v>
      </c>
      <c r="E33" s="29" t="s">
        <v>41</v>
      </c>
    </row>
    <row r="34" spans="1:18" x14ac:dyDescent="0.2">
      <c r="A34" s="30" t="s">
        <v>45</v>
      </c>
      <c r="E34" s="31" t="s">
        <v>41</v>
      </c>
    </row>
    <row r="35" spans="1:18" ht="51" x14ac:dyDescent="0.2">
      <c r="A35" t="s">
        <v>46</v>
      </c>
      <c r="E35" s="29" t="s">
        <v>67</v>
      </c>
    </row>
    <row r="36" spans="1:18" ht="25.5" x14ac:dyDescent="0.2">
      <c r="A36" s="22" t="s">
        <v>39</v>
      </c>
      <c r="B36" s="23" t="s">
        <v>68</v>
      </c>
      <c r="C36" s="23" t="s">
        <v>69</v>
      </c>
      <c r="D36" s="22" t="s">
        <v>41</v>
      </c>
      <c r="E36" s="24" t="s">
        <v>70</v>
      </c>
      <c r="F36" s="25" t="s">
        <v>66</v>
      </c>
      <c r="G36" s="26">
        <v>5</v>
      </c>
      <c r="H36" s="27">
        <v>0</v>
      </c>
      <c r="I36" s="27">
        <f>ROUND(ROUND(H36,2)*ROUND(G36,3),2)</f>
        <v>0</v>
      </c>
      <c r="O36">
        <f>(I36*21)/100</f>
        <v>0</v>
      </c>
      <c r="P36" t="s">
        <v>10</v>
      </c>
    </row>
    <row r="37" spans="1:18" x14ac:dyDescent="0.2">
      <c r="A37" s="28" t="s">
        <v>44</v>
      </c>
      <c r="E37" s="29" t="s">
        <v>41</v>
      </c>
    </row>
    <row r="38" spans="1:18" x14ac:dyDescent="0.2">
      <c r="A38" s="30" t="s">
        <v>45</v>
      </c>
      <c r="E38" s="31" t="s">
        <v>41</v>
      </c>
    </row>
    <row r="39" spans="1:18" ht="51" x14ac:dyDescent="0.2">
      <c r="A39" t="s">
        <v>46</v>
      </c>
      <c r="E39" s="29" t="s">
        <v>71</v>
      </c>
    </row>
    <row r="40" spans="1:18" ht="12.75" customHeight="1" x14ac:dyDescent="0.2">
      <c r="A40" s="3" t="s">
        <v>37</v>
      </c>
      <c r="B40" s="3"/>
      <c r="C40" s="32" t="s">
        <v>72</v>
      </c>
      <c r="D40" s="3"/>
      <c r="E40" s="20" t="s">
        <v>73</v>
      </c>
      <c r="F40" s="3"/>
      <c r="G40" s="3"/>
      <c r="H40" s="3"/>
      <c r="I40" s="33">
        <f>0+Q40</f>
        <v>0</v>
      </c>
      <c r="O40">
        <f>0+R40</f>
        <v>0</v>
      </c>
      <c r="Q40">
        <f>0+I41+I45+I49+I53+I57+I61+I65</f>
        <v>0</v>
      </c>
      <c r="R40">
        <f>0+O41+O45+O49+O53+O57+O61+O65</f>
        <v>0</v>
      </c>
    </row>
    <row r="41" spans="1:18" x14ac:dyDescent="0.2">
      <c r="A41" s="22" t="s">
        <v>39</v>
      </c>
      <c r="B41" s="23" t="s">
        <v>74</v>
      </c>
      <c r="C41" s="23" t="s">
        <v>75</v>
      </c>
      <c r="D41" s="22" t="s">
        <v>41</v>
      </c>
      <c r="E41" s="24" t="s">
        <v>76</v>
      </c>
      <c r="F41" s="25" t="s">
        <v>77</v>
      </c>
      <c r="G41" s="26">
        <v>10</v>
      </c>
      <c r="H41" s="27">
        <v>0</v>
      </c>
      <c r="I41" s="27">
        <f>ROUND(ROUND(H41,2)*ROUND(G41,3),2)</f>
        <v>0</v>
      </c>
      <c r="O41">
        <f>(I41*21)/100</f>
        <v>0</v>
      </c>
      <c r="P41" t="s">
        <v>10</v>
      </c>
    </row>
    <row r="42" spans="1:18" x14ac:dyDescent="0.2">
      <c r="A42" s="28" t="s">
        <v>44</v>
      </c>
      <c r="E42" s="29" t="s">
        <v>41</v>
      </c>
    </row>
    <row r="43" spans="1:18" x14ac:dyDescent="0.2">
      <c r="A43" s="30" t="s">
        <v>45</v>
      </c>
      <c r="E43" s="31" t="s">
        <v>41</v>
      </c>
    </row>
    <row r="44" spans="1:18" ht="38.25" x14ac:dyDescent="0.2">
      <c r="A44" t="s">
        <v>46</v>
      </c>
      <c r="E44" s="29" t="s">
        <v>78</v>
      </c>
    </row>
    <row r="45" spans="1:18" x14ac:dyDescent="0.2">
      <c r="A45" s="22" t="s">
        <v>39</v>
      </c>
      <c r="B45" s="23" t="s">
        <v>35</v>
      </c>
      <c r="C45" s="23" t="s">
        <v>79</v>
      </c>
      <c r="D45" s="22" t="s">
        <v>41</v>
      </c>
      <c r="E45" s="24" t="s">
        <v>80</v>
      </c>
      <c r="F45" s="25" t="s">
        <v>77</v>
      </c>
      <c r="G45" s="26">
        <v>5</v>
      </c>
      <c r="H45" s="27">
        <v>0</v>
      </c>
      <c r="I45" s="27">
        <f>ROUND(ROUND(H45,2)*ROUND(G45,3),2)</f>
        <v>0</v>
      </c>
      <c r="O45">
        <f>(I45*21)/100</f>
        <v>0</v>
      </c>
      <c r="P45" t="s">
        <v>10</v>
      </c>
    </row>
    <row r="46" spans="1:18" x14ac:dyDescent="0.2">
      <c r="A46" s="28" t="s">
        <v>44</v>
      </c>
      <c r="E46" s="29" t="s">
        <v>41</v>
      </c>
    </row>
    <row r="47" spans="1:18" x14ac:dyDescent="0.2">
      <c r="A47" s="30" t="s">
        <v>45</v>
      </c>
      <c r="E47" s="31" t="s">
        <v>41</v>
      </c>
    </row>
    <row r="48" spans="1:18" ht="38.25" x14ac:dyDescent="0.2">
      <c r="A48" t="s">
        <v>46</v>
      </c>
      <c r="E48" s="29" t="s">
        <v>78</v>
      </c>
    </row>
    <row r="49" spans="1:16" x14ac:dyDescent="0.2">
      <c r="A49" s="22" t="s">
        <v>39</v>
      </c>
      <c r="B49" s="23" t="s">
        <v>36</v>
      </c>
      <c r="C49" s="23" t="s">
        <v>81</v>
      </c>
      <c r="D49" s="22" t="s">
        <v>41</v>
      </c>
      <c r="E49" s="24" t="s">
        <v>82</v>
      </c>
      <c r="F49" s="25" t="s">
        <v>77</v>
      </c>
      <c r="G49" s="26">
        <v>70</v>
      </c>
      <c r="H49" s="27">
        <v>0</v>
      </c>
      <c r="I49" s="27">
        <f>ROUND(ROUND(H49,2)*ROUND(G49,3),2)</f>
        <v>0</v>
      </c>
      <c r="O49">
        <f>(I49*21)/100</f>
        <v>0</v>
      </c>
      <c r="P49" t="s">
        <v>10</v>
      </c>
    </row>
    <row r="50" spans="1:16" x14ac:dyDescent="0.2">
      <c r="A50" s="28" t="s">
        <v>44</v>
      </c>
      <c r="E50" s="29" t="s">
        <v>41</v>
      </c>
    </row>
    <row r="51" spans="1:16" x14ac:dyDescent="0.2">
      <c r="A51" s="30" t="s">
        <v>45</v>
      </c>
      <c r="E51" s="31" t="s">
        <v>41</v>
      </c>
    </row>
    <row r="52" spans="1:16" ht="51" x14ac:dyDescent="0.2">
      <c r="A52" t="s">
        <v>46</v>
      </c>
      <c r="E52" s="29" t="s">
        <v>83</v>
      </c>
    </row>
    <row r="53" spans="1:16" x14ac:dyDescent="0.2">
      <c r="A53" s="22" t="s">
        <v>39</v>
      </c>
      <c r="B53" s="23" t="s">
        <v>84</v>
      </c>
      <c r="C53" s="23" t="s">
        <v>85</v>
      </c>
      <c r="D53" s="22" t="s">
        <v>41</v>
      </c>
      <c r="E53" s="24" t="s">
        <v>86</v>
      </c>
      <c r="F53" s="25" t="s">
        <v>77</v>
      </c>
      <c r="G53" s="26">
        <v>5</v>
      </c>
      <c r="H53" s="27">
        <v>0</v>
      </c>
      <c r="I53" s="27">
        <f>ROUND(ROUND(H53,2)*ROUND(G53,3),2)</f>
        <v>0</v>
      </c>
      <c r="O53">
        <f>(I53*21)/100</f>
        <v>0</v>
      </c>
      <c r="P53" t="s">
        <v>10</v>
      </c>
    </row>
    <row r="54" spans="1:16" x14ac:dyDescent="0.2">
      <c r="A54" s="28" t="s">
        <v>44</v>
      </c>
      <c r="E54" s="29" t="s">
        <v>41</v>
      </c>
    </row>
    <row r="55" spans="1:16" x14ac:dyDescent="0.2">
      <c r="A55" s="30" t="s">
        <v>45</v>
      </c>
      <c r="E55" s="31" t="s">
        <v>41</v>
      </c>
    </row>
    <row r="56" spans="1:16" ht="51" x14ac:dyDescent="0.2">
      <c r="A56" t="s">
        <v>46</v>
      </c>
      <c r="E56" s="29" t="s">
        <v>83</v>
      </c>
    </row>
    <row r="57" spans="1:16" x14ac:dyDescent="0.2">
      <c r="A57" s="22" t="s">
        <v>39</v>
      </c>
      <c r="B57" s="23" t="s">
        <v>87</v>
      </c>
      <c r="C57" s="23" t="s">
        <v>88</v>
      </c>
      <c r="D57" s="22" t="s">
        <v>41</v>
      </c>
      <c r="E57" s="24" t="s">
        <v>89</v>
      </c>
      <c r="F57" s="25" t="s">
        <v>66</v>
      </c>
      <c r="G57" s="26">
        <v>30</v>
      </c>
      <c r="H57" s="27">
        <v>0</v>
      </c>
      <c r="I57" s="27">
        <f>ROUND(ROUND(H57,2)*ROUND(G57,3),2)</f>
        <v>0</v>
      </c>
      <c r="O57">
        <f>(I57*21)/100</f>
        <v>0</v>
      </c>
      <c r="P57" t="s">
        <v>10</v>
      </c>
    </row>
    <row r="58" spans="1:16" x14ac:dyDescent="0.2">
      <c r="A58" s="28" t="s">
        <v>44</v>
      </c>
      <c r="E58" s="29" t="s">
        <v>41</v>
      </c>
    </row>
    <row r="59" spans="1:16" x14ac:dyDescent="0.2">
      <c r="A59" s="30" t="s">
        <v>45</v>
      </c>
      <c r="E59" s="31" t="s">
        <v>41</v>
      </c>
    </row>
    <row r="60" spans="1:16" ht="25.5" x14ac:dyDescent="0.2">
      <c r="A60" t="s">
        <v>46</v>
      </c>
      <c r="E60" s="29" t="s">
        <v>90</v>
      </c>
    </row>
    <row r="61" spans="1:16" x14ac:dyDescent="0.2">
      <c r="A61" s="22" t="s">
        <v>39</v>
      </c>
      <c r="B61" s="23" t="s">
        <v>91</v>
      </c>
      <c r="C61" s="23" t="s">
        <v>92</v>
      </c>
      <c r="D61" s="22" t="s">
        <v>41</v>
      </c>
      <c r="E61" s="24" t="s">
        <v>93</v>
      </c>
      <c r="F61" s="25" t="s">
        <v>66</v>
      </c>
      <c r="G61" s="26">
        <v>30</v>
      </c>
      <c r="H61" s="27">
        <v>0</v>
      </c>
      <c r="I61" s="27">
        <f>ROUND(ROUND(H61,2)*ROUND(G61,3),2)</f>
        <v>0</v>
      </c>
      <c r="O61">
        <f>(I61*21)/100</f>
        <v>0</v>
      </c>
      <c r="P61" t="s">
        <v>10</v>
      </c>
    </row>
    <row r="62" spans="1:16" x14ac:dyDescent="0.2">
      <c r="A62" s="28" t="s">
        <v>44</v>
      </c>
      <c r="E62" s="29" t="s">
        <v>41</v>
      </c>
    </row>
    <row r="63" spans="1:16" x14ac:dyDescent="0.2">
      <c r="A63" s="30" t="s">
        <v>45</v>
      </c>
      <c r="E63" s="31" t="s">
        <v>41</v>
      </c>
    </row>
    <row r="64" spans="1:16" ht="38.25" x14ac:dyDescent="0.2">
      <c r="A64" t="s">
        <v>46</v>
      </c>
      <c r="E64" s="29" t="s">
        <v>94</v>
      </c>
    </row>
    <row r="65" spans="1:18" x14ac:dyDescent="0.2">
      <c r="A65" s="22" t="s">
        <v>39</v>
      </c>
      <c r="B65" s="23" t="s">
        <v>95</v>
      </c>
      <c r="C65" s="23" t="s">
        <v>96</v>
      </c>
      <c r="D65" s="22" t="s">
        <v>41</v>
      </c>
      <c r="E65" s="24" t="s">
        <v>97</v>
      </c>
      <c r="F65" s="25" t="s">
        <v>66</v>
      </c>
      <c r="G65" s="26">
        <v>15</v>
      </c>
      <c r="H65" s="27">
        <v>0</v>
      </c>
      <c r="I65" s="27">
        <f>ROUND(ROUND(H65,2)*ROUND(G65,3),2)</f>
        <v>0</v>
      </c>
      <c r="O65">
        <f>(I65*21)/100</f>
        <v>0</v>
      </c>
      <c r="P65" t="s">
        <v>10</v>
      </c>
    </row>
    <row r="66" spans="1:18" x14ac:dyDescent="0.2">
      <c r="A66" s="28" t="s">
        <v>44</v>
      </c>
      <c r="E66" s="29" t="s">
        <v>41</v>
      </c>
    </row>
    <row r="67" spans="1:18" x14ac:dyDescent="0.2">
      <c r="A67" s="30" t="s">
        <v>45</v>
      </c>
      <c r="E67" s="31" t="s">
        <v>41</v>
      </c>
    </row>
    <row r="68" spans="1:18" ht="51" x14ac:dyDescent="0.2">
      <c r="A68" t="s">
        <v>46</v>
      </c>
      <c r="E68" s="29" t="s">
        <v>98</v>
      </c>
    </row>
    <row r="69" spans="1:18" ht="12.75" customHeight="1" x14ac:dyDescent="0.2">
      <c r="A69" s="3" t="s">
        <v>37</v>
      </c>
      <c r="B69" s="3"/>
      <c r="C69" s="32" t="s">
        <v>99</v>
      </c>
      <c r="D69" s="3"/>
      <c r="E69" s="20" t="s">
        <v>100</v>
      </c>
      <c r="F69" s="3"/>
      <c r="G69" s="3"/>
      <c r="H69" s="3"/>
      <c r="I69" s="33">
        <f>0+Q69</f>
        <v>0</v>
      </c>
      <c r="O69">
        <f>0+R69</f>
        <v>0</v>
      </c>
      <c r="Q69">
        <f>0+I70</f>
        <v>0</v>
      </c>
      <c r="R69">
        <f>0+O70</f>
        <v>0</v>
      </c>
    </row>
    <row r="70" spans="1:18" x14ac:dyDescent="0.2">
      <c r="A70" s="22" t="s">
        <v>39</v>
      </c>
      <c r="B70" s="23" t="s">
        <v>101</v>
      </c>
      <c r="C70" s="23" t="s">
        <v>102</v>
      </c>
      <c r="D70" s="22" t="s">
        <v>41</v>
      </c>
      <c r="E70" s="24" t="s">
        <v>103</v>
      </c>
      <c r="F70" s="25" t="s">
        <v>66</v>
      </c>
      <c r="G70" s="26">
        <v>10</v>
      </c>
      <c r="H70" s="27">
        <v>0</v>
      </c>
      <c r="I70" s="27">
        <f>ROUND(ROUND(H70,2)*ROUND(G70,3),2)</f>
        <v>0</v>
      </c>
      <c r="O70">
        <f>(I70*21)/100</f>
        <v>0</v>
      </c>
      <c r="P70" t="s">
        <v>10</v>
      </c>
    </row>
    <row r="71" spans="1:18" x14ac:dyDescent="0.2">
      <c r="A71" s="28" t="s">
        <v>44</v>
      </c>
      <c r="E71" s="29" t="s">
        <v>41</v>
      </c>
    </row>
    <row r="72" spans="1:18" x14ac:dyDescent="0.2">
      <c r="A72" s="30" t="s">
        <v>45</v>
      </c>
      <c r="E72" s="31" t="s">
        <v>41</v>
      </c>
    </row>
    <row r="73" spans="1:18" ht="38.25" x14ac:dyDescent="0.2">
      <c r="A73" t="s">
        <v>46</v>
      </c>
      <c r="E73" s="29" t="s">
        <v>104</v>
      </c>
    </row>
    <row r="74" spans="1:18" ht="12.75" customHeight="1" x14ac:dyDescent="0.2">
      <c r="A74" s="3" t="s">
        <v>37</v>
      </c>
      <c r="B74" s="3"/>
      <c r="C74" s="32" t="s">
        <v>105</v>
      </c>
      <c r="D74" s="3"/>
      <c r="E74" s="20" t="s">
        <v>106</v>
      </c>
      <c r="F74" s="3"/>
      <c r="G74" s="3"/>
      <c r="H74" s="3"/>
      <c r="I74" s="33">
        <f>0+Q74</f>
        <v>0</v>
      </c>
      <c r="O74">
        <f>0+R74</f>
        <v>0</v>
      </c>
      <c r="Q74">
        <f>0+I75+I79+I83+I87</f>
        <v>0</v>
      </c>
      <c r="R74">
        <f>0+O75+O79+O83+O87</f>
        <v>0</v>
      </c>
    </row>
    <row r="75" spans="1:18" ht="25.5" x14ac:dyDescent="0.2">
      <c r="A75" s="22" t="s">
        <v>39</v>
      </c>
      <c r="B75" s="23" t="s">
        <v>107</v>
      </c>
      <c r="C75" s="23" t="s">
        <v>108</v>
      </c>
      <c r="D75" s="22" t="s">
        <v>41</v>
      </c>
      <c r="E75" s="24" t="s">
        <v>109</v>
      </c>
      <c r="F75" s="25" t="s">
        <v>66</v>
      </c>
      <c r="G75" s="26">
        <v>1</v>
      </c>
      <c r="H75" s="27">
        <v>0</v>
      </c>
      <c r="I75" s="27">
        <f>ROUND(ROUND(H75,2)*ROUND(G75,3),2)</f>
        <v>0</v>
      </c>
      <c r="O75">
        <f>(I75*21)/100</f>
        <v>0</v>
      </c>
      <c r="P75" t="s">
        <v>10</v>
      </c>
    </row>
    <row r="76" spans="1:18" x14ac:dyDescent="0.2">
      <c r="A76" s="28" t="s">
        <v>44</v>
      </c>
      <c r="E76" s="29" t="s">
        <v>41</v>
      </c>
    </row>
    <row r="77" spans="1:18" x14ac:dyDescent="0.2">
      <c r="A77" s="30" t="s">
        <v>45</v>
      </c>
      <c r="E77" s="31" t="s">
        <v>41</v>
      </c>
    </row>
    <row r="78" spans="1:18" ht="63.75" x14ac:dyDescent="0.2">
      <c r="A78" t="s">
        <v>46</v>
      </c>
      <c r="E78" s="29" t="s">
        <v>110</v>
      </c>
    </row>
    <row r="79" spans="1:18" ht="25.5" x14ac:dyDescent="0.2">
      <c r="A79" s="22" t="s">
        <v>39</v>
      </c>
      <c r="B79" s="23" t="s">
        <v>111</v>
      </c>
      <c r="C79" s="23" t="s">
        <v>112</v>
      </c>
      <c r="D79" s="22" t="s">
        <v>41</v>
      </c>
      <c r="E79" s="24" t="s">
        <v>113</v>
      </c>
      <c r="F79" s="25" t="s">
        <v>66</v>
      </c>
      <c r="G79" s="26">
        <v>1</v>
      </c>
      <c r="H79" s="27">
        <v>0</v>
      </c>
      <c r="I79" s="27">
        <f>ROUND(ROUND(H79,2)*ROUND(G79,3),2)</f>
        <v>0</v>
      </c>
      <c r="O79">
        <f>(I79*21)/100</f>
        <v>0</v>
      </c>
      <c r="P79" t="s">
        <v>10</v>
      </c>
    </row>
    <row r="80" spans="1:18" x14ac:dyDescent="0.2">
      <c r="A80" s="28" t="s">
        <v>44</v>
      </c>
      <c r="E80" s="29" t="s">
        <v>41</v>
      </c>
    </row>
    <row r="81" spans="1:18" x14ac:dyDescent="0.2">
      <c r="A81" s="30" t="s">
        <v>45</v>
      </c>
      <c r="E81" s="31" t="s">
        <v>41</v>
      </c>
    </row>
    <row r="82" spans="1:18" ht="38.25" x14ac:dyDescent="0.2">
      <c r="A82" t="s">
        <v>46</v>
      </c>
      <c r="E82" s="29" t="s">
        <v>114</v>
      </c>
    </row>
    <row r="83" spans="1:18" x14ac:dyDescent="0.2">
      <c r="A83" s="22" t="s">
        <v>39</v>
      </c>
      <c r="B83" s="23" t="s">
        <v>115</v>
      </c>
      <c r="C83" s="23" t="s">
        <v>116</v>
      </c>
      <c r="D83" s="22" t="s">
        <v>41</v>
      </c>
      <c r="E83" s="24" t="s">
        <v>117</v>
      </c>
      <c r="F83" s="25" t="s">
        <v>66</v>
      </c>
      <c r="G83" s="26">
        <v>1</v>
      </c>
      <c r="H83" s="27">
        <v>0</v>
      </c>
      <c r="I83" s="27">
        <f>ROUND(ROUND(H83,2)*ROUND(G83,3),2)</f>
        <v>0</v>
      </c>
      <c r="O83">
        <f>(I83*21)/100</f>
        <v>0</v>
      </c>
      <c r="P83" t="s">
        <v>10</v>
      </c>
    </row>
    <row r="84" spans="1:18" x14ac:dyDescent="0.2">
      <c r="A84" s="28" t="s">
        <v>44</v>
      </c>
      <c r="E84" s="29" t="s">
        <v>41</v>
      </c>
    </row>
    <row r="85" spans="1:18" x14ac:dyDescent="0.2">
      <c r="A85" s="30" t="s">
        <v>45</v>
      </c>
      <c r="E85" s="31" t="s">
        <v>41</v>
      </c>
    </row>
    <row r="86" spans="1:18" ht="38.25" x14ac:dyDescent="0.2">
      <c r="A86" t="s">
        <v>46</v>
      </c>
      <c r="E86" s="29" t="s">
        <v>118</v>
      </c>
    </row>
    <row r="87" spans="1:18" x14ac:dyDescent="0.2">
      <c r="A87" s="22" t="s">
        <v>39</v>
      </c>
      <c r="B87" s="23" t="s">
        <v>119</v>
      </c>
      <c r="C87" s="23" t="s">
        <v>120</v>
      </c>
      <c r="D87" s="22" t="s">
        <v>41</v>
      </c>
      <c r="E87" s="24" t="s">
        <v>121</v>
      </c>
      <c r="F87" s="25" t="s">
        <v>122</v>
      </c>
      <c r="G87" s="26">
        <v>24</v>
      </c>
      <c r="H87" s="27">
        <v>0</v>
      </c>
      <c r="I87" s="27">
        <f>ROUND(ROUND(H87,2)*ROUND(G87,3),2)</f>
        <v>0</v>
      </c>
      <c r="O87">
        <f>(I87*21)/100</f>
        <v>0</v>
      </c>
      <c r="P87" t="s">
        <v>10</v>
      </c>
    </row>
    <row r="88" spans="1:18" x14ac:dyDescent="0.2">
      <c r="A88" s="28" t="s">
        <v>44</v>
      </c>
      <c r="E88" s="29" t="s">
        <v>41</v>
      </c>
    </row>
    <row r="89" spans="1:18" x14ac:dyDescent="0.2">
      <c r="A89" s="30" t="s">
        <v>45</v>
      </c>
      <c r="E89" s="31" t="s">
        <v>41</v>
      </c>
    </row>
    <row r="90" spans="1:18" ht="51" x14ac:dyDescent="0.2">
      <c r="A90" t="s">
        <v>46</v>
      </c>
      <c r="E90" s="29" t="s">
        <v>123</v>
      </c>
    </row>
    <row r="91" spans="1:18" ht="12.75" customHeight="1" x14ac:dyDescent="0.2">
      <c r="A91" s="3" t="s">
        <v>37</v>
      </c>
      <c r="B91" s="3"/>
      <c r="C91" s="32" t="s">
        <v>124</v>
      </c>
      <c r="D91" s="3"/>
      <c r="E91" s="20" t="s">
        <v>125</v>
      </c>
      <c r="F91" s="3"/>
      <c r="G91" s="3"/>
      <c r="H91" s="3"/>
      <c r="I91" s="33">
        <f>0+Q91</f>
        <v>0</v>
      </c>
      <c r="O91">
        <f>0+R91</f>
        <v>0</v>
      </c>
      <c r="Q91">
        <f>0+I92</f>
        <v>0</v>
      </c>
      <c r="R91">
        <f>0+O92</f>
        <v>0</v>
      </c>
    </row>
    <row r="92" spans="1:18" x14ac:dyDescent="0.2">
      <c r="A92" s="22" t="s">
        <v>39</v>
      </c>
      <c r="B92" s="23" t="s">
        <v>126</v>
      </c>
      <c r="C92" s="23" t="s">
        <v>127</v>
      </c>
      <c r="D92" s="22" t="s">
        <v>41</v>
      </c>
      <c r="E92" s="24" t="s">
        <v>128</v>
      </c>
      <c r="F92" s="25" t="s">
        <v>43</v>
      </c>
      <c r="G92" s="26">
        <v>10</v>
      </c>
      <c r="H92" s="27">
        <v>0</v>
      </c>
      <c r="I92" s="27">
        <f>ROUND(ROUND(H92,2)*ROUND(G92,3),2)</f>
        <v>0</v>
      </c>
      <c r="O92">
        <f>(I92*21)/100</f>
        <v>0</v>
      </c>
      <c r="P92" t="s">
        <v>10</v>
      </c>
    </row>
    <row r="93" spans="1:18" x14ac:dyDescent="0.2">
      <c r="A93" s="28" t="s">
        <v>44</v>
      </c>
      <c r="E93" s="29" t="s">
        <v>41</v>
      </c>
    </row>
    <row r="94" spans="1:18" x14ac:dyDescent="0.2">
      <c r="A94" s="30" t="s">
        <v>45</v>
      </c>
      <c r="E94" s="31" t="s">
        <v>41</v>
      </c>
    </row>
    <row r="95" spans="1:18" ht="25.5" x14ac:dyDescent="0.2">
      <c r="A95" t="s">
        <v>46</v>
      </c>
      <c r="E95" s="29" t="s">
        <v>129</v>
      </c>
    </row>
    <row r="96" spans="1:18" ht="12.75" customHeight="1" x14ac:dyDescent="0.2">
      <c r="A96" s="3" t="s">
        <v>37</v>
      </c>
      <c r="B96" s="3"/>
      <c r="C96" s="32" t="s">
        <v>35</v>
      </c>
      <c r="D96" s="3"/>
      <c r="E96" s="20" t="s">
        <v>130</v>
      </c>
      <c r="F96" s="3"/>
      <c r="G96" s="3"/>
      <c r="H96" s="3"/>
      <c r="I96" s="33">
        <f>0+Q96</f>
        <v>0</v>
      </c>
      <c r="O96">
        <f>0+R96</f>
        <v>0</v>
      </c>
      <c r="Q96">
        <f>0+I97+I101</f>
        <v>0</v>
      </c>
      <c r="R96">
        <f>0+O97+O101</f>
        <v>0</v>
      </c>
    </row>
    <row r="97" spans="1:18" x14ac:dyDescent="0.2">
      <c r="A97" s="22" t="s">
        <v>39</v>
      </c>
      <c r="B97" s="23" t="s">
        <v>131</v>
      </c>
      <c r="C97" s="23" t="s">
        <v>132</v>
      </c>
      <c r="D97" s="22" t="s">
        <v>41</v>
      </c>
      <c r="E97" s="24" t="s">
        <v>133</v>
      </c>
      <c r="F97" s="25" t="s">
        <v>50</v>
      </c>
      <c r="G97" s="26">
        <v>2</v>
      </c>
      <c r="H97" s="27">
        <v>0</v>
      </c>
      <c r="I97" s="27">
        <f>ROUND(ROUND(H97,2)*ROUND(G97,3),2)</f>
        <v>0</v>
      </c>
      <c r="O97">
        <f>(I97*21)/100</f>
        <v>0</v>
      </c>
      <c r="P97" t="s">
        <v>10</v>
      </c>
    </row>
    <row r="98" spans="1:18" x14ac:dyDescent="0.2">
      <c r="A98" s="28" t="s">
        <v>44</v>
      </c>
      <c r="E98" s="29" t="s">
        <v>41</v>
      </c>
    </row>
    <row r="99" spans="1:18" x14ac:dyDescent="0.2">
      <c r="A99" s="30" t="s">
        <v>45</v>
      </c>
      <c r="E99" s="31" t="s">
        <v>41</v>
      </c>
    </row>
    <row r="100" spans="1:18" ht="89.25" x14ac:dyDescent="0.2">
      <c r="A100" t="s">
        <v>46</v>
      </c>
      <c r="E100" s="29" t="s">
        <v>134</v>
      </c>
    </row>
    <row r="101" spans="1:18" x14ac:dyDescent="0.2">
      <c r="A101" s="22" t="s">
        <v>39</v>
      </c>
      <c r="B101" s="23" t="s">
        <v>135</v>
      </c>
      <c r="C101" s="23" t="s">
        <v>136</v>
      </c>
      <c r="D101" s="22" t="s">
        <v>41</v>
      </c>
      <c r="E101" s="24" t="s">
        <v>137</v>
      </c>
      <c r="F101" s="25" t="s">
        <v>50</v>
      </c>
      <c r="G101" s="26">
        <v>0.5</v>
      </c>
      <c r="H101" s="27">
        <v>0</v>
      </c>
      <c r="I101" s="27">
        <f>ROUND(ROUND(H101,2)*ROUND(G101,3),2)</f>
        <v>0</v>
      </c>
      <c r="O101">
        <f>(I101*21)/100</f>
        <v>0</v>
      </c>
      <c r="P101" t="s">
        <v>10</v>
      </c>
    </row>
    <row r="102" spans="1:18" x14ac:dyDescent="0.2">
      <c r="A102" s="28" t="s">
        <v>44</v>
      </c>
      <c r="E102" s="29" t="s">
        <v>41</v>
      </c>
    </row>
    <row r="103" spans="1:18" x14ac:dyDescent="0.2">
      <c r="A103" s="30" t="s">
        <v>45</v>
      </c>
      <c r="E103" s="31" t="s">
        <v>41</v>
      </c>
    </row>
    <row r="104" spans="1:18" ht="89.25" x14ac:dyDescent="0.2">
      <c r="A104" t="s">
        <v>46</v>
      </c>
      <c r="E104" s="29" t="s">
        <v>138</v>
      </c>
    </row>
    <row r="105" spans="1:18" ht="12.75" customHeight="1" x14ac:dyDescent="0.2">
      <c r="A105" s="3" t="s">
        <v>37</v>
      </c>
      <c r="B105" s="3"/>
      <c r="C105" s="32" t="s">
        <v>139</v>
      </c>
      <c r="D105" s="3"/>
      <c r="E105" s="20" t="s">
        <v>140</v>
      </c>
      <c r="F105" s="3"/>
      <c r="G105" s="3"/>
      <c r="H105" s="3"/>
      <c r="I105" s="33">
        <f>0+Q105</f>
        <v>0</v>
      </c>
      <c r="O105">
        <f>0+R105</f>
        <v>0</v>
      </c>
      <c r="Q105">
        <f>0+I106+I110+I114+I118</f>
        <v>0</v>
      </c>
      <c r="R105">
        <f>0+O106+O110+O114+O118</f>
        <v>0</v>
      </c>
    </row>
    <row r="106" spans="1:18" ht="25.5" x14ac:dyDescent="0.2">
      <c r="A106" s="22" t="s">
        <v>39</v>
      </c>
      <c r="B106" s="23" t="s">
        <v>141</v>
      </c>
      <c r="C106" s="23" t="s">
        <v>142</v>
      </c>
      <c r="D106" s="22" t="s">
        <v>143</v>
      </c>
      <c r="E106" s="24" t="s">
        <v>144</v>
      </c>
      <c r="F106" s="25" t="s">
        <v>145</v>
      </c>
      <c r="G106" s="26">
        <v>1</v>
      </c>
      <c r="H106" s="27">
        <v>0</v>
      </c>
      <c r="I106" s="27">
        <f>ROUND(ROUND(H106,2)*ROUND(G106,3),2)</f>
        <v>0</v>
      </c>
      <c r="O106">
        <f>(I106*21)/100</f>
        <v>0</v>
      </c>
      <c r="P106" t="s">
        <v>10</v>
      </c>
    </row>
    <row r="107" spans="1:18" x14ac:dyDescent="0.2">
      <c r="A107" s="28" t="s">
        <v>44</v>
      </c>
      <c r="E107" s="29" t="s">
        <v>41</v>
      </c>
    </row>
    <row r="108" spans="1:18" x14ac:dyDescent="0.2">
      <c r="A108" s="30" t="s">
        <v>45</v>
      </c>
      <c r="E108" s="31" t="s">
        <v>41</v>
      </c>
    </row>
    <row r="109" spans="1:18" ht="153" x14ac:dyDescent="0.2">
      <c r="A109" t="s">
        <v>46</v>
      </c>
      <c r="E109" s="29" t="s">
        <v>146</v>
      </c>
    </row>
    <row r="110" spans="1:18" ht="38.25" x14ac:dyDescent="0.2">
      <c r="A110" s="22" t="s">
        <v>39</v>
      </c>
      <c r="B110" s="23" t="s">
        <v>147</v>
      </c>
      <c r="C110" s="23" t="s">
        <v>148</v>
      </c>
      <c r="D110" s="22" t="s">
        <v>143</v>
      </c>
      <c r="E110" s="24" t="s">
        <v>149</v>
      </c>
      <c r="F110" s="25" t="s">
        <v>145</v>
      </c>
      <c r="G110" s="26">
        <v>0.5</v>
      </c>
      <c r="H110" s="27">
        <v>0</v>
      </c>
      <c r="I110" s="27">
        <f>ROUND(ROUND(H110,2)*ROUND(G110,3),2)</f>
        <v>0</v>
      </c>
      <c r="O110">
        <f>(I110*21)/100</f>
        <v>0</v>
      </c>
      <c r="P110" t="s">
        <v>10</v>
      </c>
    </row>
    <row r="111" spans="1:18" x14ac:dyDescent="0.2">
      <c r="A111" s="28" t="s">
        <v>44</v>
      </c>
      <c r="E111" s="29" t="s">
        <v>41</v>
      </c>
    </row>
    <row r="112" spans="1:18" x14ac:dyDescent="0.2">
      <c r="A112" s="30" t="s">
        <v>45</v>
      </c>
      <c r="E112" s="31" t="s">
        <v>41</v>
      </c>
    </row>
    <row r="113" spans="1:16" ht="153" x14ac:dyDescent="0.2">
      <c r="A113" t="s">
        <v>46</v>
      </c>
      <c r="E113" s="29" t="s">
        <v>146</v>
      </c>
    </row>
    <row r="114" spans="1:16" ht="25.5" x14ac:dyDescent="0.2">
      <c r="A114" s="22" t="s">
        <v>39</v>
      </c>
      <c r="B114" s="23" t="s">
        <v>150</v>
      </c>
      <c r="C114" s="23" t="s">
        <v>151</v>
      </c>
      <c r="D114" s="22" t="s">
        <v>143</v>
      </c>
      <c r="E114" s="24" t="s">
        <v>152</v>
      </c>
      <c r="F114" s="25" t="s">
        <v>145</v>
      </c>
      <c r="G114" s="26">
        <v>1</v>
      </c>
      <c r="H114" s="27">
        <v>0</v>
      </c>
      <c r="I114" s="27">
        <f>ROUND(ROUND(H114,2)*ROUND(G114,3),2)</f>
        <v>0</v>
      </c>
      <c r="O114">
        <f>(I114*21)/100</f>
        <v>0</v>
      </c>
      <c r="P114" t="s">
        <v>10</v>
      </c>
    </row>
    <row r="115" spans="1:16" x14ac:dyDescent="0.2">
      <c r="A115" s="28" t="s">
        <v>44</v>
      </c>
      <c r="E115" s="29" t="s">
        <v>41</v>
      </c>
    </row>
    <row r="116" spans="1:16" x14ac:dyDescent="0.2">
      <c r="A116" s="30" t="s">
        <v>45</v>
      </c>
      <c r="E116" s="31" t="s">
        <v>41</v>
      </c>
    </row>
    <row r="117" spans="1:16" ht="153" x14ac:dyDescent="0.2">
      <c r="A117" t="s">
        <v>46</v>
      </c>
      <c r="E117" s="29" t="s">
        <v>146</v>
      </c>
    </row>
    <row r="118" spans="1:16" ht="25.5" x14ac:dyDescent="0.2">
      <c r="A118" s="22" t="s">
        <v>39</v>
      </c>
      <c r="B118" s="23" t="s">
        <v>153</v>
      </c>
      <c r="C118" s="23" t="s">
        <v>154</v>
      </c>
      <c r="D118" s="22" t="s">
        <v>143</v>
      </c>
      <c r="E118" s="24" t="s">
        <v>155</v>
      </c>
      <c r="F118" s="25" t="s">
        <v>145</v>
      </c>
      <c r="G118" s="26">
        <v>0.1</v>
      </c>
      <c r="H118" s="27">
        <v>0</v>
      </c>
      <c r="I118" s="27">
        <f>ROUND(ROUND(H118,2)*ROUND(G118,3),2)</f>
        <v>0</v>
      </c>
      <c r="O118">
        <f>(I118*21)/100</f>
        <v>0</v>
      </c>
      <c r="P118" t="s">
        <v>10</v>
      </c>
    </row>
    <row r="119" spans="1:16" x14ac:dyDescent="0.2">
      <c r="A119" s="28" t="s">
        <v>44</v>
      </c>
      <c r="E119" s="29" t="s">
        <v>41</v>
      </c>
    </row>
    <row r="120" spans="1:16" x14ac:dyDescent="0.2">
      <c r="A120" s="30" t="s">
        <v>45</v>
      </c>
      <c r="E120" s="31" t="s">
        <v>41</v>
      </c>
    </row>
    <row r="121" spans="1:16" ht="153" x14ac:dyDescent="0.2">
      <c r="A121" t="s">
        <v>46</v>
      </c>
      <c r="E121" s="29" t="s">
        <v>146</v>
      </c>
    </row>
  </sheetData>
  <mergeCells count="11">
    <mergeCell ref="E6:E7"/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D.2.3.4_SO 40-06-01</vt:lpstr>
    </vt:vector>
  </TitlesOfParts>
  <Company>SUDOP BRNO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2020-10-17T09:09:03Z</dcterms:created>
  <dcterms:modified xsi:type="dcterms:W3CDTF">2020-10-17T09:09:03Z</dcterms:modified>
</cp:coreProperties>
</file>