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1_PS 01-05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8" i="1" l="1"/>
  <c r="O308" i="1" s="1"/>
  <c r="I304" i="1"/>
  <c r="O304" i="1" s="1"/>
  <c r="O300" i="1"/>
  <c r="I300" i="1"/>
  <c r="I296" i="1"/>
  <c r="O296" i="1" s="1"/>
  <c r="I292" i="1"/>
  <c r="O292" i="1" s="1"/>
  <c r="I288" i="1"/>
  <c r="O288" i="1" s="1"/>
  <c r="I283" i="1"/>
  <c r="O283" i="1" s="1"/>
  <c r="I279" i="1"/>
  <c r="O279" i="1" s="1"/>
  <c r="O275" i="1"/>
  <c r="I275" i="1"/>
  <c r="I271" i="1"/>
  <c r="O271" i="1" s="1"/>
  <c r="I267" i="1"/>
  <c r="O267" i="1" s="1"/>
  <c r="I263" i="1"/>
  <c r="O263" i="1" s="1"/>
  <c r="O259" i="1"/>
  <c r="I259" i="1"/>
  <c r="I255" i="1"/>
  <c r="O255" i="1" s="1"/>
  <c r="I251" i="1"/>
  <c r="O251" i="1" s="1"/>
  <c r="I247" i="1"/>
  <c r="O247" i="1" s="1"/>
  <c r="I242" i="1"/>
  <c r="O242" i="1" s="1"/>
  <c r="I238" i="1"/>
  <c r="O238" i="1" s="1"/>
  <c r="O234" i="1"/>
  <c r="I234" i="1"/>
  <c r="I230" i="1"/>
  <c r="O230" i="1" s="1"/>
  <c r="I226" i="1"/>
  <c r="O226" i="1" s="1"/>
  <c r="I222" i="1"/>
  <c r="O222" i="1" s="1"/>
  <c r="O218" i="1"/>
  <c r="I218" i="1"/>
  <c r="I214" i="1"/>
  <c r="O214" i="1" s="1"/>
  <c r="I210" i="1"/>
  <c r="O210" i="1" s="1"/>
  <c r="I206" i="1"/>
  <c r="O206" i="1" s="1"/>
  <c r="O202" i="1"/>
  <c r="I202" i="1"/>
  <c r="I198" i="1"/>
  <c r="O198" i="1" s="1"/>
  <c r="I194" i="1"/>
  <c r="O194" i="1" s="1"/>
  <c r="I190" i="1"/>
  <c r="O190" i="1" s="1"/>
  <c r="O186" i="1"/>
  <c r="I186" i="1"/>
  <c r="I182" i="1"/>
  <c r="O182" i="1" s="1"/>
  <c r="I178" i="1"/>
  <c r="O178" i="1" s="1"/>
  <c r="I174" i="1"/>
  <c r="O174" i="1" s="1"/>
  <c r="O170" i="1"/>
  <c r="I170" i="1"/>
  <c r="I166" i="1"/>
  <c r="O166" i="1" s="1"/>
  <c r="I162" i="1"/>
  <c r="O162" i="1" s="1"/>
  <c r="I158" i="1"/>
  <c r="O158" i="1" s="1"/>
  <c r="O154" i="1"/>
  <c r="I154" i="1"/>
  <c r="I150" i="1"/>
  <c r="O150" i="1" s="1"/>
  <c r="I146" i="1"/>
  <c r="O146" i="1" s="1"/>
  <c r="I142" i="1"/>
  <c r="O142" i="1" s="1"/>
  <c r="O138" i="1"/>
  <c r="I138" i="1"/>
  <c r="Q137" i="1"/>
  <c r="I137" i="1" s="1"/>
  <c r="I133" i="1"/>
  <c r="O133" i="1" s="1"/>
  <c r="O129" i="1"/>
  <c r="I129" i="1"/>
  <c r="I125" i="1"/>
  <c r="O125" i="1" s="1"/>
  <c r="I121" i="1"/>
  <c r="O121" i="1" s="1"/>
  <c r="I117" i="1"/>
  <c r="O117" i="1" s="1"/>
  <c r="O113" i="1"/>
  <c r="I113" i="1"/>
  <c r="I109" i="1"/>
  <c r="Q108" i="1" s="1"/>
  <c r="I108" i="1" s="1"/>
  <c r="O104" i="1"/>
  <c r="I104" i="1"/>
  <c r="I100" i="1"/>
  <c r="O100" i="1" s="1"/>
  <c r="I96" i="1"/>
  <c r="O96" i="1" s="1"/>
  <c r="I92" i="1"/>
  <c r="O92" i="1" s="1"/>
  <c r="O88" i="1"/>
  <c r="I88" i="1"/>
  <c r="I84" i="1"/>
  <c r="O84" i="1" s="1"/>
  <c r="I80" i="1"/>
  <c r="O80" i="1" s="1"/>
  <c r="I76" i="1"/>
  <c r="O76" i="1" s="1"/>
  <c r="O72" i="1"/>
  <c r="I72" i="1"/>
  <c r="I68" i="1"/>
  <c r="O68" i="1" s="1"/>
  <c r="I64" i="1"/>
  <c r="O64" i="1" s="1"/>
  <c r="I60" i="1"/>
  <c r="O60" i="1" s="1"/>
  <c r="O56" i="1"/>
  <c r="I56" i="1"/>
  <c r="I52" i="1"/>
  <c r="Q47" i="1" s="1"/>
  <c r="I47" i="1" s="1"/>
  <c r="I48" i="1"/>
  <c r="O48" i="1" s="1"/>
  <c r="I43" i="1"/>
  <c r="O43" i="1" s="1"/>
  <c r="I39" i="1"/>
  <c r="O39" i="1" s="1"/>
  <c r="I35" i="1"/>
  <c r="O35" i="1" s="1"/>
  <c r="R34" i="1" s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287" i="1" l="1"/>
  <c r="O287" i="1" s="1"/>
  <c r="R9" i="1"/>
  <c r="O9" i="1" s="1"/>
  <c r="R137" i="1"/>
  <c r="O137" i="1" s="1"/>
  <c r="R246" i="1"/>
  <c r="O246" i="1" s="1"/>
  <c r="R47" i="1"/>
  <c r="O47" i="1" s="1"/>
  <c r="O52" i="1"/>
  <c r="O109" i="1"/>
  <c r="R108" i="1" s="1"/>
  <c r="O108" i="1" s="1"/>
  <c r="Q9" i="1"/>
  <c r="I9" i="1" s="1"/>
  <c r="I3" i="1" s="1"/>
  <c r="Q34" i="1"/>
  <c r="I34" i="1" s="1"/>
  <c r="Q246" i="1"/>
  <c r="I246" i="1" s="1"/>
  <c r="Q287" i="1"/>
  <c r="I287" i="1" s="1"/>
  <c r="O2" i="1" l="1"/>
</calcChain>
</file>

<file path=xl/sharedStrings.xml><?xml version="1.0" encoding="utf-8"?>
<sst xmlns="http://schemas.openxmlformats.org/spreadsheetml/2006/main" count="1026" uniqueCount="344">
  <si>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</si>
  <si>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</si>
  <si>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</si>
  <si>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</si>
  <si>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</si>
  <si>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</si>
  <si>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</si>
  <si>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</si>
  <si>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01-05-01</t>
  </si>
  <si>
    <t>0,00</t>
  </si>
  <si>
    <t>2</t>
  </si>
  <si>
    <t>O</t>
  </si>
  <si>
    <t>Objekt:</t>
  </si>
  <si>
    <t>D.1.3.1</t>
  </si>
  <si>
    <t>DISPEČERSKÁ ŘÍDÍCÍ TECHNIKA a DD TSŽDC</t>
  </si>
  <si>
    <t>15,00</t>
  </si>
  <si>
    <t>O1</t>
  </si>
  <si>
    <t>Rozpočet:</t>
  </si>
  <si>
    <t>TNS Čebín, zařízení DŘT, SKŘ a MŘS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</si>
  <si>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</si>
  <si>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</si>
  <si>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</si>
  <si>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</si>
  <si>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</si>
  <si>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</si>
  <si>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</si>
  <si>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</si>
  <si>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</si>
  <si>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</si>
  <si>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</si>
  <si>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</si>
  <si>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</si>
  <si>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</si>
  <si>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</si>
  <si>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</si>
  <si>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</si>
  <si>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</si>
  <si>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</si>
  <si>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703, 709</t>
  </si>
  <si>
    <t>Všeobecné práce pro silnoproud a slaboproud</t>
  </si>
  <si>
    <t>P</t>
  </si>
  <si>
    <t>703411</t>
  </si>
  <si>
    <t/>
  </si>
  <si>
    <t>ELEKTROINSTALAČNÍ TRUBKA PLASTOVÁ VČETNĚ UPEVNĚNÍ A PŘÍSLUŠENSTVÍ DN PRŮMĚRU DO 25 MM</t>
  </si>
  <si>
    <t>m</t>
  </si>
  <si>
    <t>PP</t>
  </si>
  <si>
    <t>Název položky odpovídá popisu položky</t>
  </si>
  <si>
    <t>VV</t>
  </si>
  <si>
    <t>Dle přílohy č.3 a 4 Dispozice a přílohy č.5 Seznam kabelů. Technická specifikace položky odpovídá příslušné cenové soustavě.</t>
  </si>
  <si>
    <t>TS</t>
  </si>
  <si>
    <t>1. Položka obsahuje:  
 – přípravu podkladu pro osazení  
2. Položka neobsahuje:  
 X  
3. Způsob měření:  
Měří se metr délkový.</t>
  </si>
  <si>
    <t>703511</t>
  </si>
  <si>
    <t>ELEKTROINSTALAČNÍ LIŠTA ŠÍŘKY DO 30 MM</t>
  </si>
  <si>
    <t>1. Položka obsahuje:   
 – přípravu podkladu pro osazení   
2. Položka neobsahuje:   
 X   
3. Způsob měření:   
Měří se metr délkový.</t>
  </si>
  <si>
    <t>703513</t>
  </si>
  <si>
    <t>ELEKTROINSTALAČNÍ LIŠTA ŠÍŘKY PŘES 60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</si>
  <si>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</si>
  <si>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</si>
  <si>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</si>
  <si>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</si>
  <si>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703756</t>
  </si>
  <si>
    <t>PROTIPOŽÁRNÍ TMEL ( TUBA - 1000ML ), DO EI 90 MIN.</t>
  </si>
  <si>
    <t>KUS</t>
  </si>
  <si>
    <t>709400</t>
  </si>
  <si>
    <t>ZATAŽENÍ LANKA DO CHRÁNIČKY NEBO ŽLABU</t>
  </si>
  <si>
    <t>1. Položka obsahuje:  
 – odvinutí, napojení a zatažení lana do kanálku nebo tvárnicové trasy  
 – pomocné mechanismy  
2. Položka neobsahuje:  
 X  
3. Způsob měření:  
Měří se metr délkový.</t>
  </si>
  <si>
    <t>741</t>
  </si>
  <si>
    <t>Silnoproud - Elektroinstalační materiál, ocelové konstrukce, uzemnění</t>
  </si>
  <si>
    <t>7</t>
  </si>
  <si>
    <t>741731</t>
  </si>
  <si>
    <t>DVEŘNÍ KONTAKT</t>
  </si>
  <si>
    <t>1. Položka obsahuje:   
 – zapojení a nastavení přístroje   
2. Položka neobsahuje:   
 X   
3. Způsob měření:   
Udává se počet kusů kompletní konstrukce nebo práce.</t>
  </si>
  <si>
    <t>8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</si>
  <si>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</si>
  <si>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</si>
  <si>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</si>
  <si>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741C04</t>
  </si>
  <si>
    <t>OCHRANNÉ POSPOJOVÁNÍ CU VODIČEM DO 16 MM2</t>
  </si>
  <si>
    <t>1. Položka obsahuje:   
 – připojení zařízení vodičem do Cu 16mm2 k zemnícímu vodiči délky do 2m vč. ukončení   
2. Položka neobsahuje:   
 X   
3. Způsob měření:   
Udává se počet kusů kompletní konstrukce nebo práce.</t>
  </si>
  <si>
    <t>742, 743</t>
  </si>
  <si>
    <t>Silnoproud - Silnoprudé rozvody</t>
  </si>
  <si>
    <t>742F12</t>
  </si>
  <si>
    <t>KABEL NN NEBO VODIČ JEDNOŽÍLOVÝ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</si>
  <si>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</si>
  <si>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11</t>
  </si>
  <si>
    <t>742G11</t>
  </si>
  <si>
    <t>KABEL NN DVOU- A TŘÍŽÍLOVÝ CU S PLASTOVOU IZOLACÍ DO 2,5 MM2</t>
  </si>
  <si>
    <t>12</t>
  </si>
  <si>
    <t>742G12</t>
  </si>
  <si>
    <t>KABEL NN DVOU- A TŘÍŽÍLOVÝ CU S PLASTOVOU IZOLACÍ OD 4 DO 16 MM2</t>
  </si>
  <si>
    <t>13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</si>
  <si>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</si>
  <si>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</si>
  <si>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</si>
  <si>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14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</si>
  <si>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</si>
  <si>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</si>
  <si>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</si>
  <si>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15</t>
  </si>
  <si>
    <t>742J21</t>
  </si>
  <si>
    <t>SYKFY DO 4X2X0,5,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</si>
  <si>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</si>
  <si>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16</t>
  </si>
  <si>
    <t>742J22</t>
  </si>
  <si>
    <t>SYKFY DO 5X2X0,5, KABEL SDĚLOVACÍ IZOLACE PVC</t>
  </si>
  <si>
    <t>17</t>
  </si>
  <si>
    <t>742J23</t>
  </si>
  <si>
    <t>SYKFY 10X2X0,5, KABEL SDĚLOVACÍ IZOLACE PVC</t>
  </si>
  <si>
    <t>18</t>
  </si>
  <si>
    <t>742J29</t>
  </si>
  <si>
    <t>KABEL SDĚLOVACÍ LAN UTP/FTP UKONČENÝ KONEKTORY RJ45</t>
  </si>
  <si>
    <t>19</t>
  </si>
  <si>
    <t>742J51</t>
  </si>
  <si>
    <t>UKONČENÍ SDĚLOVACÍHO KABELU V ROZVADĚČI VČ. POMOCNÉHO MATERIÁLU A ZMĚŘENÍ KONTINUITY OVLÁDACÍHO OBVODU</t>
  </si>
  <si>
    <t>20</t>
  </si>
  <si>
    <t>742K12</t>
  </si>
  <si>
    <t>UKONČENÍ JEDNOŽÍLOVÉHO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</si>
  <si>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</si>
  <si>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21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</si>
  <si>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</si>
  <si>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</si>
  <si>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</si>
  <si>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22</t>
  </si>
  <si>
    <t>742L12</t>
  </si>
  <si>
    <t>UKONČENÍ DVOU AŽ PĚTIŽÍLOVÉHO KABELU V ROZVADĚČI NEBO NA PŘÍSTROJI OD 4 DO 16 MM2</t>
  </si>
  <si>
    <t>23</t>
  </si>
  <si>
    <t>742P15</t>
  </si>
  <si>
    <t>OZNAČOVACÍ ŠTÍTEK NA KABEL</t>
  </si>
  <si>
    <t>1. Položka obsahuje:   
 – veškeré příslušentsví   
2. Položka neobsahuje:   
 X   
3. Způsob měření:   
Udává se počet kusů kompletní konstrukce nebo práce.</t>
  </si>
  <si>
    <t>24</t>
  </si>
  <si>
    <t>743B16</t>
  </si>
  <si>
    <t>OVLADAČ PRO DÁLKOVÉ OVLÁDÁNÍ MOTOROVÝCH POHONŮ TRAKČNÍCH ODPOJOVAČŮ (DOÚO) - ROZŠÍŘENÍ O MODUL OPTICKÉHO ODDĚLENÍ</t>
  </si>
  <si>
    <t>Dle technické zprávy, přílohy č.2 Přehledové schéma DŘT, přílohy 3 a 4 Dispozice, přílohy č.5 Seznam kabelů a přílohy č.7. Technická specifikace položky odpovídá příslušné cenové soustavě.</t>
  </si>
  <si>
    <t>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</si>
  <si>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744</t>
  </si>
  <si>
    <t>Silnoproud - Rozvaděče nn</t>
  </si>
  <si>
    <t>25</t>
  </si>
  <si>
    <t>744612</t>
  </si>
  <si>
    <t>JISTIČ JEDNOPÓLOVÝ (10 KA) OD 4 DO 10 A</t>
  </si>
  <si>
    <t>Dle přílohy č.7 Technická specifikace. Technická specifikace položky odpovídá příslušné cenové soustavě.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</si>
  <si>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</si>
  <si>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26</t>
  </si>
  <si>
    <t>744J21</t>
  </si>
  <si>
    <t>SILOVÝ KOMPLETNÍ PŘEPÍNAČ 1-0-1 JEDNO-DVOUPÓLOVÝ DO 32 A</t>
  </si>
  <si>
    <t>Dle přílohy č.9 Technická specifikace. Technická specifikace položky odpovídá příslušné cenové soustavě.</t>
  </si>
  <si>
    <t>27</t>
  </si>
  <si>
    <t>744N03</t>
  </si>
  <si>
    <t>SIGNÁLKA AKUSTICKÁ</t>
  </si>
  <si>
    <t>Dle technické zprávy, přílohy č.8 Skříň RDRT 2. Technická specifikace položky odpovídá příslušné cenové soustavě.</t>
  </si>
  <si>
    <t>1. Položka obsahuje: – veškerý spojovací materiál vč. připojovacího vedení – technický popis viz. projektová dokumentace2. Položka neobsahuje: X3. Způsob měření:Udává se počet kusů kompletní konstrukce nebo práce.</t>
  </si>
  <si>
    <t>28</t>
  </si>
  <si>
    <t>744N05</t>
  </si>
  <si>
    <t>SIGNÁLKA - MAJÁK OD 5 DO 8 MODULŮ</t>
  </si>
  <si>
    <t>29</t>
  </si>
  <si>
    <t>744Q42</t>
  </si>
  <si>
    <t>SVODIČ PŘEPĚTÍ TYP 3 (TŘÍDA D) 3-4 PÓLOVÝ</t>
  </si>
  <si>
    <t>30</t>
  </si>
  <si>
    <t>744R35</t>
  </si>
  <si>
    <t>OZNAČOVACÍ ŠTÍTEK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</si>
  <si>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</si>
  <si>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31</t>
  </si>
  <si>
    <t>744R36</t>
  </si>
  <si>
    <t>OBAL NA VÝKRESY DO ROZVADĚČE NN</t>
  </si>
  <si>
    <t>746</t>
  </si>
  <si>
    <t>Silnoproud - Silnoproudá technologie - R110 kV, měnírny, TNS, spínací stanice</t>
  </si>
  <si>
    <t>32</t>
  </si>
  <si>
    <t>746632</t>
  </si>
  <si>
    <t>VYBAVENÁ SKŘÍŇ PRO AUTOMATIZACI 19"" PŘES 15 U</t>
  </si>
  <si>
    <t>Dle přílohy č.1 Technická zpráva a přílohy č.7 Technická specifikace. Technická specifikace položky odpovídá příslušné cenové soustavě.</t>
  </si>
  <si>
    <t>33</t>
  </si>
  <si>
    <t>746642</t>
  </si>
  <si>
    <t>PLC PRO AUTOMATIZACI - ZÁKLADNÍ JEDNOTKA PŘES 128 DO 1024 IO</t>
  </si>
  <si>
    <t>1. Položka obsahuje:   
 – veškerý podružný, spojovací a pomocný materiál. Dále obsahuje uživatelskou úpravu SW PLC, parametrizaci a nastavení PLC 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</si>
  <si>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34</t>
  </si>
  <si>
    <t>746643</t>
  </si>
  <si>
    <t>PLC PRO AUTOMATIZACI - ROZŠÍŘENÍ ZÁKLADNÍ JEDNOTKY PLC O 8 DIGITÁLNÍCH VSTUPŮ 24-230 V DC AC, SOFTWARE</t>
  </si>
  <si>
    <t>Dle technické zprávy a  přílohy č.7 Technická specifikace. Technická specifikace položky odpovídá příslušné cenové soustavě.</t>
  </si>
  <si>
    <t>1. Položka obsahuje:  
 – veškerý podružný, spojovací a pomocný materiálu. Dále obsahuje uživatelskou úpravu SW PLC, parametrizaci, nastavení PLC a uvedení do provozu nebo komplexní přenastavení PLC stávajícího po úpravách technologie, nastavení komunikace PLC versus zobrazovací jednotka, touchscreen a nastavení komunikace PLC – nadřízený ŘS vč. úpravy nebo definice protokolu, účasti na komplexním vyzkoušení ŘS jako celku  
 – technický popis viz. projektová dokumentace  
 – výrobní dokumentaci, uvedení do provozu, předepsané zkoušky, revize a atesty  
2. Položka neobsahuje:  
 X  
3. Způsob měření:  
Udává se počet kusů kompletní konstrukce nebo práce.</t>
  </si>
  <si>
    <t>35</t>
  </si>
  <si>
    <t>746644</t>
  </si>
  <si>
    <t>PLC PRO AUTOMATIZACI - ROZŠÍŘENÍ ZÁKLADNÍ JEDNOTKY PLC O 8 RELÉOVÝCH VÝSTUPŮ 24-230 V DC AC, 1 A, KONT. 1Z, SOFTWARE</t>
  </si>
  <si>
    <t>36</t>
  </si>
  <si>
    <t>746647</t>
  </si>
  <si>
    <t>PLC PRO AUTOMATIZACI - ROZŠÍŘENÍ ZÁKLADNÍ JEDNOTKY PLC O MAX. 4 VÝSTUPY ANALOGOVÉ (0-10 V/0-20 MA NEBO DLE SPECIFIKACE PROJEKTU) S GALVANICKÝM ODDĚLEN</t>
  </si>
  <si>
    <t>ÍM   
~Název položky odpovídá popisu položky</t>
  </si>
  <si>
    <t>37</t>
  </si>
  <si>
    <t>746648</t>
  </si>
  <si>
    <t>PLC PRO AUTOMATIZACI - ODDĚLOVACÍ ČLEN RELÉOVÝ MIN. 4 KV PRO POVELY NEBO SIGNÁLY 24-230 V DC AC, MAX. 6 A, KONT. 1P, OCHRANNÉ A SIGNALIZAČNÍ PRVKY</t>
  </si>
  <si>
    <t>38</t>
  </si>
  <si>
    <t>746649</t>
  </si>
  <si>
    <t>PLC PRO AUTOMATIZACI - ZDROJ POMOCNÉHO NAPĚTÍ 24 V DC, MAX. 10 A</t>
  </si>
  <si>
    <t>1. Položka obsahuje:   
 – veškerý podružný, spojovací a pomocný materiál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</si>
  <si>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39</t>
  </si>
  <si>
    <t>74664A</t>
  </si>
  <si>
    <t>PLC PRO AUTOMATIZACI - SVORKOVNICE (JEŽEK) PRO VYVEDENÍ 8 SIGNÁLŮ/POVELŮ/MĚŘENÍ VČETNĚ NAPÁJECÍHO OBVODU 24 V DC</t>
  </si>
  <si>
    <t>40</t>
  </si>
  <si>
    <t>746652</t>
  </si>
  <si>
    <t>ZÁKLADNÍ PROGRAMOVÉ VYBAVENÍ TLM. JEDNOTKY PRO OBJEKT NS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</si>
  <si>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</si>
  <si>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41</t>
  </si>
  <si>
    <t>746656</t>
  </si>
  <si>
    <t>SW-OVLADAČE KOMUNIKACE, PARAMETRIZACE - PRO JEDEN PODŘÍZENÝ PLC, OCHRANU, TERMINÁL</t>
  </si>
  <si>
    <t>Dle přílohy č.1 Technická zpráva, přílohy č.2, 3, 4 a přílohy č.7 Technická specifikace. Technická specifikace položky odpovídá příslušné cenové soustavě.</t>
  </si>
  <si>
    <t>42</t>
  </si>
  <si>
    <t>746659</t>
  </si>
  <si>
    <t>ZPROVOZNĚNÍ, OŽIVENÍ TELEMECHANICKÉ JEDNOTKY V OBJEKTU NS</t>
  </si>
  <si>
    <t>1. Položka obsahuje:   
 – veškerý podružný, spojovací a pomocný materiál. Dále obsahuje zprovoznění a oživení telemechanické jednotky, úpravu SW, parametrizaci SW po úpravách technologie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</si>
  <si>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43</t>
  </si>
  <si>
    <t>74665D</t>
  </si>
  <si>
    <t>PŘIPOJENÍ, OŽIVENÍ A ZPROVOZNĚNÍ PŘENOSOVÉ CESTY V OBJEKTU NS</t>
  </si>
  <si>
    <t>Dle přílohy č.1 Technická zpráva  a přílohy č.11 Dispozice SpS a př.č.12 Tabulky povelů a informací. Technická specifikace položky odpovídá příslušné cenové soustavě.</t>
  </si>
  <si>
    <t>1. Položka obsahuje: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</si>
  <si>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44</t>
  </si>
  <si>
    <t>74665H</t>
  </si>
  <si>
    <t>PROVOZNÍ ZKOUŠKY TELEMECHANICKÉ JEDNOTKY V OBJEKTU NS</t>
  </si>
  <si>
    <t>1. Položka obsahuje: 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</si>
  <si>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45</t>
  </si>
  <si>
    <t>74665L</t>
  </si>
  <si>
    <t>PODPORA PŘI UVÁDĚNÍ DO PROVOZU, ENGINEERING PRO OBJEKT NS</t>
  </si>
  <si>
    <t>Dle přílohy č.1 Technická zpráva a  příloh č.2, 3, 4, 6 až 9. Technická specifikace položky odpovídá příslušné cenové soustavě.</t>
  </si>
  <si>
    <t>1. Položka obsahuje:   
 – podporu při uvádění do provozu zařízení jeho výrobcem, inženýrskou činnost při instalaci řídicích systémů   
 – předepsané zkoušky, revize a atesty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</si>
  <si>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46</t>
  </si>
  <si>
    <t>746673</t>
  </si>
  <si>
    <t>PŘEVODNÍK ROZHRANÍ METALICKÉHO DLE SPECIFIKACE NA OPTICKÉ, 1:1, PROTOKOLOVĚ TRANSPARENTNÍ</t>
  </si>
  <si>
    <t>1. Položka obsahuje: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</si>
  <si>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47</t>
  </si>
  <si>
    <t>746674</t>
  </si>
  <si>
    <t>PŘEVODNÍK ROZHRANÍ-ROZBOČOVAČ,ROZHRANÍ METALICKÉ (MAX.6) DLE SPECIFIKACE NA OPTICKÉ (MAX.2) S FUNK.REDUNDANTNÍ KRUH.SMYČKY,PROTOKOLOVĚ TRANSPARENTNÍ</t>
  </si>
  <si>
    <t>48</t>
  </si>
  <si>
    <t>746678</t>
  </si>
  <si>
    <t>NTP SERVER - ZDROJ ČASOVÝCH ZNAČEK, ROZHRANÍ A PROTOKOL DLE SPECIFIKACE</t>
  </si>
  <si>
    <t>Dle technické zprávy a příloh č.2, 5,7,8 a 9 této projektové dokumentace. Technická specifikace položky odpovídá příslušné cenové soustavě.</t>
  </si>
  <si>
    <t>1. Položka obsahuje: – veškerý podružný, spojovací a pomocný materiál vč. aktivní venkovní/vnitřní GPS antény s držákem pro montáž na zeď, okonektorovaný koaxiální kabel. Dále obsahuje uživatelskou úpravu komunikačního SW PLC, parametrizaci, nastavení komunikace s PLC, ED a uvedení do provozu nebo komplexní přenastavení stávajícího PLC po úpravách komunikace na nadřízený ŘS (PLC)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</si>
  <si>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49</t>
  </si>
  <si>
    <t>746693</t>
  </si>
  <si>
    <t>ZRUŠENÍ STÁVAJÍCÍCH TELEMECHANICKÝCH PŘENOSŮ NA ED - 1. OBJEKT</t>
  </si>
  <si>
    <t>Dle technické zprávy a  přílohy č.10. Technická specifikace položky odpovídá příslušné cenové soustavě.</t>
  </si>
  <si>
    <t>1. Položka obsahuje: – demontáž veškerého podružného, spojovacího a pomocného materiálu. Dále obsahuje úpravu SW , parametrizaci, komplexní přenastavení přenosových prvků stávajících po úpravách technologie, zrušení komunikace, zrušení komunikace s přenosovými prvky – nadřízený ŘS  – technický popis viz. projektová dokumentace – předepsané zkoušky, revize a atesty upravené technologie – veškeré potřebné mechanizmy, včetně obsluhy, náklady na mzdy a přibližné (průměrné) náklady 2. Položka neobsahuje: X3. Způsob měření:Udává se počet kusů kompletní konstrukce nebo práce.</t>
  </si>
  <si>
    <t>50</t>
  </si>
  <si>
    <t>7466AA</t>
  </si>
  <si>
    <t>ZPROVOZNĚNÍ SYSTÉMU S NOVÝMI DATY PRO OBJEKT NS</t>
  </si>
  <si>
    <t>1. Položka obsahuje:   
 – veškerý programovací software a softwarové nástroje. Dále obsahuje zprovoznění systému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</si>
  <si>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51</t>
  </si>
  <si>
    <t>7466AB</t>
  </si>
  <si>
    <t>ZPROVOZNĚNÍ SYSTÉMU S NOVÝMI DATY PRO OBJEKT SPS</t>
  </si>
  <si>
    <t>Dle přílohy č.1 Technická zpráva, přílohy č.5 a přílohy č.6  Tabulky povelů a informací. Technická specifikace položky odpovídá příslušné cenové soustavě.</t>
  </si>
  <si>
    <t>1. Položka obsahuje: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</si>
  <si>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52</t>
  </si>
  <si>
    <t>7466AE</t>
  </si>
  <si>
    <t>VERIFIKACE SIGNÁLŮ A POVELŮ S NOVÝMI DATY PRO OBJEKT NS</t>
  </si>
  <si>
    <t>1. Položka obsahuje:   
 – veškerý programovací software a softwarové nástroje. Dále obsahuje verifikaci signálů a povelů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</si>
  <si>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53</t>
  </si>
  <si>
    <t>7466AJ</t>
  </si>
  <si>
    <t>SYSTÉMOVÁ A DATOVÁ ANALÝZA PRO OBJEKT NS</t>
  </si>
  <si>
    <t>1. Položka obsahuje: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</si>
  <si>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54</t>
  </si>
  <si>
    <t>7466AN</t>
  </si>
  <si>
    <t>DOPLNĚNÍ A ÚPRAVA SW TABULEK PRO OBJEKT NS</t>
  </si>
  <si>
    <t>1. Položka obsahuje: 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</si>
  <si>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55</t>
  </si>
  <si>
    <t>7466AO</t>
  </si>
  <si>
    <t>DOPLNĚNÍ A ÚPRAVA SW TABULEK PRO OBJEKT SPS</t>
  </si>
  <si>
    <t>1. Položka obsahuje: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</si>
  <si>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56</t>
  </si>
  <si>
    <t>7466AR</t>
  </si>
  <si>
    <t>AKTUALIZACE MODELU ŘÍZENÉ TECHNOLOGIE V PRŮBĚHU VÝSTAVBY PRO OBJEKT NS</t>
  </si>
  <si>
    <t>57</t>
  </si>
  <si>
    <t>7466AU</t>
  </si>
  <si>
    <t>POSKYTNUTÍ DAT DO OSTATNÍCH SYSTÉMŮ NAPŘ. DDTS, ENERGETIKA</t>
  </si>
  <si>
    <t>Dle přílohy č.1 Technická zpráva. Technická specifikace položky odpovídá příslušné cenové soustavě.</t>
  </si>
  <si>
    <t>58</t>
  </si>
  <si>
    <t>746Z71</t>
  </si>
  <si>
    <t>DEMONTÁŽ ZAŘÍZENÍ SKŘ, DŘT, DD TSŽDC - SKŘÍNĚ, ROZVADĚČE NEBO OPTICKÉHO ROZVÁDĚČE</t>
  </si>
  <si>
    <t>Dle přílohy č.1 Technická zpráva, přílohy č.10 Provizorní stav po dobu výstavby. Technická specifikace položky odpovídá příslušné cenové soustavě.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</si>
  <si>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</si>
  <si>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747</t>
  </si>
  <si>
    <t>Silnoproud - Zkoušky, revize a HZS</t>
  </si>
  <si>
    <t>59</t>
  </si>
  <si>
    <t>747213</t>
  </si>
  <si>
    <t>CELKOVÁ PROHLÍDKA, ZKOUŠENÍ, MĚŘENÍ A VYHOTOVENÍ VÝCHOZÍ REVIZNÍ ZPRÁVY, PRO OBJEM IN PŘES 500 DO 1000 TIS. KČ</t>
  </si>
  <si>
    <t>1. Položka obsahuje:   
 – veškeré práce a materiál obsažený v názvu položky   
2. Položka neobsahuje:   
 X   
3. Způsob měření:   
Udává se počet kusů kompletní konstrukce nebo práce.</t>
  </si>
  <si>
    <t>60</t>
  </si>
  <si>
    <t>747214</t>
  </si>
  <si>
    <t>CELKOVÁ PROHLÍDKA, ZKOUŠENÍ, MĚŘENÍ A VYHOTOVENÍ VÝCHOZÍ REVIZNÍ ZPRÁVY, PRO OBJEM IN - PŘÍPLATEK ZA KAŽDÝCH DALŠÍCH I ZAPOČATÝCH 500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</si>
  <si>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</t>
  </si>
  <si>
    <t>61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</si>
  <si>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</si>
  <si>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</si>
  <si>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</si>
  <si>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62</t>
  </si>
  <si>
    <t>747521</t>
  </si>
  <si>
    <t>ZKOUŠKY VODIČŮ A KABELŮ OVLÁDACÍCH OD 5 DO 12 ŽIL</t>
  </si>
  <si>
    <t>Dle technické zprávy a přílohy č.5 Seznam kabelů. Technická specifikace položky odpovídá příslušné cenové soustavě.</t>
  </si>
  <si>
    <t>1. Položka obsahuje:  
 – cenu za provedení měření kabelu/ vodiče vč. vyhotovení protokolu  
2. Položka neobsahuje:  
 X  
3. Způsob měření:  
Udává se počet kusů kompletní konstrukce nebo práce.</t>
  </si>
  <si>
    <t>63</t>
  </si>
  <si>
    <t>747522</t>
  </si>
  <si>
    <t>ZKOUŠKY VODIČŮ A KABELŮ OVLÁDACÍCH PŘES 12 DO 24 ŽIL</t>
  </si>
  <si>
    <t>64</t>
  </si>
  <si>
    <t>747701</t>
  </si>
  <si>
    <t>DOKONČOVACÍ MONTÁŽNÍ PRÁCE NA ELEKTRICKÉM ZAŘÍZENÍ</t>
  </si>
  <si>
    <t>HOD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</si>
  <si>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</si>
  <si>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65</t>
  </si>
  <si>
    <t>747702</t>
  </si>
  <si>
    <t>ÚPRAVA ZAPOJENÍ STÁVAJÍCÍCH KABELOVÝCH SKŘÍNÍ/ROZVADĚČŮ</t>
  </si>
  <si>
    <t>1. Položka obsahuje:   
 – cenu za veškeré náklady na provedení provizorních úprav zapojení stávajících kabelových skříní / rozvaděčů v průběhu výstavy ( pro montáž nových i provizorních kabelů, drobné úpravy výstroje apod. )   
2. Položka neobsahuje:   
 X   
3. Způsob měření:   
Udává se čas v hodinách.</t>
  </si>
  <si>
    <t>66</t>
  </si>
  <si>
    <t>747703</t>
  </si>
  <si>
    <t>ZKUŠEBNÍ PROVOZ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</si>
  <si>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</si>
  <si>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67</t>
  </si>
  <si>
    <t>747704</t>
  </si>
  <si>
    <t>ZAŠKOLENÍ OBSLUHY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</si>
  <si>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</si>
  <si>
    <t>68</t>
  </si>
  <si>
    <t>747706</t>
  </si>
  <si>
    <t>ZJIŠŤOVÁNÍ STÁVAJÍCÍHO STAVU ROZVODŮ NN</t>
  </si>
  <si>
    <t>Dle přílohy č.1 Technická zpráva a přílohy č.3 Dispozice. Technická specifikace položky odpovídá příslušné cenové soustavě.</t>
  </si>
  <si>
    <t>1. Položka obsahuje:   
 – cenu za prozkoumání stávajích rozvodů nn, přiřazení vývodových kabelů v rozvaděči nn k jejich zařízení a identifikaci způsobu napájení   
2. Položka neobsahuje:   
 X   
3. Způsob měření:   
Udává se čas v hodinách.</t>
  </si>
  <si>
    <t>75</t>
  </si>
  <si>
    <t>Slaboproud</t>
  </si>
  <si>
    <t>69</t>
  </si>
  <si>
    <t>75I821</t>
  </si>
  <si>
    <t>KABEL OPTICKÝ MULTIMODE DO 12 VLÁKEN</t>
  </si>
  <si>
    <t>Dle přílohy č.2 Přehledové schéma DŘT, 3 a 4 Dispozice a přílohy č.5 Seznam kabelů.Technická specifikace položky odpovídá příslušné cenové soustavě.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</si>
  <si>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</si>
  <si>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70</t>
  </si>
  <si>
    <t>75I82X</t>
  </si>
  <si>
    <t>KABEL OPTICKÝ MULTIMODE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</si>
  <si>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</si>
  <si>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71</t>
  </si>
  <si>
    <t>75J912</t>
  </si>
  <si>
    <t>OPTICKÝ PATCHCORD MULTIMODE PŘES 5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</si>
  <si>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</si>
  <si>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72</t>
  </si>
  <si>
    <t>75J91X</t>
  </si>
  <si>
    <t>OPTICKÝ PATCHCORD MULTIMODE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</si>
  <si>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</si>
  <si>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73</t>
  </si>
  <si>
    <t>75N1C1</t>
  </si>
  <si>
    <t>TRS, KOAXIÁLNÍ KABEL VENKOVNÍ PRŮMĚRU DO 35 MM</t>
  </si>
  <si>
    <t>74</t>
  </si>
  <si>
    <t>75N1C3</t>
  </si>
  <si>
    <t>TRS, KOAXIÁLNÍ KABEL VENKOVNÍ - SADA KONEKTORŮ (2KS)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</si>
</sst>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R31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0+O9+O34+O47+O108+O137+O246+O287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0+I9+I34+I47+I108+I137+I246+I287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460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46</v>
      </c>
    </row>
    <row r="12" spans="1:18" ht="25.5" x14ac:dyDescent="0.2">
      <c r="A12" s="30" t="s">
        <v>47</v>
      </c>
      <c r="E12" s="31" t="s">
        <v>48</v>
      </c>
    </row>
    <row r="13" spans="1:18" ht="76.5" x14ac:dyDescent="0.2">
      <c r="A13" t="s">
        <v>49</v>
      </c>
      <c r="E13" s="29" t="s">
        <v>50</v>
      </c>
    </row>
    <row r="14" spans="1:18" x14ac:dyDescent="0.2">
      <c r="A14" s="22" t="s">
        <v>40</v>
      </c>
      <c r="B14" s="23" t="s">
        <v>10</v>
      </c>
      <c r="C14" s="23" t="s">
        <v>51</v>
      </c>
      <c r="D14" s="22" t="s">
        <v>42</v>
      </c>
      <c r="E14" s="24" t="s">
        <v>52</v>
      </c>
      <c r="F14" s="25" t="s">
        <v>44</v>
      </c>
      <c r="G14" s="26">
        <v>25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46</v>
      </c>
    </row>
    <row r="16" spans="1:18" ht="25.5" x14ac:dyDescent="0.2">
      <c r="A16" s="30" t="s">
        <v>47</v>
      </c>
      <c r="E16" s="31" t="s">
        <v>48</v>
      </c>
    </row>
    <row r="17" spans="1:16" ht="76.5" x14ac:dyDescent="0.2">
      <c r="A17" t="s">
        <v>49</v>
      </c>
      <c r="E17" s="29" t="s">
        <v>53</v>
      </c>
    </row>
    <row r="18" spans="1:16" x14ac:dyDescent="0.2">
      <c r="A18" s="22" t="s">
        <v>40</v>
      </c>
      <c r="B18" s="23" t="s">
        <v>2</v>
      </c>
      <c r="C18" s="23" t="s">
        <v>54</v>
      </c>
      <c r="D18" s="22" t="s">
        <v>42</v>
      </c>
      <c r="E18" s="24" t="s">
        <v>55</v>
      </c>
      <c r="F18" s="25" t="s">
        <v>44</v>
      </c>
      <c r="G18" s="26">
        <v>15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46</v>
      </c>
    </row>
    <row r="20" spans="1:16" ht="25.5" x14ac:dyDescent="0.2">
      <c r="A20" s="30" t="s">
        <v>47</v>
      </c>
      <c r="E20" s="31" t="s">
        <v>48</v>
      </c>
    </row>
    <row r="21" spans="1:16" ht="76.5" x14ac:dyDescent="0.2">
      <c r="A21" t="s">
        <v>49</v>
      </c>
      <c r="E21" s="29" t="s">
        <v>53</v>
      </c>
    </row>
    <row r="22" spans="1:16" x14ac:dyDescent="0.2">
      <c r="A22" s="22" t="s">
        <v>40</v>
      </c>
      <c r="B22" s="23" t="s">
        <v>32</v>
      </c>
      <c r="C22" s="23" t="s">
        <v>56</v>
      </c>
      <c r="D22" s="22" t="s">
        <v>42</v>
      </c>
      <c r="E22" s="24" t="s">
        <v>57</v>
      </c>
      <c r="F22" s="25" t="s">
        <v>58</v>
      </c>
      <c r="G22" s="26">
        <v>2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46</v>
      </c>
    </row>
    <row r="24" spans="1:16" ht="25.5" x14ac:dyDescent="0.2">
      <c r="A24" s="30" t="s">
        <v>47</v>
      </c>
      <c r="E24" s="31" t="s">
        <v>48</v>
      </c>
    </row>
    <row r="25" spans="1:16" ht="38.25" x14ac:dyDescent="0.2">
      <c r="A25" t="s">
        <v>49</v>
      </c>
      <c r="E25" s="29" t="s">
        <v>59</v>
      </c>
    </row>
    <row r="26" spans="1:16" x14ac:dyDescent="0.2">
      <c r="A26" s="22" t="s">
        <v>40</v>
      </c>
      <c r="B26" s="23" t="s">
        <v>33</v>
      </c>
      <c r="C26" s="23" t="s">
        <v>60</v>
      </c>
      <c r="D26" s="22" t="s">
        <v>42</v>
      </c>
      <c r="E26" s="24" t="s">
        <v>61</v>
      </c>
      <c r="F26" s="25" t="s">
        <v>62</v>
      </c>
      <c r="G26" s="26">
        <v>10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46</v>
      </c>
    </row>
    <row r="28" spans="1:16" ht="25.5" x14ac:dyDescent="0.2">
      <c r="A28" s="30" t="s">
        <v>47</v>
      </c>
      <c r="E28" s="31" t="s">
        <v>48</v>
      </c>
    </row>
    <row r="29" spans="1:16" ht="38.25" x14ac:dyDescent="0.2">
      <c r="A29" t="s">
        <v>49</v>
      </c>
      <c r="E29" s="29" t="s">
        <v>59</v>
      </c>
    </row>
    <row r="30" spans="1:16" x14ac:dyDescent="0.2">
      <c r="A30" s="22" t="s">
        <v>40</v>
      </c>
      <c r="B30" s="23" t="s">
        <v>34</v>
      </c>
      <c r="C30" s="23" t="s">
        <v>63</v>
      </c>
      <c r="D30" s="22" t="s">
        <v>42</v>
      </c>
      <c r="E30" s="24" t="s">
        <v>64</v>
      </c>
      <c r="F30" s="25" t="s">
        <v>44</v>
      </c>
      <c r="G30" s="26">
        <v>460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46</v>
      </c>
    </row>
    <row r="32" spans="1:16" ht="25.5" x14ac:dyDescent="0.2">
      <c r="A32" s="30" t="s">
        <v>47</v>
      </c>
      <c r="E32" s="31" t="s">
        <v>48</v>
      </c>
    </row>
    <row r="33" spans="1:18" ht="89.25" x14ac:dyDescent="0.2">
      <c r="A33" t="s">
        <v>49</v>
      </c>
      <c r="E33" s="29" t="s">
        <v>65</v>
      </c>
    </row>
    <row r="34" spans="1:18" ht="12.75" customHeight="1" x14ac:dyDescent="0.2">
      <c r="A34" s="3" t="s">
        <v>37</v>
      </c>
      <c r="B34" s="3"/>
      <c r="C34" s="32" t="s">
        <v>66</v>
      </c>
      <c r="D34" s="3"/>
      <c r="E34" s="20" t="s">
        <v>67</v>
      </c>
      <c r="F34" s="3"/>
      <c r="G34" s="3"/>
      <c r="H34" s="3"/>
      <c r="I34" s="33">
        <f>0+Q34</f>
        <v>0</v>
      </c>
      <c r="O34">
        <f>0+R34</f>
        <v>0</v>
      </c>
      <c r="Q34">
        <f>0+I35+I39+I43</f>
        <v>0</v>
      </c>
      <c r="R34">
        <f>0+O35+O39+O43</f>
        <v>0</v>
      </c>
    </row>
    <row r="35" spans="1:18" x14ac:dyDescent="0.2">
      <c r="A35" s="22" t="s">
        <v>40</v>
      </c>
      <c r="B35" s="23" t="s">
        <v>68</v>
      </c>
      <c r="C35" s="23" t="s">
        <v>69</v>
      </c>
      <c r="D35" s="22" t="s">
        <v>42</v>
      </c>
      <c r="E35" s="24" t="s">
        <v>70</v>
      </c>
      <c r="F35" s="25" t="s">
        <v>62</v>
      </c>
      <c r="G35" s="26">
        <v>2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46</v>
      </c>
    </row>
    <row r="37" spans="1:18" ht="25.5" x14ac:dyDescent="0.2">
      <c r="A37" s="30" t="s">
        <v>47</v>
      </c>
      <c r="E37" s="31" t="s">
        <v>48</v>
      </c>
    </row>
    <row r="38" spans="1:18" ht="76.5" x14ac:dyDescent="0.2">
      <c r="A38" t="s">
        <v>49</v>
      </c>
      <c r="E38" s="29" t="s">
        <v>71</v>
      </c>
    </row>
    <row r="39" spans="1:18" x14ac:dyDescent="0.2">
      <c r="A39" s="22" t="s">
        <v>40</v>
      </c>
      <c r="B39" s="23" t="s">
        <v>72</v>
      </c>
      <c r="C39" s="23" t="s">
        <v>73</v>
      </c>
      <c r="D39" s="22" t="s">
        <v>42</v>
      </c>
      <c r="E39" s="24" t="s">
        <v>74</v>
      </c>
      <c r="F39" s="25" t="s">
        <v>62</v>
      </c>
      <c r="G39" s="26">
        <v>2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46</v>
      </c>
    </row>
    <row r="41" spans="1:18" ht="25.5" x14ac:dyDescent="0.2">
      <c r="A41" s="30" t="s">
        <v>47</v>
      </c>
      <c r="E41" s="31" t="s">
        <v>48</v>
      </c>
    </row>
    <row r="42" spans="1:18" ht="76.5" x14ac:dyDescent="0.2">
      <c r="A42" t="s">
        <v>49</v>
      </c>
      <c r="E42" s="29" t="s">
        <v>75</v>
      </c>
    </row>
    <row r="43" spans="1:18" x14ac:dyDescent="0.2">
      <c r="A43" s="22" t="s">
        <v>40</v>
      </c>
      <c r="B43" s="23" t="s">
        <v>35</v>
      </c>
      <c r="C43" s="23" t="s">
        <v>76</v>
      </c>
      <c r="D43" s="22" t="s">
        <v>42</v>
      </c>
      <c r="E43" s="24" t="s">
        <v>77</v>
      </c>
      <c r="F43" s="25" t="s">
        <v>62</v>
      </c>
      <c r="G43" s="26">
        <v>4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46</v>
      </c>
    </row>
    <row r="45" spans="1:18" ht="25.5" x14ac:dyDescent="0.2">
      <c r="A45" s="30" t="s">
        <v>47</v>
      </c>
      <c r="E45" s="31" t="s">
        <v>48</v>
      </c>
    </row>
    <row r="46" spans="1:18" ht="89.25" x14ac:dyDescent="0.2">
      <c r="A46" t="s">
        <v>49</v>
      </c>
      <c r="E46" s="29" t="s">
        <v>78</v>
      </c>
    </row>
    <row r="47" spans="1:18" ht="12.75" customHeight="1" x14ac:dyDescent="0.2">
      <c r="A47" s="3" t="s">
        <v>37</v>
      </c>
      <c r="B47" s="3"/>
      <c r="C47" s="32" t="s">
        <v>79</v>
      </c>
      <c r="D47" s="3"/>
      <c r="E47" s="20" t="s">
        <v>80</v>
      </c>
      <c r="F47" s="3"/>
      <c r="G47" s="3"/>
      <c r="H47" s="3"/>
      <c r="I47" s="33">
        <f>0+Q47</f>
        <v>0</v>
      </c>
      <c r="O47">
        <f>0+R47</f>
        <v>0</v>
      </c>
      <c r="Q47">
        <f>0+I48+I52+I56+I60+I64+I68+I72+I76+I80+I84+I88+I92+I96+I100+I104</f>
        <v>0</v>
      </c>
      <c r="R47">
        <f>0+O48+O52+O56+O60+O64+O68+O72+O76+O80+O84+O88+O92+O96+O100+O104</f>
        <v>0</v>
      </c>
    </row>
    <row r="48" spans="1:18" ht="25.5" x14ac:dyDescent="0.2">
      <c r="A48" s="22" t="s">
        <v>40</v>
      </c>
      <c r="B48" s="23" t="s">
        <v>36</v>
      </c>
      <c r="C48" s="23" t="s">
        <v>81</v>
      </c>
      <c r="D48" s="22" t="s">
        <v>42</v>
      </c>
      <c r="E48" s="24" t="s">
        <v>82</v>
      </c>
      <c r="F48" s="25" t="s">
        <v>44</v>
      </c>
      <c r="G48" s="26">
        <v>40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45</v>
      </c>
      <c r="E49" s="29" t="s">
        <v>46</v>
      </c>
    </row>
    <row r="50" spans="1:16" ht="25.5" x14ac:dyDescent="0.2">
      <c r="A50" s="30" t="s">
        <v>47</v>
      </c>
      <c r="E50" s="31" t="s">
        <v>48</v>
      </c>
    </row>
    <row r="51" spans="1:16" ht="89.25" x14ac:dyDescent="0.2">
      <c r="A51" t="s">
        <v>49</v>
      </c>
      <c r="E51" s="29" t="s">
        <v>83</v>
      </c>
    </row>
    <row r="52" spans="1:16" x14ac:dyDescent="0.2">
      <c r="A52" s="22" t="s">
        <v>40</v>
      </c>
      <c r="B52" s="23" t="s">
        <v>84</v>
      </c>
      <c r="C52" s="23" t="s">
        <v>85</v>
      </c>
      <c r="D52" s="22" t="s">
        <v>42</v>
      </c>
      <c r="E52" s="24" t="s">
        <v>86</v>
      </c>
      <c r="F52" s="25" t="s">
        <v>44</v>
      </c>
      <c r="G52" s="26">
        <v>74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45</v>
      </c>
      <c r="E53" s="29" t="s">
        <v>46</v>
      </c>
    </row>
    <row r="54" spans="1:16" ht="25.5" x14ac:dyDescent="0.2">
      <c r="A54" s="30" t="s">
        <v>47</v>
      </c>
      <c r="E54" s="31" t="s">
        <v>48</v>
      </c>
    </row>
    <row r="55" spans="1:16" ht="89.25" x14ac:dyDescent="0.2">
      <c r="A55" t="s">
        <v>49</v>
      </c>
      <c r="E55" s="29" t="s">
        <v>83</v>
      </c>
    </row>
    <row r="56" spans="1:16" x14ac:dyDescent="0.2">
      <c r="A56" s="22" t="s">
        <v>40</v>
      </c>
      <c r="B56" s="23" t="s">
        <v>87</v>
      </c>
      <c r="C56" s="23" t="s">
        <v>88</v>
      </c>
      <c r="D56" s="22" t="s">
        <v>42</v>
      </c>
      <c r="E56" s="24" t="s">
        <v>89</v>
      </c>
      <c r="F56" s="25" t="s">
        <v>44</v>
      </c>
      <c r="G56" s="26">
        <v>120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45</v>
      </c>
      <c r="E57" s="29" t="s">
        <v>46</v>
      </c>
    </row>
    <row r="58" spans="1:16" ht="25.5" x14ac:dyDescent="0.2">
      <c r="A58" s="30" t="s">
        <v>47</v>
      </c>
      <c r="E58" s="31" t="s">
        <v>48</v>
      </c>
    </row>
    <row r="59" spans="1:16" ht="89.25" x14ac:dyDescent="0.2">
      <c r="A59" t="s">
        <v>49</v>
      </c>
      <c r="E59" s="29" t="s">
        <v>83</v>
      </c>
    </row>
    <row r="60" spans="1:16" x14ac:dyDescent="0.2">
      <c r="A60" s="22" t="s">
        <v>40</v>
      </c>
      <c r="B60" s="23" t="s">
        <v>90</v>
      </c>
      <c r="C60" s="23" t="s">
        <v>91</v>
      </c>
      <c r="D60" s="22" t="s">
        <v>42</v>
      </c>
      <c r="E60" s="24" t="s">
        <v>92</v>
      </c>
      <c r="F60" s="25" t="s">
        <v>44</v>
      </c>
      <c r="G60" s="26">
        <v>410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45</v>
      </c>
      <c r="E61" s="29" t="s">
        <v>46</v>
      </c>
    </row>
    <row r="62" spans="1:16" ht="25.5" x14ac:dyDescent="0.2">
      <c r="A62" s="30" t="s">
        <v>47</v>
      </c>
      <c r="E62" s="31" t="s">
        <v>48</v>
      </c>
    </row>
    <row r="63" spans="1:16" ht="51" x14ac:dyDescent="0.2">
      <c r="A63" t="s">
        <v>49</v>
      </c>
      <c r="E63" s="29" t="s">
        <v>93</v>
      </c>
    </row>
    <row r="64" spans="1:16" x14ac:dyDescent="0.2">
      <c r="A64" s="22" t="s">
        <v>40</v>
      </c>
      <c r="B64" s="23" t="s">
        <v>94</v>
      </c>
      <c r="C64" s="23" t="s">
        <v>95</v>
      </c>
      <c r="D64" s="22" t="s">
        <v>42</v>
      </c>
      <c r="E64" s="24" t="s">
        <v>96</v>
      </c>
      <c r="F64" s="25" t="s">
        <v>62</v>
      </c>
      <c r="G64" s="26">
        <v>100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45</v>
      </c>
      <c r="E65" s="29" t="s">
        <v>46</v>
      </c>
    </row>
    <row r="66" spans="1:16" ht="25.5" x14ac:dyDescent="0.2">
      <c r="A66" s="30" t="s">
        <v>47</v>
      </c>
      <c r="E66" s="31" t="s">
        <v>48</v>
      </c>
    </row>
    <row r="67" spans="1:16" ht="38.25" x14ac:dyDescent="0.2">
      <c r="A67" t="s">
        <v>49</v>
      </c>
      <c r="E67" s="29" t="s">
        <v>97</v>
      </c>
    </row>
    <row r="68" spans="1:16" x14ac:dyDescent="0.2">
      <c r="A68" s="22" t="s">
        <v>40</v>
      </c>
      <c r="B68" s="23" t="s">
        <v>98</v>
      </c>
      <c r="C68" s="23" t="s">
        <v>99</v>
      </c>
      <c r="D68" s="22" t="s">
        <v>42</v>
      </c>
      <c r="E68" s="24" t="s">
        <v>100</v>
      </c>
      <c r="F68" s="25" t="s">
        <v>44</v>
      </c>
      <c r="G68" s="26">
        <v>92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45</v>
      </c>
      <c r="E69" s="29" t="s">
        <v>46</v>
      </c>
    </row>
    <row r="70" spans="1:16" ht="25.5" x14ac:dyDescent="0.2">
      <c r="A70" s="30" t="s">
        <v>47</v>
      </c>
      <c r="E70" s="31" t="s">
        <v>48</v>
      </c>
    </row>
    <row r="71" spans="1:16" ht="38.25" x14ac:dyDescent="0.2">
      <c r="A71" t="s">
        <v>49</v>
      </c>
      <c r="E71" s="29" t="s">
        <v>101</v>
      </c>
    </row>
    <row r="72" spans="1:16" x14ac:dyDescent="0.2">
      <c r="A72" s="22" t="s">
        <v>40</v>
      </c>
      <c r="B72" s="23" t="s">
        <v>102</v>
      </c>
      <c r="C72" s="23" t="s">
        <v>103</v>
      </c>
      <c r="D72" s="22" t="s">
        <v>42</v>
      </c>
      <c r="E72" s="24" t="s">
        <v>104</v>
      </c>
      <c r="F72" s="25" t="s">
        <v>44</v>
      </c>
      <c r="G72" s="26">
        <v>24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45</v>
      </c>
      <c r="E73" s="29" t="s">
        <v>46</v>
      </c>
    </row>
    <row r="74" spans="1:16" ht="25.5" x14ac:dyDescent="0.2">
      <c r="A74" s="30" t="s">
        <v>47</v>
      </c>
      <c r="E74" s="31" t="s">
        <v>48</v>
      </c>
    </row>
    <row r="75" spans="1:16" ht="38.25" x14ac:dyDescent="0.2">
      <c r="A75" t="s">
        <v>49</v>
      </c>
      <c r="E75" s="29" t="s">
        <v>101</v>
      </c>
    </row>
    <row r="76" spans="1:16" x14ac:dyDescent="0.2">
      <c r="A76" s="22" t="s">
        <v>40</v>
      </c>
      <c r="B76" s="23" t="s">
        <v>105</v>
      </c>
      <c r="C76" s="23" t="s">
        <v>106</v>
      </c>
      <c r="D76" s="22" t="s">
        <v>42</v>
      </c>
      <c r="E76" s="24" t="s">
        <v>107</v>
      </c>
      <c r="F76" s="25" t="s">
        <v>44</v>
      </c>
      <c r="G76" s="26">
        <v>215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45</v>
      </c>
      <c r="E77" s="29" t="s">
        <v>46</v>
      </c>
    </row>
    <row r="78" spans="1:16" ht="25.5" x14ac:dyDescent="0.2">
      <c r="A78" s="30" t="s">
        <v>47</v>
      </c>
      <c r="E78" s="31" t="s">
        <v>48</v>
      </c>
    </row>
    <row r="79" spans="1:16" ht="38.25" x14ac:dyDescent="0.2">
      <c r="A79" t="s">
        <v>49</v>
      </c>
      <c r="E79" s="29" t="s">
        <v>101</v>
      </c>
    </row>
    <row r="80" spans="1:16" x14ac:dyDescent="0.2">
      <c r="A80" s="22" t="s">
        <v>40</v>
      </c>
      <c r="B80" s="23" t="s">
        <v>108</v>
      </c>
      <c r="C80" s="23" t="s">
        <v>109</v>
      </c>
      <c r="D80" s="22" t="s">
        <v>42</v>
      </c>
      <c r="E80" s="24" t="s">
        <v>110</v>
      </c>
      <c r="F80" s="25" t="s">
        <v>44</v>
      </c>
      <c r="G80" s="26">
        <v>45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8" t="s">
        <v>45</v>
      </c>
      <c r="E81" s="29" t="s">
        <v>46</v>
      </c>
    </row>
    <row r="82" spans="1:16" ht="25.5" x14ac:dyDescent="0.2">
      <c r="A82" s="30" t="s">
        <v>47</v>
      </c>
      <c r="E82" s="31" t="s">
        <v>48</v>
      </c>
    </row>
    <row r="83" spans="1:16" ht="38.25" x14ac:dyDescent="0.2">
      <c r="A83" t="s">
        <v>49</v>
      </c>
      <c r="E83" s="29" t="s">
        <v>101</v>
      </c>
    </row>
    <row r="84" spans="1:16" ht="25.5" x14ac:dyDescent="0.2">
      <c r="A84" s="22" t="s">
        <v>40</v>
      </c>
      <c r="B84" s="23" t="s">
        <v>111</v>
      </c>
      <c r="C84" s="23" t="s">
        <v>112</v>
      </c>
      <c r="D84" s="22" t="s">
        <v>42</v>
      </c>
      <c r="E84" s="24" t="s">
        <v>113</v>
      </c>
      <c r="F84" s="25" t="s">
        <v>62</v>
      </c>
      <c r="G84" s="26">
        <v>22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8" t="s">
        <v>45</v>
      </c>
      <c r="E85" s="29" t="s">
        <v>46</v>
      </c>
    </row>
    <row r="86" spans="1:16" ht="25.5" x14ac:dyDescent="0.2">
      <c r="A86" s="30" t="s">
        <v>47</v>
      </c>
      <c r="E86" s="31" t="s">
        <v>48</v>
      </c>
    </row>
    <row r="87" spans="1:16" ht="51" x14ac:dyDescent="0.2">
      <c r="A87" t="s">
        <v>49</v>
      </c>
      <c r="E87" s="29" t="s">
        <v>93</v>
      </c>
    </row>
    <row r="88" spans="1:16" ht="25.5" x14ac:dyDescent="0.2">
      <c r="A88" s="22" t="s">
        <v>40</v>
      </c>
      <c r="B88" s="23" t="s">
        <v>114</v>
      </c>
      <c r="C88" s="23" t="s">
        <v>115</v>
      </c>
      <c r="D88" s="22" t="s">
        <v>42</v>
      </c>
      <c r="E88" s="24" t="s">
        <v>116</v>
      </c>
      <c r="F88" s="25" t="s">
        <v>62</v>
      </c>
      <c r="G88" s="26">
        <v>3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8" t="s">
        <v>45</v>
      </c>
      <c r="E89" s="29" t="s">
        <v>46</v>
      </c>
    </row>
    <row r="90" spans="1:16" ht="25.5" x14ac:dyDescent="0.2">
      <c r="A90" s="30" t="s">
        <v>47</v>
      </c>
      <c r="E90" s="31" t="s">
        <v>48</v>
      </c>
    </row>
    <row r="91" spans="1:16" ht="102" x14ac:dyDescent="0.2">
      <c r="A91" t="s">
        <v>49</v>
      </c>
      <c r="E91" s="29" t="s">
        <v>117</v>
      </c>
    </row>
    <row r="92" spans="1:16" ht="25.5" x14ac:dyDescent="0.2">
      <c r="A92" s="22" t="s">
        <v>40</v>
      </c>
      <c r="B92" s="23" t="s">
        <v>118</v>
      </c>
      <c r="C92" s="23" t="s">
        <v>119</v>
      </c>
      <c r="D92" s="22" t="s">
        <v>42</v>
      </c>
      <c r="E92" s="24" t="s">
        <v>120</v>
      </c>
      <c r="F92" s="25" t="s">
        <v>62</v>
      </c>
      <c r="G92" s="26">
        <v>4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8" t="s">
        <v>45</v>
      </c>
      <c r="E93" s="29" t="s">
        <v>46</v>
      </c>
    </row>
    <row r="94" spans="1:16" ht="25.5" x14ac:dyDescent="0.2">
      <c r="A94" s="30" t="s">
        <v>47</v>
      </c>
      <c r="E94" s="31" t="s">
        <v>48</v>
      </c>
    </row>
    <row r="95" spans="1:16" ht="102" x14ac:dyDescent="0.2">
      <c r="A95" t="s">
        <v>49</v>
      </c>
      <c r="E95" s="29" t="s">
        <v>121</v>
      </c>
    </row>
    <row r="96" spans="1:16" ht="25.5" x14ac:dyDescent="0.2">
      <c r="A96" s="22" t="s">
        <v>40</v>
      </c>
      <c r="B96" s="23" t="s">
        <v>122</v>
      </c>
      <c r="C96" s="23" t="s">
        <v>123</v>
      </c>
      <c r="D96" s="22" t="s">
        <v>42</v>
      </c>
      <c r="E96" s="24" t="s">
        <v>124</v>
      </c>
      <c r="F96" s="25" t="s">
        <v>62</v>
      </c>
      <c r="G96" s="26">
        <v>6</v>
      </c>
      <c r="H96" s="27">
        <v>0</v>
      </c>
      <c r="I96" s="27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8" t="s">
        <v>45</v>
      </c>
      <c r="E97" s="29" t="s">
        <v>46</v>
      </c>
    </row>
    <row r="98" spans="1:18" ht="25.5" x14ac:dyDescent="0.2">
      <c r="A98" s="30" t="s">
        <v>47</v>
      </c>
      <c r="E98" s="31" t="s">
        <v>48</v>
      </c>
    </row>
    <row r="99" spans="1:18" ht="102" x14ac:dyDescent="0.2">
      <c r="A99" t="s">
        <v>49</v>
      </c>
      <c r="E99" s="29" t="s">
        <v>121</v>
      </c>
    </row>
    <row r="100" spans="1:18" x14ac:dyDescent="0.2">
      <c r="A100" s="22" t="s">
        <v>40</v>
      </c>
      <c r="B100" s="23" t="s">
        <v>125</v>
      </c>
      <c r="C100" s="23" t="s">
        <v>126</v>
      </c>
      <c r="D100" s="22" t="s">
        <v>42</v>
      </c>
      <c r="E100" s="24" t="s">
        <v>127</v>
      </c>
      <c r="F100" s="25" t="s">
        <v>62</v>
      </c>
      <c r="G100" s="26">
        <v>183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8" t="s">
        <v>45</v>
      </c>
      <c r="E101" s="29" t="s">
        <v>46</v>
      </c>
    </row>
    <row r="102" spans="1:18" ht="25.5" x14ac:dyDescent="0.2">
      <c r="A102" s="30" t="s">
        <v>47</v>
      </c>
      <c r="E102" s="31" t="s">
        <v>48</v>
      </c>
    </row>
    <row r="103" spans="1:18" ht="89.25" x14ac:dyDescent="0.2">
      <c r="A103" t="s">
        <v>49</v>
      </c>
      <c r="E103" s="29" t="s">
        <v>128</v>
      </c>
    </row>
    <row r="104" spans="1:18" ht="25.5" x14ac:dyDescent="0.2">
      <c r="A104" s="22" t="s">
        <v>40</v>
      </c>
      <c r="B104" s="23" t="s">
        <v>129</v>
      </c>
      <c r="C104" s="23" t="s">
        <v>130</v>
      </c>
      <c r="D104" s="22" t="s">
        <v>42</v>
      </c>
      <c r="E104" s="24" t="s">
        <v>131</v>
      </c>
      <c r="F104" s="25" t="s">
        <v>62</v>
      </c>
      <c r="G104" s="26">
        <v>1</v>
      </c>
      <c r="H104" s="27">
        <v>0</v>
      </c>
      <c r="I104" s="27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8" t="s">
        <v>45</v>
      </c>
      <c r="E105" s="29" t="s">
        <v>46</v>
      </c>
    </row>
    <row r="106" spans="1:18" ht="38.25" x14ac:dyDescent="0.2">
      <c r="A106" s="30" t="s">
        <v>47</v>
      </c>
      <c r="E106" s="31" t="s">
        <v>132</v>
      </c>
    </row>
    <row r="107" spans="1:18" ht="102" x14ac:dyDescent="0.2">
      <c r="A107" t="s">
        <v>49</v>
      </c>
      <c r="E107" s="29" t="s">
        <v>133</v>
      </c>
    </row>
    <row r="108" spans="1:18" ht="12.75" customHeight="1" x14ac:dyDescent="0.2">
      <c r="A108" s="3" t="s">
        <v>37</v>
      </c>
      <c r="B108" s="3"/>
      <c r="C108" s="32" t="s">
        <v>134</v>
      </c>
      <c r="D108" s="3"/>
      <c r="E108" s="20" t="s">
        <v>135</v>
      </c>
      <c r="F108" s="3"/>
      <c r="G108" s="3"/>
      <c r="H108" s="3"/>
      <c r="I108" s="33">
        <f>0+Q108</f>
        <v>0</v>
      </c>
      <c r="O108">
        <f>0+R108</f>
        <v>0</v>
      </c>
      <c r="Q108">
        <f>0+I109+I113+I117+I121+I125+I129+I133</f>
        <v>0</v>
      </c>
      <c r="R108">
        <f>0+O109+O113+O117+O121+O125+O129+O133</f>
        <v>0</v>
      </c>
    </row>
    <row r="109" spans="1:18" x14ac:dyDescent="0.2">
      <c r="A109" s="22" t="s">
        <v>40</v>
      </c>
      <c r="B109" s="23" t="s">
        <v>136</v>
      </c>
      <c r="C109" s="23" t="s">
        <v>137</v>
      </c>
      <c r="D109" s="22" t="s">
        <v>42</v>
      </c>
      <c r="E109" s="24" t="s">
        <v>138</v>
      </c>
      <c r="F109" s="25" t="s">
        <v>62</v>
      </c>
      <c r="G109" s="26">
        <v>4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8" x14ac:dyDescent="0.2">
      <c r="A110" s="28" t="s">
        <v>45</v>
      </c>
      <c r="E110" s="29" t="s">
        <v>46</v>
      </c>
    </row>
    <row r="111" spans="1:18" ht="25.5" x14ac:dyDescent="0.2">
      <c r="A111" s="30" t="s">
        <v>47</v>
      </c>
      <c r="E111" s="31" t="s">
        <v>139</v>
      </c>
    </row>
    <row r="112" spans="1:18" ht="102" x14ac:dyDescent="0.2">
      <c r="A112" t="s">
        <v>49</v>
      </c>
      <c r="E112" s="29" t="s">
        <v>140</v>
      </c>
    </row>
    <row r="113" spans="1:16" x14ac:dyDescent="0.2">
      <c r="A113" s="22" t="s">
        <v>40</v>
      </c>
      <c r="B113" s="23" t="s">
        <v>141</v>
      </c>
      <c r="C113" s="23" t="s">
        <v>142</v>
      </c>
      <c r="D113" s="22" t="s">
        <v>42</v>
      </c>
      <c r="E113" s="24" t="s">
        <v>143</v>
      </c>
      <c r="F113" s="25" t="s">
        <v>62</v>
      </c>
      <c r="G113" s="26">
        <v>4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8" t="s">
        <v>45</v>
      </c>
      <c r="E114" s="29" t="s">
        <v>46</v>
      </c>
    </row>
    <row r="115" spans="1:16" ht="25.5" x14ac:dyDescent="0.2">
      <c r="A115" s="30" t="s">
        <v>47</v>
      </c>
      <c r="E115" s="31" t="s">
        <v>144</v>
      </c>
    </row>
    <row r="116" spans="1:16" ht="102" x14ac:dyDescent="0.2">
      <c r="A116" t="s">
        <v>49</v>
      </c>
      <c r="E116" s="29" t="s">
        <v>140</v>
      </c>
    </row>
    <row r="117" spans="1:16" x14ac:dyDescent="0.2">
      <c r="A117" s="22" t="s">
        <v>40</v>
      </c>
      <c r="B117" s="23" t="s">
        <v>145</v>
      </c>
      <c r="C117" s="23" t="s">
        <v>146</v>
      </c>
      <c r="D117" s="22" t="s">
        <v>42</v>
      </c>
      <c r="E117" s="24" t="s">
        <v>147</v>
      </c>
      <c r="F117" s="25" t="s">
        <v>62</v>
      </c>
      <c r="G117" s="26">
        <v>1</v>
      </c>
      <c r="H117" s="27">
        <v>0</v>
      </c>
      <c r="I117" s="27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8" t="s">
        <v>45</v>
      </c>
      <c r="E118" s="29" t="s">
        <v>46</v>
      </c>
    </row>
    <row r="119" spans="1:16" ht="25.5" x14ac:dyDescent="0.2">
      <c r="A119" s="30" t="s">
        <v>47</v>
      </c>
      <c r="E119" s="31" t="s">
        <v>148</v>
      </c>
    </row>
    <row r="120" spans="1:16" ht="38.25" x14ac:dyDescent="0.2">
      <c r="A120" t="s">
        <v>49</v>
      </c>
      <c r="E120" s="29" t="s">
        <v>149</v>
      </c>
    </row>
    <row r="121" spans="1:16" x14ac:dyDescent="0.2">
      <c r="A121" s="22" t="s">
        <v>40</v>
      </c>
      <c r="B121" s="23" t="s">
        <v>150</v>
      </c>
      <c r="C121" s="23" t="s">
        <v>151</v>
      </c>
      <c r="D121" s="22" t="s">
        <v>42</v>
      </c>
      <c r="E121" s="24" t="s">
        <v>152</v>
      </c>
      <c r="F121" s="25" t="s">
        <v>62</v>
      </c>
      <c r="G121" s="26">
        <v>1</v>
      </c>
      <c r="H121" s="27">
        <v>0</v>
      </c>
      <c r="I121" s="27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8" t="s">
        <v>45</v>
      </c>
      <c r="E122" s="29" t="s">
        <v>46</v>
      </c>
    </row>
    <row r="123" spans="1:16" ht="25.5" x14ac:dyDescent="0.2">
      <c r="A123" s="30" t="s">
        <v>47</v>
      </c>
      <c r="E123" s="31" t="s">
        <v>148</v>
      </c>
    </row>
    <row r="124" spans="1:16" ht="38.25" x14ac:dyDescent="0.2">
      <c r="A124" t="s">
        <v>49</v>
      </c>
      <c r="E124" s="29" t="s">
        <v>149</v>
      </c>
    </row>
    <row r="125" spans="1:16" x14ac:dyDescent="0.2">
      <c r="A125" s="22" t="s">
        <v>40</v>
      </c>
      <c r="B125" s="23" t="s">
        <v>153</v>
      </c>
      <c r="C125" s="23" t="s">
        <v>154</v>
      </c>
      <c r="D125" s="22" t="s">
        <v>42</v>
      </c>
      <c r="E125" s="24" t="s">
        <v>155</v>
      </c>
      <c r="F125" s="25" t="s">
        <v>62</v>
      </c>
      <c r="G125" s="26">
        <v>4</v>
      </c>
      <c r="H125" s="27">
        <v>0</v>
      </c>
      <c r="I125" s="27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28" t="s">
        <v>45</v>
      </c>
      <c r="E126" s="29" t="s">
        <v>46</v>
      </c>
    </row>
    <row r="127" spans="1:16" ht="25.5" x14ac:dyDescent="0.2">
      <c r="A127" s="30" t="s">
        <v>47</v>
      </c>
      <c r="E127" s="31" t="s">
        <v>144</v>
      </c>
    </row>
    <row r="128" spans="1:16" ht="102" x14ac:dyDescent="0.2">
      <c r="A128" t="s">
        <v>49</v>
      </c>
      <c r="E128" s="29" t="s">
        <v>140</v>
      </c>
    </row>
    <row r="129" spans="1:18" x14ac:dyDescent="0.2">
      <c r="A129" s="22" t="s">
        <v>40</v>
      </c>
      <c r="B129" s="23" t="s">
        <v>156</v>
      </c>
      <c r="C129" s="23" t="s">
        <v>157</v>
      </c>
      <c r="D129" s="22" t="s">
        <v>42</v>
      </c>
      <c r="E129" s="24" t="s">
        <v>158</v>
      </c>
      <c r="F129" s="25" t="s">
        <v>62</v>
      </c>
      <c r="G129" s="26">
        <v>2</v>
      </c>
      <c r="H129" s="27">
        <v>0</v>
      </c>
      <c r="I129" s="27">
        <f>ROUND(ROUND(H129,2)*ROUND(G129,3),2)</f>
        <v>0</v>
      </c>
      <c r="O129">
        <f>(I129*21)/100</f>
        <v>0</v>
      </c>
      <c r="P129" t="s">
        <v>10</v>
      </c>
    </row>
    <row r="130" spans="1:18" x14ac:dyDescent="0.2">
      <c r="A130" s="28" t="s">
        <v>45</v>
      </c>
      <c r="E130" s="29" t="s">
        <v>46</v>
      </c>
    </row>
    <row r="131" spans="1:18" ht="25.5" x14ac:dyDescent="0.2">
      <c r="A131" s="30" t="s">
        <v>47</v>
      </c>
      <c r="E131" s="31" t="s">
        <v>144</v>
      </c>
    </row>
    <row r="132" spans="1:18" ht="102" x14ac:dyDescent="0.2">
      <c r="A132" t="s">
        <v>49</v>
      </c>
      <c r="E132" s="29" t="s">
        <v>159</v>
      </c>
    </row>
    <row r="133" spans="1:18" x14ac:dyDescent="0.2">
      <c r="A133" s="22" t="s">
        <v>40</v>
      </c>
      <c r="B133" s="23" t="s">
        <v>160</v>
      </c>
      <c r="C133" s="23" t="s">
        <v>161</v>
      </c>
      <c r="D133" s="22" t="s">
        <v>42</v>
      </c>
      <c r="E133" s="24" t="s">
        <v>162</v>
      </c>
      <c r="F133" s="25" t="s">
        <v>62</v>
      </c>
      <c r="G133" s="26">
        <v>2</v>
      </c>
      <c r="H133" s="27">
        <v>0</v>
      </c>
      <c r="I133" s="27">
        <f>ROUND(ROUND(H133,2)*ROUND(G133,3),2)</f>
        <v>0</v>
      </c>
      <c r="O133">
        <f>(I133*21)/100</f>
        <v>0</v>
      </c>
      <c r="P133" t="s">
        <v>10</v>
      </c>
    </row>
    <row r="134" spans="1:18" x14ac:dyDescent="0.2">
      <c r="A134" s="28" t="s">
        <v>45</v>
      </c>
      <c r="E134" s="29" t="s">
        <v>46</v>
      </c>
    </row>
    <row r="135" spans="1:18" ht="25.5" x14ac:dyDescent="0.2">
      <c r="A135" s="30" t="s">
        <v>47</v>
      </c>
      <c r="E135" s="31" t="s">
        <v>144</v>
      </c>
    </row>
    <row r="136" spans="1:18" ht="102" x14ac:dyDescent="0.2">
      <c r="A136" t="s">
        <v>49</v>
      </c>
      <c r="E136" s="29" t="s">
        <v>159</v>
      </c>
    </row>
    <row r="137" spans="1:18" ht="12.75" customHeight="1" x14ac:dyDescent="0.2">
      <c r="A137" s="3" t="s">
        <v>37</v>
      </c>
      <c r="B137" s="3"/>
      <c r="C137" s="32" t="s">
        <v>163</v>
      </c>
      <c r="D137" s="3"/>
      <c r="E137" s="20" t="s">
        <v>164</v>
      </c>
      <c r="F137" s="3"/>
      <c r="G137" s="3"/>
      <c r="H137" s="3"/>
      <c r="I137" s="33">
        <f>0+Q137</f>
        <v>0</v>
      </c>
      <c r="O137">
        <f>0+R137</f>
        <v>0</v>
      </c>
      <c r="Q137">
        <f>0+I138+I142+I146+I150+I154+I158+I162+I166+I170+I174+I178+I182+I186+I190+I194+I198+I202+I206+I210+I214+I218+I222+I226+I230+I234+I238+I242</f>
        <v>0</v>
      </c>
      <c r="R137">
        <f>0+O138+O142+O146+O150+O154+O158+O162+O166+O170+O174+O178+O182+O186+O190+O194+O198+O202+O206+O210+O214+O218+O222+O226+O230+O234+O238+O242</f>
        <v>0</v>
      </c>
    </row>
    <row r="138" spans="1:18" x14ac:dyDescent="0.2">
      <c r="A138" s="22" t="s">
        <v>40</v>
      </c>
      <c r="B138" s="23" t="s">
        <v>165</v>
      </c>
      <c r="C138" s="23" t="s">
        <v>166</v>
      </c>
      <c r="D138" s="22" t="s">
        <v>42</v>
      </c>
      <c r="E138" s="24" t="s">
        <v>167</v>
      </c>
      <c r="F138" s="25" t="s">
        <v>62</v>
      </c>
      <c r="G138" s="26">
        <v>2</v>
      </c>
      <c r="H138" s="27">
        <v>0</v>
      </c>
      <c r="I138" s="27">
        <f>ROUND(ROUND(H138,2)*ROUND(G138,3),2)</f>
        <v>0</v>
      </c>
      <c r="O138">
        <f>(I138*21)/100</f>
        <v>0</v>
      </c>
      <c r="P138" t="s">
        <v>10</v>
      </c>
    </row>
    <row r="139" spans="1:18" x14ac:dyDescent="0.2">
      <c r="A139" s="28" t="s">
        <v>45</v>
      </c>
      <c r="E139" s="29" t="s">
        <v>46</v>
      </c>
    </row>
    <row r="140" spans="1:18" ht="25.5" x14ac:dyDescent="0.2">
      <c r="A140" s="30" t="s">
        <v>47</v>
      </c>
      <c r="E140" s="31" t="s">
        <v>168</v>
      </c>
    </row>
    <row r="141" spans="1:18" ht="38.25" x14ac:dyDescent="0.2">
      <c r="A141" t="s">
        <v>49</v>
      </c>
      <c r="E141" s="29" t="s">
        <v>149</v>
      </c>
    </row>
    <row r="142" spans="1:18" x14ac:dyDescent="0.2">
      <c r="A142" s="22" t="s">
        <v>40</v>
      </c>
      <c r="B142" s="23" t="s">
        <v>169</v>
      </c>
      <c r="C142" s="23" t="s">
        <v>170</v>
      </c>
      <c r="D142" s="22" t="s">
        <v>42</v>
      </c>
      <c r="E142" s="24" t="s">
        <v>171</v>
      </c>
      <c r="F142" s="25" t="s">
        <v>62</v>
      </c>
      <c r="G142" s="26">
        <v>2</v>
      </c>
      <c r="H142" s="27">
        <v>0</v>
      </c>
      <c r="I142" s="27">
        <f>ROUND(ROUND(H142,2)*ROUND(G142,3),2)</f>
        <v>0</v>
      </c>
      <c r="O142">
        <f>(I142*21)/100</f>
        <v>0</v>
      </c>
      <c r="P142" t="s">
        <v>10</v>
      </c>
    </row>
    <row r="143" spans="1:18" x14ac:dyDescent="0.2">
      <c r="A143" s="28" t="s">
        <v>45</v>
      </c>
      <c r="E143" s="29" t="s">
        <v>46</v>
      </c>
    </row>
    <row r="144" spans="1:18" ht="25.5" x14ac:dyDescent="0.2">
      <c r="A144" s="30" t="s">
        <v>47</v>
      </c>
      <c r="E144" s="31" t="s">
        <v>168</v>
      </c>
    </row>
    <row r="145" spans="1:16" ht="165.75" x14ac:dyDescent="0.2">
      <c r="A145" t="s">
        <v>49</v>
      </c>
      <c r="E145" s="29" t="s">
        <v>172</v>
      </c>
    </row>
    <row r="146" spans="1:16" ht="25.5" x14ac:dyDescent="0.2">
      <c r="A146" s="22" t="s">
        <v>40</v>
      </c>
      <c r="B146" s="23" t="s">
        <v>173</v>
      </c>
      <c r="C146" s="23" t="s">
        <v>174</v>
      </c>
      <c r="D146" s="22" t="s">
        <v>42</v>
      </c>
      <c r="E146" s="24" t="s">
        <v>175</v>
      </c>
      <c r="F146" s="25" t="s">
        <v>62</v>
      </c>
      <c r="G146" s="26">
        <v>16</v>
      </c>
      <c r="H146" s="27">
        <v>0</v>
      </c>
      <c r="I146" s="27">
        <f>ROUND(ROUND(H146,2)*ROUND(G146,3),2)</f>
        <v>0</v>
      </c>
      <c r="O146">
        <f>(I146*21)/100</f>
        <v>0</v>
      </c>
      <c r="P146" t="s">
        <v>10</v>
      </c>
    </row>
    <row r="147" spans="1:16" x14ac:dyDescent="0.2">
      <c r="A147" s="28" t="s">
        <v>45</v>
      </c>
      <c r="E147" s="29" t="s">
        <v>46</v>
      </c>
    </row>
    <row r="148" spans="1:16" ht="25.5" x14ac:dyDescent="0.2">
      <c r="A148" s="30" t="s">
        <v>47</v>
      </c>
      <c r="E148" s="31" t="s">
        <v>176</v>
      </c>
    </row>
    <row r="149" spans="1:16" ht="165.75" x14ac:dyDescent="0.2">
      <c r="A149" t="s">
        <v>49</v>
      </c>
      <c r="E149" s="29" t="s">
        <v>177</v>
      </c>
    </row>
    <row r="150" spans="1:16" ht="25.5" x14ac:dyDescent="0.2">
      <c r="A150" s="22" t="s">
        <v>40</v>
      </c>
      <c r="B150" s="23" t="s">
        <v>178</v>
      </c>
      <c r="C150" s="23" t="s">
        <v>179</v>
      </c>
      <c r="D150" s="22" t="s">
        <v>42</v>
      </c>
      <c r="E150" s="24" t="s">
        <v>180</v>
      </c>
      <c r="F150" s="25" t="s">
        <v>62</v>
      </c>
      <c r="G150" s="26">
        <v>6</v>
      </c>
      <c r="H150" s="27">
        <v>0</v>
      </c>
      <c r="I150" s="27">
        <f>ROUND(ROUND(H150,2)*ROUND(G150,3),2)</f>
        <v>0</v>
      </c>
      <c r="O150">
        <f>(I150*21)/100</f>
        <v>0</v>
      </c>
      <c r="P150" t="s">
        <v>10</v>
      </c>
    </row>
    <row r="151" spans="1:16" x14ac:dyDescent="0.2">
      <c r="A151" s="28" t="s">
        <v>45</v>
      </c>
      <c r="E151" s="29" t="s">
        <v>46</v>
      </c>
    </row>
    <row r="152" spans="1:16" ht="25.5" x14ac:dyDescent="0.2">
      <c r="A152" s="30" t="s">
        <v>47</v>
      </c>
      <c r="E152" s="31" t="s">
        <v>176</v>
      </c>
    </row>
    <row r="153" spans="1:16" ht="165.75" x14ac:dyDescent="0.2">
      <c r="A153" t="s">
        <v>49</v>
      </c>
      <c r="E153" s="29" t="s">
        <v>177</v>
      </c>
    </row>
    <row r="154" spans="1:16" ht="38.25" x14ac:dyDescent="0.2">
      <c r="A154" s="22" t="s">
        <v>40</v>
      </c>
      <c r="B154" s="23" t="s">
        <v>181</v>
      </c>
      <c r="C154" s="23" t="s">
        <v>182</v>
      </c>
      <c r="D154" s="22" t="s">
        <v>42</v>
      </c>
      <c r="E154" s="24" t="s">
        <v>183</v>
      </c>
      <c r="F154" s="25" t="s">
        <v>62</v>
      </c>
      <c r="G154" s="26">
        <v>2</v>
      </c>
      <c r="H154" s="27">
        <v>0</v>
      </c>
      <c r="I154" s="27">
        <f>ROUND(ROUND(H154,2)*ROUND(G154,3),2)</f>
        <v>0</v>
      </c>
      <c r="O154">
        <f>(I154*21)/100</f>
        <v>0</v>
      </c>
      <c r="P154" t="s">
        <v>10</v>
      </c>
    </row>
    <row r="155" spans="1:16" ht="25.5" x14ac:dyDescent="0.2">
      <c r="A155" s="28" t="s">
        <v>45</v>
      </c>
      <c r="E155" s="29" t="s">
        <v>184</v>
      </c>
    </row>
    <row r="156" spans="1:16" ht="25.5" x14ac:dyDescent="0.2">
      <c r="A156" s="30" t="s">
        <v>47</v>
      </c>
      <c r="E156" s="31" t="s">
        <v>176</v>
      </c>
    </row>
    <row r="157" spans="1:16" ht="165.75" x14ac:dyDescent="0.2">
      <c r="A157" t="s">
        <v>49</v>
      </c>
      <c r="E157" s="29" t="s">
        <v>177</v>
      </c>
    </row>
    <row r="158" spans="1:16" ht="38.25" x14ac:dyDescent="0.2">
      <c r="A158" s="22" t="s">
        <v>40</v>
      </c>
      <c r="B158" s="23" t="s">
        <v>185</v>
      </c>
      <c r="C158" s="23" t="s">
        <v>186</v>
      </c>
      <c r="D158" s="22" t="s">
        <v>42</v>
      </c>
      <c r="E158" s="24" t="s">
        <v>187</v>
      </c>
      <c r="F158" s="25" t="s">
        <v>62</v>
      </c>
      <c r="G158" s="26">
        <v>96</v>
      </c>
      <c r="H158" s="27">
        <v>0</v>
      </c>
      <c r="I158" s="27">
        <f>ROUND(ROUND(H158,2)*ROUND(G158,3),2)</f>
        <v>0</v>
      </c>
      <c r="O158">
        <f>(I158*21)/100</f>
        <v>0</v>
      </c>
      <c r="P158" t="s">
        <v>10</v>
      </c>
    </row>
    <row r="159" spans="1:16" x14ac:dyDescent="0.2">
      <c r="A159" s="28" t="s">
        <v>45</v>
      </c>
      <c r="E159" s="29" t="s">
        <v>46</v>
      </c>
    </row>
    <row r="160" spans="1:16" ht="25.5" x14ac:dyDescent="0.2">
      <c r="A160" s="30" t="s">
        <v>47</v>
      </c>
      <c r="E160" s="31" t="s">
        <v>176</v>
      </c>
    </row>
    <row r="161" spans="1:16" ht="165.75" x14ac:dyDescent="0.2">
      <c r="A161" t="s">
        <v>49</v>
      </c>
      <c r="E161" s="29" t="s">
        <v>177</v>
      </c>
    </row>
    <row r="162" spans="1:16" x14ac:dyDescent="0.2">
      <c r="A162" s="22" t="s">
        <v>40</v>
      </c>
      <c r="B162" s="23" t="s">
        <v>188</v>
      </c>
      <c r="C162" s="23" t="s">
        <v>189</v>
      </c>
      <c r="D162" s="22" t="s">
        <v>42</v>
      </c>
      <c r="E162" s="24" t="s">
        <v>190</v>
      </c>
      <c r="F162" s="25" t="s">
        <v>62</v>
      </c>
      <c r="G162" s="26">
        <v>9</v>
      </c>
      <c r="H162" s="27">
        <v>0</v>
      </c>
      <c r="I162" s="27">
        <f>ROUND(ROUND(H162,2)*ROUND(G162,3),2)</f>
        <v>0</v>
      </c>
      <c r="O162">
        <f>(I162*21)/100</f>
        <v>0</v>
      </c>
      <c r="P162" t="s">
        <v>10</v>
      </c>
    </row>
    <row r="163" spans="1:16" x14ac:dyDescent="0.2">
      <c r="A163" s="28" t="s">
        <v>45</v>
      </c>
      <c r="E163" s="29" t="s">
        <v>46</v>
      </c>
    </row>
    <row r="164" spans="1:16" ht="25.5" x14ac:dyDescent="0.2">
      <c r="A164" s="30" t="s">
        <v>47</v>
      </c>
      <c r="E164" s="31" t="s">
        <v>168</v>
      </c>
    </row>
    <row r="165" spans="1:16" ht="153" x14ac:dyDescent="0.2">
      <c r="A165" t="s">
        <v>49</v>
      </c>
      <c r="E165" s="29" t="s">
        <v>191</v>
      </c>
    </row>
    <row r="166" spans="1:16" ht="25.5" x14ac:dyDescent="0.2">
      <c r="A166" s="22" t="s">
        <v>40</v>
      </c>
      <c r="B166" s="23" t="s">
        <v>192</v>
      </c>
      <c r="C166" s="23" t="s">
        <v>193</v>
      </c>
      <c r="D166" s="22" t="s">
        <v>42</v>
      </c>
      <c r="E166" s="24" t="s">
        <v>194</v>
      </c>
      <c r="F166" s="25" t="s">
        <v>62</v>
      </c>
      <c r="G166" s="26">
        <v>24</v>
      </c>
      <c r="H166" s="27">
        <v>0</v>
      </c>
      <c r="I166" s="27">
        <f>ROUND(ROUND(H166,2)*ROUND(G166,3),2)</f>
        <v>0</v>
      </c>
      <c r="O166">
        <f>(I166*21)/100</f>
        <v>0</v>
      </c>
      <c r="P166" t="s">
        <v>10</v>
      </c>
    </row>
    <row r="167" spans="1:16" x14ac:dyDescent="0.2">
      <c r="A167" s="28" t="s">
        <v>45</v>
      </c>
      <c r="E167" s="29" t="s">
        <v>46</v>
      </c>
    </row>
    <row r="168" spans="1:16" ht="25.5" x14ac:dyDescent="0.2">
      <c r="A168" s="30" t="s">
        <v>47</v>
      </c>
      <c r="E168" s="31" t="s">
        <v>176</v>
      </c>
    </row>
    <row r="169" spans="1:16" ht="153" x14ac:dyDescent="0.2">
      <c r="A169" t="s">
        <v>49</v>
      </c>
      <c r="E169" s="29" t="s">
        <v>191</v>
      </c>
    </row>
    <row r="170" spans="1:16" x14ac:dyDescent="0.2">
      <c r="A170" s="22" t="s">
        <v>40</v>
      </c>
      <c r="B170" s="23" t="s">
        <v>195</v>
      </c>
      <c r="C170" s="23" t="s">
        <v>196</v>
      </c>
      <c r="D170" s="22" t="s">
        <v>42</v>
      </c>
      <c r="E170" s="24" t="s">
        <v>197</v>
      </c>
      <c r="F170" s="25" t="s">
        <v>62</v>
      </c>
      <c r="G170" s="26">
        <v>1</v>
      </c>
      <c r="H170" s="27">
        <v>0</v>
      </c>
      <c r="I170" s="27">
        <f>ROUND(ROUND(H170,2)*ROUND(G170,3),2)</f>
        <v>0</v>
      </c>
      <c r="O170">
        <f>(I170*21)/100</f>
        <v>0</v>
      </c>
      <c r="P170" t="s">
        <v>10</v>
      </c>
    </row>
    <row r="171" spans="1:16" x14ac:dyDescent="0.2">
      <c r="A171" s="28" t="s">
        <v>45</v>
      </c>
      <c r="E171" s="29" t="s">
        <v>46</v>
      </c>
    </row>
    <row r="172" spans="1:16" ht="25.5" x14ac:dyDescent="0.2">
      <c r="A172" s="30" t="s">
        <v>47</v>
      </c>
      <c r="E172" s="31" t="s">
        <v>176</v>
      </c>
    </row>
    <row r="173" spans="1:16" ht="165.75" x14ac:dyDescent="0.2">
      <c r="A173" t="s">
        <v>49</v>
      </c>
      <c r="E173" s="29" t="s">
        <v>198</v>
      </c>
    </row>
    <row r="174" spans="1:16" ht="25.5" x14ac:dyDescent="0.2">
      <c r="A174" s="22" t="s">
        <v>40</v>
      </c>
      <c r="B174" s="23" t="s">
        <v>199</v>
      </c>
      <c r="C174" s="23" t="s">
        <v>200</v>
      </c>
      <c r="D174" s="22" t="s">
        <v>42</v>
      </c>
      <c r="E174" s="24" t="s">
        <v>201</v>
      </c>
      <c r="F174" s="25" t="s">
        <v>62</v>
      </c>
      <c r="G174" s="26">
        <v>16</v>
      </c>
      <c r="H174" s="27">
        <v>0</v>
      </c>
      <c r="I174" s="27">
        <f>ROUND(ROUND(H174,2)*ROUND(G174,3),2)</f>
        <v>0</v>
      </c>
      <c r="O174">
        <f>(I174*21)/100</f>
        <v>0</v>
      </c>
      <c r="P174" t="s">
        <v>10</v>
      </c>
    </row>
    <row r="175" spans="1:16" x14ac:dyDescent="0.2">
      <c r="A175" s="28" t="s">
        <v>45</v>
      </c>
      <c r="E175" s="29" t="s">
        <v>46</v>
      </c>
    </row>
    <row r="176" spans="1:16" ht="25.5" x14ac:dyDescent="0.2">
      <c r="A176" s="30" t="s">
        <v>47</v>
      </c>
      <c r="E176" s="31" t="s">
        <v>202</v>
      </c>
    </row>
    <row r="177" spans="1:16" ht="165.75" x14ac:dyDescent="0.2">
      <c r="A177" t="s">
        <v>49</v>
      </c>
      <c r="E177" s="29" t="s">
        <v>198</v>
      </c>
    </row>
    <row r="178" spans="1:16" x14ac:dyDescent="0.2">
      <c r="A178" s="22" t="s">
        <v>40</v>
      </c>
      <c r="B178" s="23" t="s">
        <v>203</v>
      </c>
      <c r="C178" s="23" t="s">
        <v>204</v>
      </c>
      <c r="D178" s="22" t="s">
        <v>42</v>
      </c>
      <c r="E178" s="24" t="s">
        <v>205</v>
      </c>
      <c r="F178" s="25" t="s">
        <v>62</v>
      </c>
      <c r="G178" s="26">
        <v>1</v>
      </c>
      <c r="H178" s="27">
        <v>0</v>
      </c>
      <c r="I178" s="27">
        <f>ROUND(ROUND(H178,2)*ROUND(G178,3),2)</f>
        <v>0</v>
      </c>
      <c r="O178">
        <f>(I178*21)/100</f>
        <v>0</v>
      </c>
      <c r="P178" t="s">
        <v>10</v>
      </c>
    </row>
    <row r="179" spans="1:16" x14ac:dyDescent="0.2">
      <c r="A179" s="28" t="s">
        <v>45</v>
      </c>
      <c r="E179" s="29" t="s">
        <v>46</v>
      </c>
    </row>
    <row r="180" spans="1:16" ht="25.5" x14ac:dyDescent="0.2">
      <c r="A180" s="30" t="s">
        <v>47</v>
      </c>
      <c r="E180" s="31" t="s">
        <v>176</v>
      </c>
    </row>
    <row r="181" spans="1:16" ht="165.75" x14ac:dyDescent="0.2">
      <c r="A181" t="s">
        <v>49</v>
      </c>
      <c r="E181" s="29" t="s">
        <v>206</v>
      </c>
    </row>
    <row r="182" spans="1:16" x14ac:dyDescent="0.2">
      <c r="A182" s="22" t="s">
        <v>40</v>
      </c>
      <c r="B182" s="23" t="s">
        <v>207</v>
      </c>
      <c r="C182" s="23" t="s">
        <v>208</v>
      </c>
      <c r="D182" s="22" t="s">
        <v>42</v>
      </c>
      <c r="E182" s="24" t="s">
        <v>209</v>
      </c>
      <c r="F182" s="25" t="s">
        <v>62</v>
      </c>
      <c r="G182" s="26">
        <v>1</v>
      </c>
      <c r="H182" s="27">
        <v>0</v>
      </c>
      <c r="I182" s="27">
        <f>ROUND(ROUND(H182,2)*ROUND(G182,3),2)</f>
        <v>0</v>
      </c>
      <c r="O182">
        <f>(I182*21)/100</f>
        <v>0</v>
      </c>
      <c r="P182" t="s">
        <v>10</v>
      </c>
    </row>
    <row r="183" spans="1:16" x14ac:dyDescent="0.2">
      <c r="A183" s="28" t="s">
        <v>45</v>
      </c>
      <c r="E183" s="29" t="s">
        <v>46</v>
      </c>
    </row>
    <row r="184" spans="1:16" ht="38.25" x14ac:dyDescent="0.2">
      <c r="A184" s="30" t="s">
        <v>47</v>
      </c>
      <c r="E184" s="31" t="s">
        <v>210</v>
      </c>
    </row>
    <row r="185" spans="1:16" ht="127.5" x14ac:dyDescent="0.2">
      <c r="A185" t="s">
        <v>49</v>
      </c>
      <c r="E185" s="29" t="s">
        <v>211</v>
      </c>
    </row>
    <row r="186" spans="1:16" x14ac:dyDescent="0.2">
      <c r="A186" s="22" t="s">
        <v>40</v>
      </c>
      <c r="B186" s="23" t="s">
        <v>212</v>
      </c>
      <c r="C186" s="23" t="s">
        <v>213</v>
      </c>
      <c r="D186" s="22" t="s">
        <v>42</v>
      </c>
      <c r="E186" s="24" t="s">
        <v>214</v>
      </c>
      <c r="F186" s="25" t="s">
        <v>62</v>
      </c>
      <c r="G186" s="26">
        <v>1</v>
      </c>
      <c r="H186" s="27">
        <v>0</v>
      </c>
      <c r="I186" s="27">
        <f>ROUND(ROUND(H186,2)*ROUND(G186,3),2)</f>
        <v>0</v>
      </c>
      <c r="O186">
        <f>(I186*21)/100</f>
        <v>0</v>
      </c>
      <c r="P186" t="s">
        <v>10</v>
      </c>
    </row>
    <row r="187" spans="1:16" x14ac:dyDescent="0.2">
      <c r="A187" s="28" t="s">
        <v>45</v>
      </c>
      <c r="E187" s="29" t="s">
        <v>46</v>
      </c>
    </row>
    <row r="188" spans="1:16" ht="25.5" x14ac:dyDescent="0.2">
      <c r="A188" s="30" t="s">
        <v>47</v>
      </c>
      <c r="E188" s="31" t="s">
        <v>176</v>
      </c>
    </row>
    <row r="189" spans="1:16" ht="178.5" x14ac:dyDescent="0.2">
      <c r="A189" t="s">
        <v>49</v>
      </c>
      <c r="E189" s="29" t="s">
        <v>215</v>
      </c>
    </row>
    <row r="190" spans="1:16" x14ac:dyDescent="0.2">
      <c r="A190" s="22" t="s">
        <v>40</v>
      </c>
      <c r="B190" s="23" t="s">
        <v>216</v>
      </c>
      <c r="C190" s="23" t="s">
        <v>217</v>
      </c>
      <c r="D190" s="22" t="s">
        <v>42</v>
      </c>
      <c r="E190" s="24" t="s">
        <v>218</v>
      </c>
      <c r="F190" s="25" t="s">
        <v>62</v>
      </c>
      <c r="G190" s="26">
        <v>1</v>
      </c>
      <c r="H190" s="27">
        <v>0</v>
      </c>
      <c r="I190" s="27">
        <f>ROUND(ROUND(H190,2)*ROUND(G190,3),2)</f>
        <v>0</v>
      </c>
      <c r="O190">
        <f>(I190*21)/100</f>
        <v>0</v>
      </c>
      <c r="P190" t="s">
        <v>10</v>
      </c>
    </row>
    <row r="191" spans="1:16" x14ac:dyDescent="0.2">
      <c r="A191" s="28" t="s">
        <v>45</v>
      </c>
      <c r="E191" s="29" t="s">
        <v>46</v>
      </c>
    </row>
    <row r="192" spans="1:16" ht="25.5" x14ac:dyDescent="0.2">
      <c r="A192" s="30" t="s">
        <v>47</v>
      </c>
      <c r="E192" s="31" t="s">
        <v>219</v>
      </c>
    </row>
    <row r="193" spans="1:16" ht="153" x14ac:dyDescent="0.2">
      <c r="A193" t="s">
        <v>49</v>
      </c>
      <c r="E193" s="29" t="s">
        <v>220</v>
      </c>
    </row>
    <row r="194" spans="1:16" ht="25.5" x14ac:dyDescent="0.2">
      <c r="A194" s="22" t="s">
        <v>40</v>
      </c>
      <c r="B194" s="23" t="s">
        <v>221</v>
      </c>
      <c r="C194" s="23" t="s">
        <v>222</v>
      </c>
      <c r="D194" s="22" t="s">
        <v>42</v>
      </c>
      <c r="E194" s="24" t="s">
        <v>223</v>
      </c>
      <c r="F194" s="25" t="s">
        <v>62</v>
      </c>
      <c r="G194" s="26">
        <v>1</v>
      </c>
      <c r="H194" s="27">
        <v>0</v>
      </c>
      <c r="I194" s="27">
        <f>ROUND(ROUND(H194,2)*ROUND(G194,3),2)</f>
        <v>0</v>
      </c>
      <c r="O194">
        <f>(I194*21)/100</f>
        <v>0</v>
      </c>
      <c r="P194" t="s">
        <v>10</v>
      </c>
    </row>
    <row r="195" spans="1:16" x14ac:dyDescent="0.2">
      <c r="A195" s="28" t="s">
        <v>45</v>
      </c>
      <c r="E195" s="29" t="s">
        <v>46</v>
      </c>
    </row>
    <row r="196" spans="1:16" ht="25.5" x14ac:dyDescent="0.2">
      <c r="A196" s="30" t="s">
        <v>47</v>
      </c>
      <c r="E196" s="31" t="s">
        <v>176</v>
      </c>
    </row>
    <row r="197" spans="1:16" ht="204" x14ac:dyDescent="0.2">
      <c r="A197" t="s">
        <v>49</v>
      </c>
      <c r="E197" s="29" t="s">
        <v>224</v>
      </c>
    </row>
    <row r="198" spans="1:16" ht="38.25" x14ac:dyDescent="0.2">
      <c r="A198" s="22" t="s">
        <v>40</v>
      </c>
      <c r="B198" s="23" t="s">
        <v>225</v>
      </c>
      <c r="C198" s="23" t="s">
        <v>226</v>
      </c>
      <c r="D198" s="22" t="s">
        <v>42</v>
      </c>
      <c r="E198" s="24" t="s">
        <v>227</v>
      </c>
      <c r="F198" s="25" t="s">
        <v>62</v>
      </c>
      <c r="G198" s="26">
        <v>3</v>
      </c>
      <c r="H198" s="27">
        <v>0</v>
      </c>
      <c r="I198" s="27">
        <f>ROUND(ROUND(H198,2)*ROUND(G198,3),2)</f>
        <v>0</v>
      </c>
      <c r="O198">
        <f>(I198*21)/100</f>
        <v>0</v>
      </c>
      <c r="P198" t="s">
        <v>10</v>
      </c>
    </row>
    <row r="199" spans="1:16" x14ac:dyDescent="0.2">
      <c r="A199" s="28" t="s">
        <v>45</v>
      </c>
      <c r="E199" s="29" t="s">
        <v>46</v>
      </c>
    </row>
    <row r="200" spans="1:16" ht="25.5" x14ac:dyDescent="0.2">
      <c r="A200" s="30" t="s">
        <v>47</v>
      </c>
      <c r="E200" s="31" t="s">
        <v>176</v>
      </c>
    </row>
    <row r="201" spans="1:16" ht="204" x14ac:dyDescent="0.2">
      <c r="A201" t="s">
        <v>49</v>
      </c>
      <c r="E201" s="29" t="s">
        <v>224</v>
      </c>
    </row>
    <row r="202" spans="1:16" ht="25.5" x14ac:dyDescent="0.2">
      <c r="A202" s="22" t="s">
        <v>40</v>
      </c>
      <c r="B202" s="23" t="s">
        <v>228</v>
      </c>
      <c r="C202" s="23" t="s">
        <v>229</v>
      </c>
      <c r="D202" s="22" t="s">
        <v>42</v>
      </c>
      <c r="E202" s="24" t="s">
        <v>230</v>
      </c>
      <c r="F202" s="25" t="s">
        <v>62</v>
      </c>
      <c r="G202" s="26">
        <v>1</v>
      </c>
      <c r="H202" s="27">
        <v>0</v>
      </c>
      <c r="I202" s="27">
        <f>ROUND(ROUND(H202,2)*ROUND(G202,3),2)</f>
        <v>0</v>
      </c>
      <c r="O202">
        <f>(I202*21)/100</f>
        <v>0</v>
      </c>
      <c r="P202" t="s">
        <v>10</v>
      </c>
    </row>
    <row r="203" spans="1:16" x14ac:dyDescent="0.2">
      <c r="A203" s="28" t="s">
        <v>45</v>
      </c>
      <c r="E203" s="29" t="s">
        <v>46</v>
      </c>
    </row>
    <row r="204" spans="1:16" ht="25.5" x14ac:dyDescent="0.2">
      <c r="A204" s="30" t="s">
        <v>47</v>
      </c>
      <c r="E204" s="31" t="s">
        <v>231</v>
      </c>
    </row>
    <row r="205" spans="1:16" ht="153" x14ac:dyDescent="0.2">
      <c r="A205" t="s">
        <v>49</v>
      </c>
      <c r="E205" s="29" t="s">
        <v>232</v>
      </c>
    </row>
    <row r="206" spans="1:16" x14ac:dyDescent="0.2">
      <c r="A206" s="22" t="s">
        <v>40</v>
      </c>
      <c r="B206" s="23" t="s">
        <v>233</v>
      </c>
      <c r="C206" s="23" t="s">
        <v>234</v>
      </c>
      <c r="D206" s="22" t="s">
        <v>42</v>
      </c>
      <c r="E206" s="24" t="s">
        <v>235</v>
      </c>
      <c r="F206" s="25" t="s">
        <v>62</v>
      </c>
      <c r="G206" s="26">
        <v>1</v>
      </c>
      <c r="H206" s="27">
        <v>0</v>
      </c>
      <c r="I206" s="27">
        <f>ROUND(ROUND(H206,2)*ROUND(G206,3),2)</f>
        <v>0</v>
      </c>
      <c r="O206">
        <f>(I206*21)/100</f>
        <v>0</v>
      </c>
      <c r="P206" t="s">
        <v>10</v>
      </c>
    </row>
    <row r="207" spans="1:16" x14ac:dyDescent="0.2">
      <c r="A207" s="28" t="s">
        <v>45</v>
      </c>
      <c r="E207" s="29" t="s">
        <v>46</v>
      </c>
    </row>
    <row r="208" spans="1:16" ht="25.5" x14ac:dyDescent="0.2">
      <c r="A208" s="30" t="s">
        <v>47</v>
      </c>
      <c r="E208" s="31" t="s">
        <v>236</v>
      </c>
    </row>
    <row r="209" spans="1:16" ht="102" x14ac:dyDescent="0.2">
      <c r="A209" t="s">
        <v>49</v>
      </c>
      <c r="E209" s="29" t="s">
        <v>237</v>
      </c>
    </row>
    <row r="210" spans="1:16" x14ac:dyDescent="0.2">
      <c r="A210" s="22" t="s">
        <v>40</v>
      </c>
      <c r="B210" s="23" t="s">
        <v>238</v>
      </c>
      <c r="C210" s="23" t="s">
        <v>239</v>
      </c>
      <c r="D210" s="22" t="s">
        <v>42</v>
      </c>
      <c r="E210" s="24" t="s">
        <v>240</v>
      </c>
      <c r="F210" s="25" t="s">
        <v>62</v>
      </c>
      <c r="G210" s="26">
        <v>2</v>
      </c>
      <c r="H210" s="27">
        <v>0</v>
      </c>
      <c r="I210" s="27">
        <f>ROUND(ROUND(H210,2)*ROUND(G210,3),2)</f>
        <v>0</v>
      </c>
      <c r="O210">
        <f>(I210*21)/100</f>
        <v>0</v>
      </c>
      <c r="P210" t="s">
        <v>10</v>
      </c>
    </row>
    <row r="211" spans="1:16" x14ac:dyDescent="0.2">
      <c r="A211" s="28" t="s">
        <v>45</v>
      </c>
      <c r="E211" s="29" t="s">
        <v>46</v>
      </c>
    </row>
    <row r="212" spans="1:16" ht="25.5" x14ac:dyDescent="0.2">
      <c r="A212" s="30" t="s">
        <v>47</v>
      </c>
      <c r="E212" s="31" t="s">
        <v>219</v>
      </c>
    </row>
    <row r="213" spans="1:16" ht="204" x14ac:dyDescent="0.2">
      <c r="A213" t="s">
        <v>49</v>
      </c>
      <c r="E213" s="29" t="s">
        <v>241</v>
      </c>
    </row>
    <row r="214" spans="1:16" x14ac:dyDescent="0.2">
      <c r="A214" s="22" t="s">
        <v>40</v>
      </c>
      <c r="B214" s="23" t="s">
        <v>242</v>
      </c>
      <c r="C214" s="23" t="s">
        <v>243</v>
      </c>
      <c r="D214" s="22" t="s">
        <v>42</v>
      </c>
      <c r="E214" s="24" t="s">
        <v>244</v>
      </c>
      <c r="F214" s="25" t="s">
        <v>62</v>
      </c>
      <c r="G214" s="26">
        <v>1</v>
      </c>
      <c r="H214" s="27">
        <v>0</v>
      </c>
      <c r="I214" s="27">
        <f>ROUND(ROUND(H214,2)*ROUND(G214,3),2)</f>
        <v>0</v>
      </c>
      <c r="O214">
        <f>(I214*21)/100</f>
        <v>0</v>
      </c>
      <c r="P214" t="s">
        <v>10</v>
      </c>
    </row>
    <row r="215" spans="1:16" x14ac:dyDescent="0.2">
      <c r="A215" s="28" t="s">
        <v>45</v>
      </c>
      <c r="E215" s="29" t="s">
        <v>46</v>
      </c>
    </row>
    <row r="216" spans="1:16" ht="25.5" x14ac:dyDescent="0.2">
      <c r="A216" s="30" t="s">
        <v>47</v>
      </c>
      <c r="E216" s="31" t="s">
        <v>245</v>
      </c>
    </row>
    <row r="217" spans="1:16" ht="153" x14ac:dyDescent="0.2">
      <c r="A217" t="s">
        <v>49</v>
      </c>
      <c r="E217" s="29" t="s">
        <v>246</v>
      </c>
    </row>
    <row r="218" spans="1:16" x14ac:dyDescent="0.2">
      <c r="A218" s="22" t="s">
        <v>40</v>
      </c>
      <c r="B218" s="23" t="s">
        <v>247</v>
      </c>
      <c r="C218" s="23" t="s">
        <v>248</v>
      </c>
      <c r="D218" s="22" t="s">
        <v>42</v>
      </c>
      <c r="E218" s="24" t="s">
        <v>249</v>
      </c>
      <c r="F218" s="25" t="s">
        <v>62</v>
      </c>
      <c r="G218" s="26">
        <v>2</v>
      </c>
      <c r="H218" s="27">
        <v>0</v>
      </c>
      <c r="I218" s="27">
        <f>ROUND(ROUND(H218,2)*ROUND(G218,3),2)</f>
        <v>0</v>
      </c>
      <c r="O218">
        <f>(I218*21)/100</f>
        <v>0</v>
      </c>
      <c r="P218" t="s">
        <v>10</v>
      </c>
    </row>
    <row r="219" spans="1:16" x14ac:dyDescent="0.2">
      <c r="A219" s="28" t="s">
        <v>45</v>
      </c>
      <c r="E219" s="29" t="s">
        <v>46</v>
      </c>
    </row>
    <row r="220" spans="1:16" ht="25.5" x14ac:dyDescent="0.2">
      <c r="A220" s="30" t="s">
        <v>47</v>
      </c>
      <c r="E220" s="31" t="s">
        <v>219</v>
      </c>
    </row>
    <row r="221" spans="1:16" ht="204" x14ac:dyDescent="0.2">
      <c r="A221" t="s">
        <v>49</v>
      </c>
      <c r="E221" s="29" t="s">
        <v>250</v>
      </c>
    </row>
    <row r="222" spans="1:16" x14ac:dyDescent="0.2">
      <c r="A222" s="22" t="s">
        <v>40</v>
      </c>
      <c r="B222" s="23" t="s">
        <v>251</v>
      </c>
      <c r="C222" s="23" t="s">
        <v>252</v>
      </c>
      <c r="D222" s="22" t="s">
        <v>42</v>
      </c>
      <c r="E222" s="24" t="s">
        <v>253</v>
      </c>
      <c r="F222" s="25" t="s">
        <v>62</v>
      </c>
      <c r="G222" s="26">
        <v>1</v>
      </c>
      <c r="H222" s="27">
        <v>0</v>
      </c>
      <c r="I222" s="27">
        <f>ROUND(ROUND(H222,2)*ROUND(G222,3),2)</f>
        <v>0</v>
      </c>
      <c r="O222">
        <f>(I222*21)/100</f>
        <v>0</v>
      </c>
      <c r="P222" t="s">
        <v>10</v>
      </c>
    </row>
    <row r="223" spans="1:16" x14ac:dyDescent="0.2">
      <c r="A223" s="28" t="s">
        <v>45</v>
      </c>
      <c r="E223" s="29" t="s">
        <v>46</v>
      </c>
    </row>
    <row r="224" spans="1:16" ht="25.5" x14ac:dyDescent="0.2">
      <c r="A224" s="30" t="s">
        <v>47</v>
      </c>
      <c r="E224" s="31" t="s">
        <v>219</v>
      </c>
    </row>
    <row r="225" spans="1:16" ht="140.25" x14ac:dyDescent="0.2">
      <c r="A225" t="s">
        <v>49</v>
      </c>
      <c r="E225" s="29" t="s">
        <v>254</v>
      </c>
    </row>
    <row r="226" spans="1:16" x14ac:dyDescent="0.2">
      <c r="A226" s="22" t="s">
        <v>40</v>
      </c>
      <c r="B226" s="23" t="s">
        <v>255</v>
      </c>
      <c r="C226" s="23" t="s">
        <v>256</v>
      </c>
      <c r="D226" s="22" t="s">
        <v>42</v>
      </c>
      <c r="E226" s="24" t="s">
        <v>257</v>
      </c>
      <c r="F226" s="25" t="s">
        <v>62</v>
      </c>
      <c r="G226" s="26">
        <v>2</v>
      </c>
      <c r="H226" s="27">
        <v>0</v>
      </c>
      <c r="I226" s="27">
        <f>ROUND(ROUND(H226,2)*ROUND(G226,3),2)</f>
        <v>0</v>
      </c>
      <c r="O226">
        <f>(I226*21)/100</f>
        <v>0</v>
      </c>
      <c r="P226" t="s">
        <v>10</v>
      </c>
    </row>
    <row r="227" spans="1:16" x14ac:dyDescent="0.2">
      <c r="A227" s="28" t="s">
        <v>45</v>
      </c>
      <c r="E227" s="29" t="s">
        <v>46</v>
      </c>
    </row>
    <row r="228" spans="1:16" ht="25.5" x14ac:dyDescent="0.2">
      <c r="A228" s="30" t="s">
        <v>47</v>
      </c>
      <c r="E228" s="31" t="s">
        <v>219</v>
      </c>
    </row>
    <row r="229" spans="1:16" ht="204" x14ac:dyDescent="0.2">
      <c r="A229" t="s">
        <v>49</v>
      </c>
      <c r="E229" s="29" t="s">
        <v>258</v>
      </c>
    </row>
    <row r="230" spans="1:16" x14ac:dyDescent="0.2">
      <c r="A230" s="22" t="s">
        <v>40</v>
      </c>
      <c r="B230" s="23" t="s">
        <v>259</v>
      </c>
      <c r="C230" s="23" t="s">
        <v>260</v>
      </c>
      <c r="D230" s="22" t="s">
        <v>42</v>
      </c>
      <c r="E230" s="24" t="s">
        <v>261</v>
      </c>
      <c r="F230" s="25" t="s">
        <v>62</v>
      </c>
      <c r="G230" s="26">
        <v>1</v>
      </c>
      <c r="H230" s="27">
        <v>0</v>
      </c>
      <c r="I230" s="27">
        <f>ROUND(ROUND(H230,2)*ROUND(G230,3),2)</f>
        <v>0</v>
      </c>
      <c r="O230">
        <f>(I230*21)/100</f>
        <v>0</v>
      </c>
      <c r="P230" t="s">
        <v>10</v>
      </c>
    </row>
    <row r="231" spans="1:16" x14ac:dyDescent="0.2">
      <c r="A231" s="28" t="s">
        <v>45</v>
      </c>
      <c r="E231" s="29" t="s">
        <v>46</v>
      </c>
    </row>
    <row r="232" spans="1:16" ht="38.25" x14ac:dyDescent="0.2">
      <c r="A232" s="30" t="s">
        <v>47</v>
      </c>
      <c r="E232" s="31" t="s">
        <v>210</v>
      </c>
    </row>
    <row r="233" spans="1:16" ht="140.25" x14ac:dyDescent="0.2">
      <c r="A233" t="s">
        <v>49</v>
      </c>
      <c r="E233" s="29" t="s">
        <v>262</v>
      </c>
    </row>
    <row r="234" spans="1:16" ht="25.5" x14ac:dyDescent="0.2">
      <c r="A234" s="22" t="s">
        <v>40</v>
      </c>
      <c r="B234" s="23" t="s">
        <v>263</v>
      </c>
      <c r="C234" s="23" t="s">
        <v>264</v>
      </c>
      <c r="D234" s="22" t="s">
        <v>42</v>
      </c>
      <c r="E234" s="24" t="s">
        <v>265</v>
      </c>
      <c r="F234" s="25" t="s">
        <v>62</v>
      </c>
      <c r="G234" s="26">
        <v>3</v>
      </c>
      <c r="H234" s="27">
        <v>0</v>
      </c>
      <c r="I234" s="27">
        <f>ROUND(ROUND(H234,2)*ROUND(G234,3),2)</f>
        <v>0</v>
      </c>
      <c r="O234">
        <f>(I234*21)/100</f>
        <v>0</v>
      </c>
      <c r="P234" t="s">
        <v>10</v>
      </c>
    </row>
    <row r="235" spans="1:16" x14ac:dyDescent="0.2">
      <c r="A235" s="28" t="s">
        <v>45</v>
      </c>
      <c r="E235" s="29" t="s">
        <v>46</v>
      </c>
    </row>
    <row r="236" spans="1:16" ht="25.5" x14ac:dyDescent="0.2">
      <c r="A236" s="30" t="s">
        <v>47</v>
      </c>
      <c r="E236" s="31" t="s">
        <v>219</v>
      </c>
    </row>
    <row r="237" spans="1:16" ht="204" x14ac:dyDescent="0.2">
      <c r="A237" t="s">
        <v>49</v>
      </c>
      <c r="E237" s="29" t="s">
        <v>241</v>
      </c>
    </row>
    <row r="238" spans="1:16" x14ac:dyDescent="0.2">
      <c r="A238" s="22" t="s">
        <v>40</v>
      </c>
      <c r="B238" s="23" t="s">
        <v>266</v>
      </c>
      <c r="C238" s="23" t="s">
        <v>267</v>
      </c>
      <c r="D238" s="22" t="s">
        <v>42</v>
      </c>
      <c r="E238" s="24" t="s">
        <v>268</v>
      </c>
      <c r="F238" s="25" t="s">
        <v>62</v>
      </c>
      <c r="G238" s="26">
        <v>1</v>
      </c>
      <c r="H238" s="27">
        <v>0</v>
      </c>
      <c r="I238" s="27">
        <f>ROUND(ROUND(H238,2)*ROUND(G238,3),2)</f>
        <v>0</v>
      </c>
      <c r="O238">
        <f>(I238*21)/100</f>
        <v>0</v>
      </c>
      <c r="P238" t="s">
        <v>10</v>
      </c>
    </row>
    <row r="239" spans="1:16" x14ac:dyDescent="0.2">
      <c r="A239" s="28" t="s">
        <v>45</v>
      </c>
      <c r="E239" s="29" t="s">
        <v>46</v>
      </c>
    </row>
    <row r="240" spans="1:16" ht="25.5" x14ac:dyDescent="0.2">
      <c r="A240" s="30" t="s">
        <v>47</v>
      </c>
      <c r="E240" s="31" t="s">
        <v>269</v>
      </c>
    </row>
    <row r="241" spans="1:18" ht="204" x14ac:dyDescent="0.2">
      <c r="A241" t="s">
        <v>49</v>
      </c>
      <c r="E241" s="29" t="s">
        <v>241</v>
      </c>
    </row>
    <row r="242" spans="1:18" ht="25.5" x14ac:dyDescent="0.2">
      <c r="A242" s="22" t="s">
        <v>40</v>
      </c>
      <c r="B242" s="23" t="s">
        <v>270</v>
      </c>
      <c r="C242" s="23" t="s">
        <v>271</v>
      </c>
      <c r="D242" s="22" t="s">
        <v>42</v>
      </c>
      <c r="E242" s="24" t="s">
        <v>272</v>
      </c>
      <c r="F242" s="25" t="s">
        <v>62</v>
      </c>
      <c r="G242" s="26">
        <v>1</v>
      </c>
      <c r="H242" s="27">
        <v>0</v>
      </c>
      <c r="I242" s="27">
        <f>ROUND(ROUND(H242,2)*ROUND(G242,3),2)</f>
        <v>0</v>
      </c>
      <c r="O242">
        <f>(I242*21)/100</f>
        <v>0</v>
      </c>
      <c r="P242" t="s">
        <v>10</v>
      </c>
    </row>
    <row r="243" spans="1:18" x14ac:dyDescent="0.2">
      <c r="A243" s="28" t="s">
        <v>45</v>
      </c>
      <c r="E243" s="29" t="s">
        <v>46</v>
      </c>
    </row>
    <row r="244" spans="1:18" ht="25.5" x14ac:dyDescent="0.2">
      <c r="A244" s="30" t="s">
        <v>47</v>
      </c>
      <c r="E244" s="31" t="s">
        <v>273</v>
      </c>
    </row>
    <row r="245" spans="1:18" ht="63.75" x14ac:dyDescent="0.2">
      <c r="A245" t="s">
        <v>49</v>
      </c>
      <c r="E245" s="29" t="s">
        <v>274</v>
      </c>
    </row>
    <row r="246" spans="1:18" ht="12.75" customHeight="1" x14ac:dyDescent="0.2">
      <c r="A246" s="3" t="s">
        <v>37</v>
      </c>
      <c r="B246" s="3"/>
      <c r="C246" s="32" t="s">
        <v>275</v>
      </c>
      <c r="D246" s="3"/>
      <c r="E246" s="20" t="s">
        <v>276</v>
      </c>
      <c r="F246" s="3"/>
      <c r="G246" s="3"/>
      <c r="H246" s="3"/>
      <c r="I246" s="33">
        <f>0+Q246</f>
        <v>0</v>
      </c>
      <c r="O246">
        <f>0+R246</f>
        <v>0</v>
      </c>
      <c r="Q246">
        <f>0+I247+I251+I255+I259+I263+I267+I271+I275+I279+I283</f>
        <v>0</v>
      </c>
      <c r="R246">
        <f>0+O247+O251+O255+O259+O263+O267+O271+O275+O279+O283</f>
        <v>0</v>
      </c>
    </row>
    <row r="247" spans="1:18" ht="25.5" x14ac:dyDescent="0.2">
      <c r="A247" s="22" t="s">
        <v>40</v>
      </c>
      <c r="B247" s="23" t="s">
        <v>277</v>
      </c>
      <c r="C247" s="23" t="s">
        <v>278</v>
      </c>
      <c r="D247" s="22" t="s">
        <v>42</v>
      </c>
      <c r="E247" s="24" t="s">
        <v>279</v>
      </c>
      <c r="F247" s="25" t="s">
        <v>62</v>
      </c>
      <c r="G247" s="26">
        <v>2</v>
      </c>
      <c r="H247" s="27">
        <v>0</v>
      </c>
      <c r="I247" s="27">
        <f>ROUND(ROUND(H247,2)*ROUND(G247,3),2)</f>
        <v>0</v>
      </c>
      <c r="O247">
        <f>(I247*21)/100</f>
        <v>0</v>
      </c>
      <c r="P247" t="s">
        <v>10</v>
      </c>
    </row>
    <row r="248" spans="1:18" x14ac:dyDescent="0.2">
      <c r="A248" s="28" t="s">
        <v>45</v>
      </c>
      <c r="E248" s="29" t="s">
        <v>46</v>
      </c>
    </row>
    <row r="249" spans="1:18" ht="25.5" x14ac:dyDescent="0.2">
      <c r="A249" s="30" t="s">
        <v>47</v>
      </c>
      <c r="E249" s="31" t="s">
        <v>269</v>
      </c>
    </row>
    <row r="250" spans="1:18" ht="76.5" x14ac:dyDescent="0.2">
      <c r="A250" t="s">
        <v>49</v>
      </c>
      <c r="E250" s="29" t="s">
        <v>280</v>
      </c>
    </row>
    <row r="251" spans="1:18" ht="38.25" x14ac:dyDescent="0.2">
      <c r="A251" s="22" t="s">
        <v>40</v>
      </c>
      <c r="B251" s="23" t="s">
        <v>281</v>
      </c>
      <c r="C251" s="23" t="s">
        <v>282</v>
      </c>
      <c r="D251" s="22" t="s">
        <v>42</v>
      </c>
      <c r="E251" s="24" t="s">
        <v>283</v>
      </c>
      <c r="F251" s="25" t="s">
        <v>62</v>
      </c>
      <c r="G251" s="26">
        <v>6</v>
      </c>
      <c r="H251" s="27">
        <v>0</v>
      </c>
      <c r="I251" s="27">
        <f>ROUND(ROUND(H251,2)*ROUND(G251,3),2)</f>
        <v>0</v>
      </c>
      <c r="O251">
        <f>(I251*21)/100</f>
        <v>0</v>
      </c>
      <c r="P251" t="s">
        <v>10</v>
      </c>
    </row>
    <row r="252" spans="1:18" x14ac:dyDescent="0.2">
      <c r="A252" s="28" t="s">
        <v>45</v>
      </c>
      <c r="E252" s="29" t="s">
        <v>46</v>
      </c>
    </row>
    <row r="253" spans="1:18" ht="25.5" x14ac:dyDescent="0.2">
      <c r="A253" s="30" t="s">
        <v>47</v>
      </c>
      <c r="E253" s="31" t="s">
        <v>269</v>
      </c>
    </row>
    <row r="254" spans="1:18" ht="51" x14ac:dyDescent="0.2">
      <c r="A254" t="s">
        <v>49</v>
      </c>
      <c r="E254" s="29" t="s">
        <v>284</v>
      </c>
    </row>
    <row r="255" spans="1:18" ht="25.5" x14ac:dyDescent="0.2">
      <c r="A255" s="22" t="s">
        <v>40</v>
      </c>
      <c r="B255" s="23" t="s">
        <v>285</v>
      </c>
      <c r="C255" s="23" t="s">
        <v>286</v>
      </c>
      <c r="D255" s="22" t="s">
        <v>42</v>
      </c>
      <c r="E255" s="24" t="s">
        <v>287</v>
      </c>
      <c r="F255" s="25" t="s">
        <v>62</v>
      </c>
      <c r="G255" s="26">
        <v>2</v>
      </c>
      <c r="H255" s="27">
        <v>0</v>
      </c>
      <c r="I255" s="27">
        <f>ROUND(ROUND(H255,2)*ROUND(G255,3),2)</f>
        <v>0</v>
      </c>
      <c r="O255">
        <f>(I255*21)/100</f>
        <v>0</v>
      </c>
      <c r="P255" t="s">
        <v>10</v>
      </c>
    </row>
    <row r="256" spans="1:18" x14ac:dyDescent="0.2">
      <c r="A256" s="28" t="s">
        <v>45</v>
      </c>
      <c r="E256" s="29" t="s">
        <v>46</v>
      </c>
    </row>
    <row r="257" spans="1:16" ht="25.5" x14ac:dyDescent="0.2">
      <c r="A257" s="30" t="s">
        <v>47</v>
      </c>
      <c r="E257" s="31" t="s">
        <v>269</v>
      </c>
    </row>
    <row r="258" spans="1:16" ht="89.25" x14ac:dyDescent="0.2">
      <c r="A258" t="s">
        <v>49</v>
      </c>
      <c r="E258" s="29" t="s">
        <v>288</v>
      </c>
    </row>
    <row r="259" spans="1:16" x14ac:dyDescent="0.2">
      <c r="A259" s="22" t="s">
        <v>40</v>
      </c>
      <c r="B259" s="23" t="s">
        <v>289</v>
      </c>
      <c r="C259" s="23" t="s">
        <v>290</v>
      </c>
      <c r="D259" s="22" t="s">
        <v>42</v>
      </c>
      <c r="E259" s="24" t="s">
        <v>291</v>
      </c>
      <c r="F259" s="25" t="s">
        <v>62</v>
      </c>
      <c r="G259" s="26">
        <v>8</v>
      </c>
      <c r="H259" s="27">
        <v>0</v>
      </c>
      <c r="I259" s="27">
        <f>ROUND(ROUND(H259,2)*ROUND(G259,3),2)</f>
        <v>0</v>
      </c>
      <c r="O259">
        <f>(I259*21)/100</f>
        <v>0</v>
      </c>
      <c r="P259" t="s">
        <v>10</v>
      </c>
    </row>
    <row r="260" spans="1:16" x14ac:dyDescent="0.2">
      <c r="A260" s="28" t="s">
        <v>45</v>
      </c>
      <c r="E260" s="29" t="s">
        <v>46</v>
      </c>
    </row>
    <row r="261" spans="1:16" ht="25.5" x14ac:dyDescent="0.2">
      <c r="A261" s="30" t="s">
        <v>47</v>
      </c>
      <c r="E261" s="31" t="s">
        <v>292</v>
      </c>
    </row>
    <row r="262" spans="1:16" ht="76.5" x14ac:dyDescent="0.2">
      <c r="A262" t="s">
        <v>49</v>
      </c>
      <c r="E262" s="29" t="s">
        <v>293</v>
      </c>
    </row>
    <row r="263" spans="1:16" x14ac:dyDescent="0.2">
      <c r="A263" s="22" t="s">
        <v>40</v>
      </c>
      <c r="B263" s="23" t="s">
        <v>294</v>
      </c>
      <c r="C263" s="23" t="s">
        <v>295</v>
      </c>
      <c r="D263" s="22" t="s">
        <v>42</v>
      </c>
      <c r="E263" s="24" t="s">
        <v>296</v>
      </c>
      <c r="F263" s="25" t="s">
        <v>62</v>
      </c>
      <c r="G263" s="26">
        <v>8</v>
      </c>
      <c r="H263" s="27">
        <v>0</v>
      </c>
      <c r="I263" s="27">
        <f>ROUND(ROUND(H263,2)*ROUND(G263,3),2)</f>
        <v>0</v>
      </c>
      <c r="O263">
        <f>(I263*21)/100</f>
        <v>0</v>
      </c>
      <c r="P263" t="s">
        <v>10</v>
      </c>
    </row>
    <row r="264" spans="1:16" x14ac:dyDescent="0.2">
      <c r="A264" s="28" t="s">
        <v>45</v>
      </c>
      <c r="E264" s="29" t="s">
        <v>46</v>
      </c>
    </row>
    <row r="265" spans="1:16" ht="25.5" x14ac:dyDescent="0.2">
      <c r="A265" s="30" t="s">
        <v>47</v>
      </c>
      <c r="E265" s="31" t="s">
        <v>292</v>
      </c>
    </row>
    <row r="266" spans="1:16" ht="76.5" x14ac:dyDescent="0.2">
      <c r="A266" t="s">
        <v>49</v>
      </c>
      <c r="E266" s="29" t="s">
        <v>293</v>
      </c>
    </row>
    <row r="267" spans="1:16" x14ac:dyDescent="0.2">
      <c r="A267" s="22" t="s">
        <v>40</v>
      </c>
      <c r="B267" s="23" t="s">
        <v>297</v>
      </c>
      <c r="C267" s="23" t="s">
        <v>298</v>
      </c>
      <c r="D267" s="22" t="s">
        <v>42</v>
      </c>
      <c r="E267" s="24" t="s">
        <v>299</v>
      </c>
      <c r="F267" s="25" t="s">
        <v>300</v>
      </c>
      <c r="G267" s="26">
        <v>40</v>
      </c>
      <c r="H267" s="27">
        <v>0</v>
      </c>
      <c r="I267" s="27">
        <f>ROUND(ROUND(H267,2)*ROUND(G267,3),2)</f>
        <v>0</v>
      </c>
      <c r="O267">
        <f>(I267*21)/100</f>
        <v>0</v>
      </c>
      <c r="P267" t="s">
        <v>10</v>
      </c>
    </row>
    <row r="268" spans="1:16" x14ac:dyDescent="0.2">
      <c r="A268" s="28" t="s">
        <v>45</v>
      </c>
      <c r="E268" s="29" t="s">
        <v>46</v>
      </c>
    </row>
    <row r="269" spans="1:16" ht="25.5" x14ac:dyDescent="0.2">
      <c r="A269" s="30" t="s">
        <v>47</v>
      </c>
      <c r="E269" s="31" t="s">
        <v>269</v>
      </c>
    </row>
    <row r="270" spans="1:16" ht="89.25" x14ac:dyDescent="0.2">
      <c r="A270" t="s">
        <v>49</v>
      </c>
      <c r="E270" s="29" t="s">
        <v>301</v>
      </c>
    </row>
    <row r="271" spans="1:16" x14ac:dyDescent="0.2">
      <c r="A271" s="22" t="s">
        <v>40</v>
      </c>
      <c r="B271" s="23" t="s">
        <v>302</v>
      </c>
      <c r="C271" s="23" t="s">
        <v>303</v>
      </c>
      <c r="D271" s="22" t="s">
        <v>42</v>
      </c>
      <c r="E271" s="24" t="s">
        <v>304</v>
      </c>
      <c r="F271" s="25" t="s">
        <v>300</v>
      </c>
      <c r="G271" s="26">
        <v>38</v>
      </c>
      <c r="H271" s="27">
        <v>0</v>
      </c>
      <c r="I271" s="27">
        <f>ROUND(ROUND(H271,2)*ROUND(G271,3),2)</f>
        <v>0</v>
      </c>
      <c r="O271">
        <f>(I271*21)/100</f>
        <v>0</v>
      </c>
      <c r="P271" t="s">
        <v>10</v>
      </c>
    </row>
    <row r="272" spans="1:16" x14ac:dyDescent="0.2">
      <c r="A272" s="28" t="s">
        <v>45</v>
      </c>
      <c r="E272" s="29" t="s">
        <v>46</v>
      </c>
    </row>
    <row r="273" spans="1:18" ht="25.5" x14ac:dyDescent="0.2">
      <c r="A273" s="30" t="s">
        <v>47</v>
      </c>
      <c r="E273" s="31" t="s">
        <v>269</v>
      </c>
    </row>
    <row r="274" spans="1:18" ht="102" x14ac:dyDescent="0.2">
      <c r="A274" t="s">
        <v>49</v>
      </c>
      <c r="E274" s="29" t="s">
        <v>305</v>
      </c>
    </row>
    <row r="275" spans="1:18" x14ac:dyDescent="0.2">
      <c r="A275" s="22" t="s">
        <v>40</v>
      </c>
      <c r="B275" s="23" t="s">
        <v>306</v>
      </c>
      <c r="C275" s="23" t="s">
        <v>307</v>
      </c>
      <c r="D275" s="22" t="s">
        <v>42</v>
      </c>
      <c r="E275" s="24" t="s">
        <v>308</v>
      </c>
      <c r="F275" s="25" t="s">
        <v>300</v>
      </c>
      <c r="G275" s="26">
        <v>6</v>
      </c>
      <c r="H275" s="27">
        <v>0</v>
      </c>
      <c r="I275" s="27">
        <f>ROUND(ROUND(H275,2)*ROUND(G275,3),2)</f>
        <v>0</v>
      </c>
      <c r="O275">
        <f>(I275*21)/100</f>
        <v>0</v>
      </c>
      <c r="P275" t="s">
        <v>10</v>
      </c>
    </row>
    <row r="276" spans="1:18" x14ac:dyDescent="0.2">
      <c r="A276" s="28" t="s">
        <v>45</v>
      </c>
      <c r="E276" s="29" t="s">
        <v>46</v>
      </c>
    </row>
    <row r="277" spans="1:18" ht="25.5" x14ac:dyDescent="0.2">
      <c r="A277" s="30" t="s">
        <v>47</v>
      </c>
      <c r="E277" s="31" t="s">
        <v>269</v>
      </c>
    </row>
    <row r="278" spans="1:18" ht="89.25" x14ac:dyDescent="0.2">
      <c r="A278" t="s">
        <v>49</v>
      </c>
      <c r="E278" s="29" t="s">
        <v>309</v>
      </c>
    </row>
    <row r="279" spans="1:18" x14ac:dyDescent="0.2">
      <c r="A279" s="22" t="s">
        <v>40</v>
      </c>
      <c r="B279" s="23" t="s">
        <v>310</v>
      </c>
      <c r="C279" s="23" t="s">
        <v>311</v>
      </c>
      <c r="D279" s="22" t="s">
        <v>42</v>
      </c>
      <c r="E279" s="24" t="s">
        <v>312</v>
      </c>
      <c r="F279" s="25" t="s">
        <v>300</v>
      </c>
      <c r="G279" s="26">
        <v>4</v>
      </c>
      <c r="H279" s="27">
        <v>0</v>
      </c>
      <c r="I279" s="27">
        <f>ROUND(ROUND(H279,2)*ROUND(G279,3),2)</f>
        <v>0</v>
      </c>
      <c r="O279">
        <f>(I279*21)/100</f>
        <v>0</v>
      </c>
      <c r="P279" t="s">
        <v>10</v>
      </c>
    </row>
    <row r="280" spans="1:18" x14ac:dyDescent="0.2">
      <c r="A280" s="28" t="s">
        <v>45</v>
      </c>
      <c r="E280" s="29" t="s">
        <v>46</v>
      </c>
    </row>
    <row r="281" spans="1:18" ht="25.5" x14ac:dyDescent="0.2">
      <c r="A281" s="30" t="s">
        <v>47</v>
      </c>
      <c r="E281" s="31" t="s">
        <v>269</v>
      </c>
    </row>
    <row r="282" spans="1:18" ht="89.25" x14ac:dyDescent="0.2">
      <c r="A282" t="s">
        <v>49</v>
      </c>
      <c r="E282" s="29" t="s">
        <v>313</v>
      </c>
    </row>
    <row r="283" spans="1:18" x14ac:dyDescent="0.2">
      <c r="A283" s="22" t="s">
        <v>40</v>
      </c>
      <c r="B283" s="23" t="s">
        <v>314</v>
      </c>
      <c r="C283" s="23" t="s">
        <v>315</v>
      </c>
      <c r="D283" s="22" t="s">
        <v>42</v>
      </c>
      <c r="E283" s="24" t="s">
        <v>316</v>
      </c>
      <c r="F283" s="25" t="s">
        <v>300</v>
      </c>
      <c r="G283" s="26">
        <v>8</v>
      </c>
      <c r="H283" s="27">
        <v>0</v>
      </c>
      <c r="I283" s="27">
        <f>ROUND(ROUND(H283,2)*ROUND(G283,3),2)</f>
        <v>0</v>
      </c>
      <c r="O283">
        <f>(I283*21)/100</f>
        <v>0</v>
      </c>
      <c r="P283" t="s">
        <v>10</v>
      </c>
    </row>
    <row r="284" spans="1:18" x14ac:dyDescent="0.2">
      <c r="A284" s="28" t="s">
        <v>45</v>
      </c>
      <c r="E284" s="29" t="s">
        <v>46</v>
      </c>
    </row>
    <row r="285" spans="1:18" ht="25.5" x14ac:dyDescent="0.2">
      <c r="A285" s="30" t="s">
        <v>47</v>
      </c>
      <c r="E285" s="31" t="s">
        <v>317</v>
      </c>
    </row>
    <row r="286" spans="1:18" ht="89.25" x14ac:dyDescent="0.2">
      <c r="A286" t="s">
        <v>49</v>
      </c>
      <c r="E286" s="29" t="s">
        <v>318</v>
      </c>
    </row>
    <row r="287" spans="1:18" ht="12.75" customHeight="1" x14ac:dyDescent="0.2">
      <c r="A287" s="3" t="s">
        <v>37</v>
      </c>
      <c r="B287" s="3"/>
      <c r="C287" s="32" t="s">
        <v>319</v>
      </c>
      <c r="D287" s="3"/>
      <c r="E287" s="20" t="s">
        <v>320</v>
      </c>
      <c r="F287" s="3"/>
      <c r="G287" s="3"/>
      <c r="H287" s="3"/>
      <c r="I287" s="33">
        <f>0+Q287</f>
        <v>0</v>
      </c>
      <c r="O287">
        <f>0+R287</f>
        <v>0</v>
      </c>
      <c r="Q287">
        <f>0+I288+I292+I296+I300+I304+I308</f>
        <v>0</v>
      </c>
      <c r="R287">
        <f>0+O288+O292+O296+O300+O304+O308</f>
        <v>0</v>
      </c>
    </row>
    <row r="288" spans="1:18" x14ac:dyDescent="0.2">
      <c r="A288" s="22" t="s">
        <v>40</v>
      </c>
      <c r="B288" s="23" t="s">
        <v>321</v>
      </c>
      <c r="C288" s="23" t="s">
        <v>322</v>
      </c>
      <c r="D288" s="22" t="s">
        <v>42</v>
      </c>
      <c r="E288" s="24" t="s">
        <v>323</v>
      </c>
      <c r="F288" s="25" t="s">
        <v>62</v>
      </c>
      <c r="G288" s="26">
        <v>3</v>
      </c>
      <c r="H288" s="27">
        <v>0</v>
      </c>
      <c r="I288" s="27">
        <f>ROUND(ROUND(H288,2)*ROUND(G288,3),2)</f>
        <v>0</v>
      </c>
      <c r="O288">
        <f>(I288*21)/100</f>
        <v>0</v>
      </c>
      <c r="P288" t="s">
        <v>10</v>
      </c>
    </row>
    <row r="289" spans="1:16" x14ac:dyDescent="0.2">
      <c r="A289" s="28" t="s">
        <v>45</v>
      </c>
      <c r="E289" s="29" t="s">
        <v>46</v>
      </c>
    </row>
    <row r="290" spans="1:16" ht="25.5" x14ac:dyDescent="0.2">
      <c r="A290" s="30" t="s">
        <v>47</v>
      </c>
      <c r="E290" s="31" t="s">
        <v>324</v>
      </c>
    </row>
    <row r="291" spans="1:16" ht="153" x14ac:dyDescent="0.2">
      <c r="A291" t="s">
        <v>49</v>
      </c>
      <c r="E291" s="29" t="s">
        <v>325</v>
      </c>
    </row>
    <row r="292" spans="1:16" x14ac:dyDescent="0.2">
      <c r="A292" s="22" t="s">
        <v>40</v>
      </c>
      <c r="B292" s="23" t="s">
        <v>326</v>
      </c>
      <c r="C292" s="23" t="s">
        <v>327</v>
      </c>
      <c r="D292" s="22" t="s">
        <v>42</v>
      </c>
      <c r="E292" s="24" t="s">
        <v>328</v>
      </c>
      <c r="F292" s="25" t="s">
        <v>44</v>
      </c>
      <c r="G292" s="26">
        <v>410</v>
      </c>
      <c r="H292" s="27">
        <v>0</v>
      </c>
      <c r="I292" s="27">
        <f>ROUND(ROUND(H292,2)*ROUND(G292,3),2)</f>
        <v>0</v>
      </c>
      <c r="O292">
        <f>(I292*21)/100</f>
        <v>0</v>
      </c>
      <c r="P292" t="s">
        <v>10</v>
      </c>
    </row>
    <row r="293" spans="1:16" x14ac:dyDescent="0.2">
      <c r="A293" s="28" t="s">
        <v>45</v>
      </c>
      <c r="E293" s="29" t="s">
        <v>46</v>
      </c>
    </row>
    <row r="294" spans="1:16" ht="25.5" x14ac:dyDescent="0.2">
      <c r="A294" s="30" t="s">
        <v>47</v>
      </c>
      <c r="E294" s="31" t="s">
        <v>324</v>
      </c>
    </row>
    <row r="295" spans="1:16" ht="114.75" x14ac:dyDescent="0.2">
      <c r="A295" t="s">
        <v>49</v>
      </c>
      <c r="E295" s="29" t="s">
        <v>329</v>
      </c>
    </row>
    <row r="296" spans="1:16" x14ac:dyDescent="0.2">
      <c r="A296" s="22" t="s">
        <v>40</v>
      </c>
      <c r="B296" s="23" t="s">
        <v>330</v>
      </c>
      <c r="C296" s="23" t="s">
        <v>331</v>
      </c>
      <c r="D296" s="22" t="s">
        <v>42</v>
      </c>
      <c r="E296" s="24" t="s">
        <v>332</v>
      </c>
      <c r="F296" s="25" t="s">
        <v>62</v>
      </c>
      <c r="G296" s="26">
        <v>16</v>
      </c>
      <c r="H296" s="27">
        <v>0</v>
      </c>
      <c r="I296" s="27">
        <f>ROUND(ROUND(H296,2)*ROUND(G296,3),2)</f>
        <v>0</v>
      </c>
      <c r="O296">
        <f>(I296*21)/100</f>
        <v>0</v>
      </c>
      <c r="P296" t="s">
        <v>10</v>
      </c>
    </row>
    <row r="297" spans="1:16" x14ac:dyDescent="0.2">
      <c r="A297" s="28" t="s">
        <v>45</v>
      </c>
      <c r="E297" s="29" t="s">
        <v>46</v>
      </c>
    </row>
    <row r="298" spans="1:16" ht="25.5" x14ac:dyDescent="0.2">
      <c r="A298" s="30" t="s">
        <v>47</v>
      </c>
      <c r="E298" s="31" t="s">
        <v>324</v>
      </c>
    </row>
    <row r="299" spans="1:16" ht="102" x14ac:dyDescent="0.2">
      <c r="A299" t="s">
        <v>49</v>
      </c>
      <c r="E299" s="29" t="s">
        <v>333</v>
      </c>
    </row>
    <row r="300" spans="1:16" x14ac:dyDescent="0.2">
      <c r="A300" s="22" t="s">
        <v>40</v>
      </c>
      <c r="B300" s="23" t="s">
        <v>334</v>
      </c>
      <c r="C300" s="23" t="s">
        <v>335</v>
      </c>
      <c r="D300" s="22" t="s">
        <v>42</v>
      </c>
      <c r="E300" s="24" t="s">
        <v>336</v>
      </c>
      <c r="F300" s="25" t="s">
        <v>62</v>
      </c>
      <c r="G300" s="26">
        <v>16</v>
      </c>
      <c r="H300" s="27">
        <v>0</v>
      </c>
      <c r="I300" s="27">
        <f>ROUND(ROUND(H300,2)*ROUND(G300,3),2)</f>
        <v>0</v>
      </c>
      <c r="O300">
        <f>(I300*21)/100</f>
        <v>0</v>
      </c>
      <c r="P300" t="s">
        <v>10</v>
      </c>
    </row>
    <row r="301" spans="1:16" x14ac:dyDescent="0.2">
      <c r="A301" s="28" t="s">
        <v>45</v>
      </c>
      <c r="E301" s="29" t="s">
        <v>46</v>
      </c>
    </row>
    <row r="302" spans="1:16" ht="25.5" x14ac:dyDescent="0.2">
      <c r="A302" s="30" t="s">
        <v>47</v>
      </c>
      <c r="E302" s="31" t="s">
        <v>324</v>
      </c>
    </row>
    <row r="303" spans="1:16" ht="102" x14ac:dyDescent="0.2">
      <c r="A303" t="s">
        <v>49</v>
      </c>
      <c r="E303" s="29" t="s">
        <v>337</v>
      </c>
    </row>
    <row r="304" spans="1:16" x14ac:dyDescent="0.2">
      <c r="A304" s="22" t="s">
        <v>40</v>
      </c>
      <c r="B304" s="23" t="s">
        <v>338</v>
      </c>
      <c r="C304" s="23" t="s">
        <v>339</v>
      </c>
      <c r="D304" s="22" t="s">
        <v>42</v>
      </c>
      <c r="E304" s="24" t="s">
        <v>340</v>
      </c>
      <c r="F304" s="25" t="s">
        <v>62</v>
      </c>
      <c r="G304" s="26">
        <v>200</v>
      </c>
      <c r="H304" s="27">
        <v>0</v>
      </c>
      <c r="I304" s="27">
        <f>ROUND(ROUND(H304,2)*ROUND(G304,3),2)</f>
        <v>0</v>
      </c>
      <c r="O304">
        <f>(I304*21)/100</f>
        <v>0</v>
      </c>
      <c r="P304" t="s">
        <v>10</v>
      </c>
    </row>
    <row r="305" spans="1:16" x14ac:dyDescent="0.2">
      <c r="A305" s="28" t="s">
        <v>45</v>
      </c>
      <c r="E305" s="29" t="s">
        <v>46</v>
      </c>
    </row>
    <row r="306" spans="1:16" ht="25.5" x14ac:dyDescent="0.2">
      <c r="A306" s="30" t="s">
        <v>47</v>
      </c>
      <c r="E306" s="31" t="s">
        <v>324</v>
      </c>
    </row>
    <row r="307" spans="1:16" ht="153" x14ac:dyDescent="0.2">
      <c r="A307" t="s">
        <v>49</v>
      </c>
      <c r="E307" s="29" t="s">
        <v>325</v>
      </c>
    </row>
    <row r="308" spans="1:16" x14ac:dyDescent="0.2">
      <c r="A308" s="22" t="s">
        <v>40</v>
      </c>
      <c r="B308" s="23" t="s">
        <v>341</v>
      </c>
      <c r="C308" s="23" t="s">
        <v>342</v>
      </c>
      <c r="D308" s="22" t="s">
        <v>42</v>
      </c>
      <c r="E308" s="24" t="s">
        <v>343</v>
      </c>
      <c r="F308" s="25" t="s">
        <v>62</v>
      </c>
      <c r="G308" s="26">
        <v>2</v>
      </c>
      <c r="H308" s="27">
        <v>0</v>
      </c>
      <c r="I308" s="27">
        <f>ROUND(ROUND(H308,2)*ROUND(G308,3),2)</f>
        <v>0</v>
      </c>
      <c r="O308">
        <f>(I308*21)/100</f>
        <v>0</v>
      </c>
      <c r="P308" t="s">
        <v>10</v>
      </c>
    </row>
    <row r="309" spans="1:16" x14ac:dyDescent="0.2">
      <c r="A309" s="28" t="s">
        <v>45</v>
      </c>
      <c r="E309" s="29" t="s">
        <v>46</v>
      </c>
    </row>
    <row r="310" spans="1:16" ht="25.5" x14ac:dyDescent="0.2">
      <c r="A310" s="30" t="s">
        <v>47</v>
      </c>
      <c r="E310" s="31" t="s">
        <v>324</v>
      </c>
    </row>
    <row r="311" spans="1:16" ht="153" x14ac:dyDescent="0.2">
      <c r="A311" t="s">
        <v>49</v>
      </c>
      <c r="E311" s="29" t="s">
        <v>325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D.1.3.1_PS 01-05-01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2020-10-17T09:01:38Z</dcterms:created>
  <dcterms:modified xsi:type="dcterms:W3CDTF">2020-10-17T09:01:38Z</dcterms:modified>
</cp:coreProperties>
</file>