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2.3.2_SO 10-06-0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03" i="1" l="1"/>
  <c r="I203" i="1"/>
  <c r="I199" i="1"/>
  <c r="O199" i="1" s="1"/>
  <c r="O195" i="1"/>
  <c r="I195" i="1"/>
  <c r="I191" i="1"/>
  <c r="Q190" i="1" s="1"/>
  <c r="I190" i="1" s="1"/>
  <c r="O186" i="1"/>
  <c r="I186" i="1"/>
  <c r="I182" i="1"/>
  <c r="Q181" i="1" s="1"/>
  <c r="I181" i="1" s="1"/>
  <c r="O177" i="1"/>
  <c r="I177" i="1"/>
  <c r="I173" i="1"/>
  <c r="O173" i="1" s="1"/>
  <c r="O169" i="1"/>
  <c r="I169" i="1"/>
  <c r="I165" i="1"/>
  <c r="O165" i="1" s="1"/>
  <c r="O161" i="1"/>
  <c r="I161" i="1"/>
  <c r="I157" i="1"/>
  <c r="O157" i="1" s="1"/>
  <c r="O153" i="1"/>
  <c r="I153" i="1"/>
  <c r="I149" i="1"/>
  <c r="O149" i="1" s="1"/>
  <c r="O145" i="1"/>
  <c r="I145" i="1"/>
  <c r="I141" i="1"/>
  <c r="O141" i="1" s="1"/>
  <c r="O137" i="1"/>
  <c r="I137" i="1"/>
  <c r="I133" i="1"/>
  <c r="O133" i="1" s="1"/>
  <c r="O129" i="1"/>
  <c r="I129" i="1"/>
  <c r="I125" i="1"/>
  <c r="O125" i="1" s="1"/>
  <c r="O121" i="1"/>
  <c r="I121" i="1"/>
  <c r="I117" i="1"/>
  <c r="O117" i="1" s="1"/>
  <c r="O113" i="1"/>
  <c r="I113" i="1"/>
  <c r="I109" i="1"/>
  <c r="O109" i="1" s="1"/>
  <c r="O105" i="1"/>
  <c r="I105" i="1"/>
  <c r="I101" i="1"/>
  <c r="O101" i="1" s="1"/>
  <c r="O97" i="1"/>
  <c r="I97" i="1"/>
  <c r="I93" i="1"/>
  <c r="O93" i="1" s="1"/>
  <c r="O89" i="1"/>
  <c r="I89" i="1"/>
  <c r="I85" i="1"/>
  <c r="O85" i="1" s="1"/>
  <c r="O81" i="1"/>
  <c r="I81" i="1"/>
  <c r="I77" i="1"/>
  <c r="O77" i="1" s="1"/>
  <c r="O73" i="1"/>
  <c r="I73" i="1"/>
  <c r="I69" i="1"/>
  <c r="O69" i="1" s="1"/>
  <c r="O65" i="1"/>
  <c r="I65" i="1"/>
  <c r="I61" i="1"/>
  <c r="O61" i="1" s="1"/>
  <c r="I57" i="1"/>
  <c r="O57" i="1" s="1"/>
  <c r="I53" i="1"/>
  <c r="O53" i="1" s="1"/>
  <c r="O49" i="1"/>
  <c r="I49" i="1"/>
  <c r="I45" i="1"/>
  <c r="Q44" i="1" s="1"/>
  <c r="I44" i="1" s="1"/>
  <c r="O40" i="1"/>
  <c r="I40" i="1"/>
  <c r="I36" i="1"/>
  <c r="Q35" i="1" s="1"/>
  <c r="I35" i="1" s="1"/>
  <c r="O31" i="1"/>
  <c r="R30" i="1" s="1"/>
  <c r="O30" i="1" s="1"/>
  <c r="I31" i="1"/>
  <c r="Q30" i="1"/>
  <c r="I30" i="1" s="1"/>
  <c r="I26" i="1"/>
  <c r="O26" i="1" s="1"/>
  <c r="O22" i="1"/>
  <c r="I22" i="1"/>
  <c r="I18" i="1"/>
  <c r="O18" i="1" s="1"/>
  <c r="I14" i="1"/>
  <c r="O14" i="1" s="1"/>
  <c r="I10" i="1"/>
  <c r="O10" i="1" s="1"/>
  <c r="R9" i="1" l="1"/>
  <c r="O9" i="1" s="1"/>
  <c r="O36" i="1"/>
  <c r="R35" i="1" s="1"/>
  <c r="O35" i="1" s="1"/>
  <c r="O45" i="1"/>
  <c r="R44" i="1" s="1"/>
  <c r="O44" i="1" s="1"/>
  <c r="O182" i="1"/>
  <c r="R181" i="1" s="1"/>
  <c r="O181" i="1" s="1"/>
  <c r="O191" i="1"/>
  <c r="R190" i="1" s="1"/>
  <c r="O190" i="1" s="1"/>
  <c r="Q9" i="1"/>
  <c r="I9" i="1" s="1"/>
  <c r="I3" i="1" s="1"/>
  <c r="O2" i="1" l="1"/>
</calcChain>
</file>

<file path=xl/sharedStrings.xml><?xml version="1.0" encoding="utf-8"?>
<sst xmlns="http://schemas.openxmlformats.org/spreadsheetml/2006/main" count="685" uniqueCount="230">
  <si>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</si>
  <si>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</si>
  <si>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</si>
  <si>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</si>
  <si>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</si>
  <si>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</si>
  <si>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</si>
  <si>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</si>
  <si>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SO 10-06-01</t>
  </si>
  <si>
    <t>0,00</t>
  </si>
  <si>
    <t>2</t>
  </si>
  <si>
    <t>O</t>
  </si>
  <si>
    <t>Objekt:</t>
  </si>
  <si>
    <t>D.2.3.2</t>
  </si>
  <si>
    <t>Rozvody VN/NN, osvětlení a dálkové ovládání odpoovačů</t>
  </si>
  <si>
    <t>15,00</t>
  </si>
  <si>
    <t>O1</t>
  </si>
  <si>
    <t>Rozpočet:</t>
  </si>
  <si>
    <t>SpS Křižanov, DOÚO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</si>
  <si>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</si>
  <si>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</si>
  <si>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</si>
  <si>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</si>
  <si>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</si>
  <si>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</si>
  <si>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</si>
  <si>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</si>
  <si>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</si>
  <si>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</si>
  <si>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</si>
  <si>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</si>
  <si>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</si>
  <si>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</si>
  <si>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</si>
  <si>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</si>
  <si>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</si>
  <si>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</si>
  <si>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</si>
  <si>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</si>
  <si>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</si>
  <si>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11090</t>
  </si>
  <si>
    <t/>
  </si>
  <si>
    <t>VŠEOBECNÉ VYKLIZENÍ OSTATNÍCH PLOCH</t>
  </si>
  <si>
    <t>m2</t>
  </si>
  <si>
    <t>PP</t>
  </si>
  <si>
    <t>VV</t>
  </si>
  <si>
    <t>viz. přílohy projektové dokumentace</t>
  </si>
  <si>
    <t>TS</t>
  </si>
  <si>
    <t>zahrnuje odstranění všech překážek pro uskutečnění stavby</t>
  </si>
  <si>
    <t>11332</t>
  </si>
  <si>
    <t>ODSTRANĚNÍ PODKLADŮ ZPEVNĚNÝCH PLOCH Z KAMENIVA NESTMELENÉHO</t>
  </si>
  <si>
    <t>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</si>
  <si>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</si>
  <si>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13273</t>
  </si>
  <si>
    <t>HLOUBENÍ RÝH ŠÍŘ DO 2M PAŽ I NEPAŽ TŘ. 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</si>
  <si>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</si>
  <si>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</si>
  <si>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</si>
  <si>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</si>
  <si>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18090</t>
  </si>
  <si>
    <t>VŠEOBECNÉ ÚPRAVY OSTATNÍCH PLOCH</t>
  </si>
  <si>
    <t>Všeobecné úpravy musí zahrnovat úpravu území po uskutečnění stavby, tak jak je požadováno v zadávací dokumentaci s výjimkou těch prací, pro které jsou uvedeny samostatné položky.</t>
  </si>
  <si>
    <t>Základy</t>
  </si>
  <si>
    <t>21461E</t>
  </si>
  <si>
    <t>SEPARAČNÍ GEOTEXTILIE DO 500G/M2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</si>
  <si>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</si>
  <si>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</si>
  <si>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7</t>
  </si>
  <si>
    <t>45152</t>
  </si>
  <si>
    <t>PODKLADNÍ A VÝPLŇOVÉ VRSTVY Z KAMENIVA DRCENÉHO</t>
  </si>
  <si>
    <t>položka zahrnuje dodávku předepsaného kameniva, mimostaveništní a vnitrostaveništní dopravu a jeho uložení  
není-li v zadávací dokumentaci uvedeno jinak, jedná se o nakupovaný materiál</t>
  </si>
  <si>
    <t>8</t>
  </si>
  <si>
    <t>45157</t>
  </si>
  <si>
    <t>PODKLADNÍ A VÝPLŇOVÉ VRSTVY Z KAMENIVA TĚŽENÉHO</t>
  </si>
  <si>
    <t>Přidružená stavební výroba</t>
  </si>
  <si>
    <t>701001</t>
  </si>
  <si>
    <t>OZNAČOVACÍ ŠTÍTEK KABELOVÉHO VEDENÍ, SPOJKY NEBO KABELOVÉ SKŘÍNĚ (VČETNĚ OBJÍMKY)</t>
  </si>
  <si>
    <t>KUS</t>
  </si>
  <si>
    <t>1. Položka obsahuje:  
 – pomocné mechanismy  
2. Položka neobsahuje:  
 X  
3. Způsob měření:  
Měří se plocha v metrech čtverečných.</t>
  </si>
  <si>
    <t>701004</t>
  </si>
  <si>
    <t>VYHLEDÁVACÍ MARKER ZEMNÍ</t>
  </si>
  <si>
    <t>1. Položka obsahuje:  
 – obsahuje i demontáž po skončení provizorního stavu  
 – dopravu do skladu nebo na likvidaci  
 – obrátkovost, opotřebení zapůjčeného materiálu  
 – poplatek za likvidaci odpadů, pokud je materiál likvidován  
2. Položka neobsahuje:  
 X  
3. Způsob měření:  
Udává se počet kusů kompletní konstrukce nebo práce.</t>
  </si>
  <si>
    <t>11</t>
  </si>
  <si>
    <t>702111</t>
  </si>
  <si>
    <t>KABELOVÝ ŽLAB ZEMNÍ VČETNĚ KRYTU SVĚTLÉ ŠÍŘKY DO 120 MM</t>
  </si>
  <si>
    <t>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</si>
  <si>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</si>
  <si>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12</t>
  </si>
  <si>
    <t>702211</t>
  </si>
  <si>
    <t>KABELOVÁ CHRÁNIČKA ZEMNÍ DN DO 100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</si>
  <si>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</si>
  <si>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13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</si>
  <si>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</si>
  <si>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</si>
  <si>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</si>
  <si>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14</t>
  </si>
  <si>
    <t>702421</t>
  </si>
  <si>
    <t>KABELOVÝ PROSTUP DO OBJEKTU PŘES ZÁKLAD BETONOVÝ SVĚTLÉ ŠÍŘKY DO 100 MM</t>
  </si>
  <si>
    <t>1. Položka obsahuje:  
 – kompletní montáž, rozměření, upevnění, sváření, řezání, spojování a pod.   
 – veškerý spojovací a montážní materiál vč. upevňovacího materiálu ( stojky, držáky, konzoly apod.)  
 – elektrické pospojování  
 – pomocné mechanismy a nátěr  
2. Položka neobsahuje:  
 – víko a kabelové příchytky  
3. Způsob měření:  
Měří se metr délkový.</t>
  </si>
  <si>
    <t>15</t>
  </si>
  <si>
    <t>703422</t>
  </si>
  <si>
    <t>ELEKTROINSTALAČNÍ TRUBKA PLASTOVÁ UV STABILNÍ VČETNĚ UPEVNĚNÍ A PŘÍSLUŠENSTVÍ DN PRŮMĚRU PŘES 25 DO 40 MM</t>
  </si>
  <si>
    <t>1. Položka obsahuje:  
 – přípravu podkladu pro osazení  
2. Položka neobsahuje:  
 X  
3. Způsob měření:  
Měří se metr délkový.</t>
  </si>
  <si>
    <t>16</t>
  </si>
  <si>
    <t>703722</t>
  </si>
  <si>
    <t>KABELOVÁ PŘÍCHYTKA PRO ROZSAH UPNUTÍ OD 26 DO 50 MM</t>
  </si>
  <si>
    <t>1. Položka obsahuje:  
 – protažení tyčí, vyčištění otvoru čistící soupravou  
 – zatažení konopného lana (nebo ocelového)  
 – pomocné mechanismy  
2. Položka neobsahuje:  
 X  
3. Způsob měření:  
Měří se metr délkový.</t>
  </si>
  <si>
    <t>17</t>
  </si>
  <si>
    <t>703754</t>
  </si>
  <si>
    <t>PROTIPOŽÁRNÍ UCPÁVKA PROSTUPU KABELOVÉHO PR. DO 110MM,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</si>
  <si>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</si>
  <si>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18</t>
  </si>
  <si>
    <t>703756</t>
  </si>
  <si>
    <t>PROTIPOŽÁRNÍ TMEL ( TUBA - 1000ML ), DO EI 90 MIN.</t>
  </si>
  <si>
    <t>19</t>
  </si>
  <si>
    <t>703762</t>
  </si>
  <si>
    <t>KABELOVÁ UCPÁVKA VODĚ ODOLNÁ PRO VNITŘNÍ PRŮMĚR OTVORU 65 - 110MM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</si>
  <si>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</si>
  <si>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20</t>
  </si>
  <si>
    <t>709210</t>
  </si>
  <si>
    <t>KŘIŽOVATKA KABELOVÝCH VEDENÍ SE STÁVAJÍCÍ INŽENÝRSKOU SÍTÍ (KABELEM, POTRUBÍM APOD.)</t>
  </si>
  <si>
    <t>21</t>
  </si>
  <si>
    <t>741Z13</t>
  </si>
  <si>
    <t>DEMONTÁŽ STÁVAJÍCÍCH UCPÁVEK PROTIPOŽÁRNÍCH PRŮMĚRU OTVORU DO 200 MM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</si>
  <si>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plocha v metrech čtverečných.</t>
  </si>
  <si>
    <t>22</t>
  </si>
  <si>
    <t>742G12</t>
  </si>
  <si>
    <t>KABEL NN DVOU- A TŘÍŽÍLOVÝ CU S PLASTOVOU IZOLACÍ OD 4 DO 16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</si>
  <si>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</si>
  <si>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23</t>
  </si>
  <si>
    <t>742I11</t>
  </si>
  <si>
    <t>KABEL NN CU OVLÁDACÍ 7-12ŽÍLOVÝ DO 2,5 MM2</t>
  </si>
  <si>
    <t>24</t>
  </si>
  <si>
    <t>742I12</t>
  </si>
  <si>
    <t>KABEL NN CU OVLÁDACÍ 7-12ŽÍLOVÝ OD 4 DO 6 MM2</t>
  </si>
  <si>
    <t>25</t>
  </si>
  <si>
    <t>742L12</t>
  </si>
  <si>
    <t>UKONČENÍ DVOU AŽ PĚTIŽÍLOVÉHO KABELU V ROZVADĚČI NEBO NA PŘÍSTROJI OD 4 DO 16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</si>
  <si>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</si>
  <si>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26</t>
  </si>
  <si>
    <t>742L22</t>
  </si>
  <si>
    <t>UKONČENÍ DVOU AŽ PĚTIŽÍLOVÉHO KABELU KABELOVOU SPOJKOU OD 4 DO 16 MM2</t>
  </si>
  <si>
    <t>27</t>
  </si>
  <si>
    <t>742M11</t>
  </si>
  <si>
    <t>UKONČENÍ 7-12ŽÍLOVÉHO KABELU V ROZVADĚČI NEBO NA PŘÍSTROJI DO 2,5 MM2</t>
  </si>
  <si>
    <t>28</t>
  </si>
  <si>
    <t>742M12</t>
  </si>
  <si>
    <t>UKONČENÍ 7-12ŽÍLOVÉHO KABELU V ROZVADĚČI NEBO NA PŘÍSTROJI OD 4 DO 6 MM2</t>
  </si>
  <si>
    <t>29</t>
  </si>
  <si>
    <t>742M22</t>
  </si>
  <si>
    <t>UKONČENÍ 7-12ŽÍLOVÉHO KABELU KABELOVOU SPOJKOU OD 4 DO 6 MM2</t>
  </si>
  <si>
    <t>30</t>
  </si>
  <si>
    <t>742P13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</si>
  <si>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</si>
  <si>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</si>
  <si>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>31</t>
  </si>
  <si>
    <t>742P15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</si>
  <si>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</si>
  <si>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</si>
  <si>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32</t>
  </si>
  <si>
    <t>743B18</t>
  </si>
  <si>
    <t>OVLADAČ PRO DÁLKOVÉ OVLÁDÁNÍ MOTOR.POHONŮ TRAKČNÍCH ODPOJOVAČŮ (DOÚO)-NASTAVENÍ A SEŘÍZENÍ SYSTÉMU DOÚO V NÁVAZNOSTI NA DÁLKOVÉ ŘÍZENÍ A OVLÁDÁNÍ</t>
  </si>
  <si>
    <t>1. Položka obsahuje:  
 – nastavení a seřízení systému, vybavení příslušným softwarem, včetně měření vstupních a výstupních údajů  
2. Položka neobsahuje:  
 X  
3. Způsob měření:  
Udává se počet kusů kompletní konstrukce nebo práce.</t>
  </si>
  <si>
    <t>33</t>
  </si>
  <si>
    <t>743B21</t>
  </si>
  <si>
    <t>SVORKOVNICOVÁ SKŘÍŇ PLASTOVÁ PRO DOÚO VNITŘNÍ DO 40 SVOREK</t>
  </si>
  <si>
    <t>1. Položka obsahuje:  
 – instalaci skříně vč. veškerého příslušenství  
 – technický popis viz. projektová dokumentace  
2. Položka neobsahuje:  
 X  
3. Způsob měření:  
Udává se počet kusů kompletní konstrukce nebo práce.</t>
  </si>
  <si>
    <t>34</t>
  </si>
  <si>
    <t>744821</t>
  </si>
  <si>
    <t>PROUDOVÝ CHRÁNIČ DVOUPÓLOVÝ S NADPROUDOVOU OCHRANOU (10 KA) PŘES 30 MA, DO 25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</si>
  <si>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</si>
  <si>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35</t>
  </si>
  <si>
    <t>747112</t>
  </si>
  <si>
    <t>KONTROLA MANIPULAČNÍCH, OVLÁDACÍCH NEBO RELÉOVÝCH ROZVADĚČŮ, 1 POLE</t>
  </si>
  <si>
    <t>1. Položka obsahuje:  
 – cenu za kontrolu, revizi, seřízení a uvedení do provozu zařízení dle příslušných norem a předpisů, včetně vystavení protokolu  
2. Položka neobsahuje:  
 X  
3. Způsob měření:  
Udává se počet kusů kompletní konstrukce nebo práce.</t>
  </si>
  <si>
    <t>36</t>
  </si>
  <si>
    <t>747212</t>
  </si>
  <si>
    <t>CELKOVÁ PROHLÍDKA, ZKOUŠENÍ, MĚŘENÍ A VYHOTOVENÍ VÝCHOZÍ REVIZNÍ ZPRÁVY, PRO OBJEM IN PŘES 100 DO 500 TIS. KČ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</si>
  <si>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</si>
  <si>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37</t>
  </si>
  <si>
    <t>747301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</si>
  <si>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</si>
  <si>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</si>
  <si>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38</t>
  </si>
  <si>
    <t>747511</t>
  </si>
  <si>
    <t>ZKOUŠKY VODIČŮ A KABELŮ NN PRŮŘEZU ŽÍLY DO 5X25 MM2</t>
  </si>
  <si>
    <t>1. Položka obsahuje:  
 – cenu za provedení měření kabelu/ vodiče vč. vyhotovení protokolu  
2. Položka neobsahuje:  
 X  
3. Způsob měření:  
Udává se počet kusů kompletní konstrukce nebo práce.</t>
  </si>
  <si>
    <t>39</t>
  </si>
  <si>
    <t>747521</t>
  </si>
  <si>
    <t>ZKOUŠKY VODIČŮ A KABELŮ OVLÁDACÍCH OD 5 DO 12 ŽIL</t>
  </si>
  <si>
    <t>40</t>
  </si>
  <si>
    <t>747701</t>
  </si>
  <si>
    <t>DOKONČOVACÍ MONTÁŽNÍ PRÁCE NA ELEKTRICKÉM ZAŘÍZENÍ</t>
  </si>
  <si>
    <t>HOD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</si>
  <si>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</si>
  <si>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41</t>
  </si>
  <si>
    <t>747702</t>
  </si>
  <si>
    <t>ÚPRAVA ZAPOJENÍ STÁVAJÍCÍCH KABELOVÝCH SKŘÍNÍ/ROZVADĚČŮ</t>
  </si>
  <si>
    <t>1. Položka obsahuje:  
 – cenu za veškeré náklady na provedení provizorních úprav zapojení stávajících kabelových skříní / rozvaděčů v průběhu výstavy ( pro montáž nových i provizorních kabelů, drobné úpravy výstroje apod. )  
2. Položka neobsahuje:  
 X  
3. Způsob měření:  
Udává se čas v hodinách.</t>
  </si>
  <si>
    <t>42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</si>
  <si>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</si>
  <si>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</si>
  <si>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</si>
  <si>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Ostatní konstrukce a práce</t>
  </si>
  <si>
    <t>43</t>
  </si>
  <si>
    <t>965010</t>
  </si>
  <si>
    <t>ODSTRANĚNÍ KOLEJOVÉHO LOŽE A DRÁŽNÍCH STEZEK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</si>
  <si>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</si>
  <si>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44</t>
  </si>
  <si>
    <t>96615</t>
  </si>
  <si>
    <t>BOURÁNÍ KONSTRUKCÍ Z PROSTÉHO BETONU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</si>
  <si>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</si>
  <si>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990</t>
  </si>
  <si>
    <t>Likvidace odpadů vč. dopravy</t>
  </si>
  <si>
    <t>45</t>
  </si>
  <si>
    <t>R015111</t>
  </si>
  <si>
    <t>90</t>
  </si>
  <si>
    <t>POPLATKY ZA LIKVIDACI ODPADŮ NEKONTAMINOVANÝCH - 17 05 04 VYTĚŽENÉ ZEMINY A HORNINY - I. TŘÍDA TĚŽITELNOSTI VČETNĚ DOPRAVY</t>
  </si>
  <si>
    <t>T</t>
  </si>
  <si>
    <t>Evidenční položka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</si>
  <si>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</si>
  <si>
    <t>46</t>
  </si>
  <si>
    <t>R015140</t>
  </si>
  <si>
    <t>POPLATKY ZA LIKVIDACI ODPADŮ NEKONTAMINOVANÝCH - 17 01 01 BETON Z DEMOLIC OBJEKTŮ, ZÁKLADŮ TV, KŮLY A SLOUPY VČETNĚ DOPRAVY</t>
  </si>
  <si>
    <t>47</t>
  </si>
  <si>
    <t>R015150</t>
  </si>
  <si>
    <t>POPLATKY ZA LIKVIDACI ODPADŮ NEKONTAMINOVANÝCH - 17 05 08 ŠTĚRK Z KOLEJIŠTĚ (ODPAD PO RECYKLACI) VČETNĚ DOPRAVY</t>
  </si>
  <si>
    <t>48</t>
  </si>
  <si>
    <t>R015240</t>
  </si>
  <si>
    <t>POPLATKY ZA LIKVIDACI ODPADŮ NEKONTAMINOVANÝCH - 20 03 99 ODPAD PODOBNÝ KOMUNÁLNÍMU ODPADU VČETNĚ DOPRAVY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</si>
</sst>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3">
    <pageSetUpPr fitToPage="1"/>
  </sheetPr>
  <dimension ref="A1:R206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0+O9+O30+O35+O44+O181+O190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0+I9+I30+I35+I44+I181+I190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31</v>
      </c>
      <c r="D9" s="18"/>
      <c r="E9" s="20" t="s">
        <v>38</v>
      </c>
      <c r="F9" s="18"/>
      <c r="G9" s="18"/>
      <c r="H9" s="18"/>
      <c r="I9" s="21">
        <f>0+Q9</f>
        <v>0</v>
      </c>
      <c r="O9">
        <f>0+R9</f>
        <v>0</v>
      </c>
      <c r="Q9">
        <f>0+I10+I14+I18+I22+I26</f>
        <v>0</v>
      </c>
      <c r="R9">
        <f>0+O10+O14+O18+O22+O26</f>
        <v>0</v>
      </c>
    </row>
    <row r="10" spans="1:18" x14ac:dyDescent="0.2">
      <c r="A10" s="22" t="s">
        <v>39</v>
      </c>
      <c r="B10" s="23" t="s">
        <v>31</v>
      </c>
      <c r="C10" s="23" t="s">
        <v>40</v>
      </c>
      <c r="D10" s="22" t="s">
        <v>41</v>
      </c>
      <c r="E10" s="24" t="s">
        <v>42</v>
      </c>
      <c r="F10" s="25" t="s">
        <v>43</v>
      </c>
      <c r="G10" s="26">
        <v>100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44</v>
      </c>
      <c r="E11" s="29" t="s">
        <v>41</v>
      </c>
    </row>
    <row r="12" spans="1:18" x14ac:dyDescent="0.2">
      <c r="A12" s="30" t="s">
        <v>45</v>
      </c>
      <c r="E12" s="31" t="s">
        <v>46</v>
      </c>
    </row>
    <row r="13" spans="1:18" x14ac:dyDescent="0.2">
      <c r="A13" t="s">
        <v>47</v>
      </c>
      <c r="E13" s="29" t="s">
        <v>48</v>
      </c>
    </row>
    <row r="14" spans="1:18" ht="25.5" x14ac:dyDescent="0.2">
      <c r="A14" s="22" t="s">
        <v>39</v>
      </c>
      <c r="B14" s="23" t="s">
        <v>10</v>
      </c>
      <c r="C14" s="23" t="s">
        <v>49</v>
      </c>
      <c r="D14" s="22" t="s">
        <v>41</v>
      </c>
      <c r="E14" s="24" t="s">
        <v>50</v>
      </c>
      <c r="F14" s="25" t="s">
        <v>51</v>
      </c>
      <c r="G14" s="26">
        <v>7.5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44</v>
      </c>
      <c r="E15" s="29" t="s">
        <v>41</v>
      </c>
    </row>
    <row r="16" spans="1:18" x14ac:dyDescent="0.2">
      <c r="A16" s="30" t="s">
        <v>45</v>
      </c>
      <c r="E16" s="31" t="s">
        <v>46</v>
      </c>
    </row>
    <row r="17" spans="1:18" ht="63.75" x14ac:dyDescent="0.2">
      <c r="A17" t="s">
        <v>47</v>
      </c>
      <c r="E17" s="29" t="s">
        <v>52</v>
      </c>
    </row>
    <row r="18" spans="1:18" x14ac:dyDescent="0.2">
      <c r="A18" s="22" t="s">
        <v>39</v>
      </c>
      <c r="B18" s="23" t="s">
        <v>2</v>
      </c>
      <c r="C18" s="23" t="s">
        <v>53</v>
      </c>
      <c r="D18" s="22" t="s">
        <v>41</v>
      </c>
      <c r="E18" s="24" t="s">
        <v>54</v>
      </c>
      <c r="F18" s="25" t="s">
        <v>51</v>
      </c>
      <c r="G18" s="26">
        <v>60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8" x14ac:dyDescent="0.2">
      <c r="A19" s="28" t="s">
        <v>44</v>
      </c>
      <c r="E19" s="29" t="s">
        <v>41</v>
      </c>
    </row>
    <row r="20" spans="1:18" x14ac:dyDescent="0.2">
      <c r="A20" s="30" t="s">
        <v>45</v>
      </c>
      <c r="E20" s="31" t="s">
        <v>46</v>
      </c>
    </row>
    <row r="21" spans="1:18" ht="318.75" x14ac:dyDescent="0.2">
      <c r="A21" t="s">
        <v>47</v>
      </c>
      <c r="E21" s="29" t="s">
        <v>55</v>
      </c>
    </row>
    <row r="22" spans="1:18" x14ac:dyDescent="0.2">
      <c r="A22" s="22" t="s">
        <v>39</v>
      </c>
      <c r="B22" s="23" t="s">
        <v>32</v>
      </c>
      <c r="C22" s="23" t="s">
        <v>56</v>
      </c>
      <c r="D22" s="22" t="s">
        <v>41</v>
      </c>
      <c r="E22" s="24" t="s">
        <v>57</v>
      </c>
      <c r="F22" s="25" t="s">
        <v>51</v>
      </c>
      <c r="G22" s="26">
        <v>54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8" x14ac:dyDescent="0.2">
      <c r="A23" s="28" t="s">
        <v>44</v>
      </c>
      <c r="E23" s="29" t="s">
        <v>41</v>
      </c>
    </row>
    <row r="24" spans="1:18" x14ac:dyDescent="0.2">
      <c r="A24" s="30" t="s">
        <v>45</v>
      </c>
      <c r="E24" s="31" t="s">
        <v>46</v>
      </c>
    </row>
    <row r="25" spans="1:18" ht="229.5" x14ac:dyDescent="0.2">
      <c r="A25" t="s">
        <v>47</v>
      </c>
      <c r="E25" s="29" t="s">
        <v>58</v>
      </c>
    </row>
    <row r="26" spans="1:18" x14ac:dyDescent="0.2">
      <c r="A26" s="22" t="s">
        <v>39</v>
      </c>
      <c r="B26" s="23" t="s">
        <v>33</v>
      </c>
      <c r="C26" s="23" t="s">
        <v>59</v>
      </c>
      <c r="D26" s="22" t="s">
        <v>41</v>
      </c>
      <c r="E26" s="24" t="s">
        <v>60</v>
      </c>
      <c r="F26" s="25" t="s">
        <v>43</v>
      </c>
      <c r="G26" s="26">
        <v>100</v>
      </c>
      <c r="H26" s="27">
        <v>0</v>
      </c>
      <c r="I26" s="27">
        <f>ROUND(ROUND(H26,2)*ROUND(G26,3),2)</f>
        <v>0</v>
      </c>
      <c r="O26">
        <f>(I26*21)/100</f>
        <v>0</v>
      </c>
      <c r="P26" t="s">
        <v>10</v>
      </c>
    </row>
    <row r="27" spans="1:18" x14ac:dyDescent="0.2">
      <c r="A27" s="28" t="s">
        <v>44</v>
      </c>
      <c r="E27" s="29" t="s">
        <v>41</v>
      </c>
    </row>
    <row r="28" spans="1:18" x14ac:dyDescent="0.2">
      <c r="A28" s="30" t="s">
        <v>45</v>
      </c>
      <c r="E28" s="31" t="s">
        <v>46</v>
      </c>
    </row>
    <row r="29" spans="1:18" ht="38.25" x14ac:dyDescent="0.2">
      <c r="A29" t="s">
        <v>47</v>
      </c>
      <c r="E29" s="29" t="s">
        <v>61</v>
      </c>
    </row>
    <row r="30" spans="1:18" ht="12.75" customHeight="1" x14ac:dyDescent="0.2">
      <c r="A30" s="3" t="s">
        <v>37</v>
      </c>
      <c r="B30" s="3"/>
      <c r="C30" s="32" t="s">
        <v>10</v>
      </c>
      <c r="D30" s="3"/>
      <c r="E30" s="20" t="s">
        <v>62</v>
      </c>
      <c r="F30" s="3"/>
      <c r="G30" s="3"/>
      <c r="H30" s="3"/>
      <c r="I30" s="33">
        <f>0+Q30</f>
        <v>0</v>
      </c>
      <c r="O30">
        <f>0+R30</f>
        <v>0</v>
      </c>
      <c r="Q30">
        <f>0+I31</f>
        <v>0</v>
      </c>
      <c r="R30">
        <f>0+O31</f>
        <v>0</v>
      </c>
    </row>
    <row r="31" spans="1:18" x14ac:dyDescent="0.2">
      <c r="A31" s="22" t="s">
        <v>39</v>
      </c>
      <c r="B31" s="23" t="s">
        <v>34</v>
      </c>
      <c r="C31" s="23" t="s">
        <v>63</v>
      </c>
      <c r="D31" s="22" t="s">
        <v>41</v>
      </c>
      <c r="E31" s="24" t="s">
        <v>64</v>
      </c>
      <c r="F31" s="25" t="s">
        <v>43</v>
      </c>
      <c r="G31" s="26">
        <v>50</v>
      </c>
      <c r="H31" s="27">
        <v>0</v>
      </c>
      <c r="I31" s="27">
        <f>ROUND(ROUND(H31,2)*ROUND(G31,3),2)</f>
        <v>0</v>
      </c>
      <c r="O31">
        <f>(I31*21)/100</f>
        <v>0</v>
      </c>
      <c r="P31" t="s">
        <v>10</v>
      </c>
    </row>
    <row r="32" spans="1:18" x14ac:dyDescent="0.2">
      <c r="A32" s="28" t="s">
        <v>44</v>
      </c>
      <c r="E32" s="29" t="s">
        <v>41</v>
      </c>
    </row>
    <row r="33" spans="1:18" x14ac:dyDescent="0.2">
      <c r="A33" s="30" t="s">
        <v>45</v>
      </c>
      <c r="E33" s="31" t="s">
        <v>46</v>
      </c>
    </row>
    <row r="34" spans="1:18" ht="102" x14ac:dyDescent="0.2">
      <c r="A34" t="s">
        <v>47</v>
      </c>
      <c r="E34" s="29" t="s">
        <v>65</v>
      </c>
    </row>
    <row r="35" spans="1:18" ht="12.75" customHeight="1" x14ac:dyDescent="0.2">
      <c r="A35" s="3" t="s">
        <v>37</v>
      </c>
      <c r="B35" s="3"/>
      <c r="C35" s="32" t="s">
        <v>32</v>
      </c>
      <c r="D35" s="3"/>
      <c r="E35" s="20" t="s">
        <v>66</v>
      </c>
      <c r="F35" s="3"/>
      <c r="G35" s="3"/>
      <c r="H35" s="3"/>
      <c r="I35" s="33">
        <f>0+Q35</f>
        <v>0</v>
      </c>
      <c r="O35">
        <f>0+R35</f>
        <v>0</v>
      </c>
      <c r="Q35">
        <f>0+I36+I40</f>
        <v>0</v>
      </c>
      <c r="R35">
        <f>0+O36+O40</f>
        <v>0</v>
      </c>
    </row>
    <row r="36" spans="1:18" x14ac:dyDescent="0.2">
      <c r="A36" s="22" t="s">
        <v>39</v>
      </c>
      <c r="B36" s="23" t="s">
        <v>67</v>
      </c>
      <c r="C36" s="23" t="s">
        <v>68</v>
      </c>
      <c r="D36" s="22" t="s">
        <v>41</v>
      </c>
      <c r="E36" s="24" t="s">
        <v>69</v>
      </c>
      <c r="F36" s="25" t="s">
        <v>51</v>
      </c>
      <c r="G36" s="26">
        <v>9.5</v>
      </c>
      <c r="H36" s="27">
        <v>0</v>
      </c>
      <c r="I36" s="27">
        <f>ROUND(ROUND(H36,2)*ROUND(G36,3),2)</f>
        <v>0</v>
      </c>
      <c r="O36">
        <f>(I36*21)/100</f>
        <v>0</v>
      </c>
      <c r="P36" t="s">
        <v>10</v>
      </c>
    </row>
    <row r="37" spans="1:18" x14ac:dyDescent="0.2">
      <c r="A37" s="28" t="s">
        <v>44</v>
      </c>
      <c r="E37" s="29" t="s">
        <v>41</v>
      </c>
    </row>
    <row r="38" spans="1:18" x14ac:dyDescent="0.2">
      <c r="A38" s="30" t="s">
        <v>45</v>
      </c>
      <c r="E38" s="31" t="s">
        <v>46</v>
      </c>
    </row>
    <row r="39" spans="1:18" ht="38.25" x14ac:dyDescent="0.2">
      <c r="A39" t="s">
        <v>47</v>
      </c>
      <c r="E39" s="29" t="s">
        <v>70</v>
      </c>
    </row>
    <row r="40" spans="1:18" x14ac:dyDescent="0.2">
      <c r="A40" s="22" t="s">
        <v>39</v>
      </c>
      <c r="B40" s="23" t="s">
        <v>71</v>
      </c>
      <c r="C40" s="23" t="s">
        <v>72</v>
      </c>
      <c r="D40" s="22" t="s">
        <v>41</v>
      </c>
      <c r="E40" s="24" t="s">
        <v>73</v>
      </c>
      <c r="F40" s="25" t="s">
        <v>51</v>
      </c>
      <c r="G40" s="26">
        <v>5</v>
      </c>
      <c r="H40" s="27">
        <v>0</v>
      </c>
      <c r="I40" s="27">
        <f>ROUND(ROUND(H40,2)*ROUND(G40,3),2)</f>
        <v>0</v>
      </c>
      <c r="O40">
        <f>(I40*21)/100</f>
        <v>0</v>
      </c>
      <c r="P40" t="s">
        <v>10</v>
      </c>
    </row>
    <row r="41" spans="1:18" x14ac:dyDescent="0.2">
      <c r="A41" s="28" t="s">
        <v>44</v>
      </c>
      <c r="E41" s="29" t="s">
        <v>41</v>
      </c>
    </row>
    <row r="42" spans="1:18" x14ac:dyDescent="0.2">
      <c r="A42" s="30" t="s">
        <v>45</v>
      </c>
      <c r="E42" s="31" t="s">
        <v>46</v>
      </c>
    </row>
    <row r="43" spans="1:18" ht="38.25" x14ac:dyDescent="0.2">
      <c r="A43" t="s">
        <v>47</v>
      </c>
      <c r="E43" s="29" t="s">
        <v>70</v>
      </c>
    </row>
    <row r="44" spans="1:18" ht="12.75" customHeight="1" x14ac:dyDescent="0.2">
      <c r="A44" s="3" t="s">
        <v>37</v>
      </c>
      <c r="B44" s="3"/>
      <c r="C44" s="32" t="s">
        <v>67</v>
      </c>
      <c r="D44" s="3"/>
      <c r="E44" s="20" t="s">
        <v>74</v>
      </c>
      <c r="F44" s="3"/>
      <c r="G44" s="3"/>
      <c r="H44" s="3"/>
      <c r="I44" s="33">
        <f>0+Q44</f>
        <v>0</v>
      </c>
      <c r="O44">
        <f>0+R44</f>
        <v>0</v>
      </c>
      <c r="Q44">
        <f>0+I45+I49+I53+I57+I61+I65+I69+I73+I77+I81+I85+I89+I93+I97+I101+I105+I109+I113+I117+I121+I125+I129+I133+I137+I141+I145+I149+I153+I157+I161+I165+I169+I173+I177</f>
        <v>0</v>
      </c>
      <c r="R44">
        <f>0+O45+O49+O53+O57+O61+O65+O69+O73+O77+O81+O85+O89+O93+O97+O101+O105+O109+O113+O117+O121+O125+O129+O133+O137+O141+O145+O149+O153+O157+O161+O165+O169+O173+O177</f>
        <v>0</v>
      </c>
    </row>
    <row r="45" spans="1:18" ht="25.5" x14ac:dyDescent="0.2">
      <c r="A45" s="22" t="s">
        <v>39</v>
      </c>
      <c r="B45" s="23" t="s">
        <v>35</v>
      </c>
      <c r="C45" s="23" t="s">
        <v>75</v>
      </c>
      <c r="D45" s="22" t="s">
        <v>41</v>
      </c>
      <c r="E45" s="24" t="s">
        <v>76</v>
      </c>
      <c r="F45" s="25" t="s">
        <v>77</v>
      </c>
      <c r="G45" s="26">
        <v>10</v>
      </c>
      <c r="H45" s="27">
        <v>0</v>
      </c>
      <c r="I45" s="27">
        <f>ROUND(ROUND(H45,2)*ROUND(G45,3),2)</f>
        <v>0</v>
      </c>
      <c r="O45">
        <f>(I45*21)/100</f>
        <v>0</v>
      </c>
      <c r="P45" t="s">
        <v>10</v>
      </c>
    </row>
    <row r="46" spans="1:18" x14ac:dyDescent="0.2">
      <c r="A46" s="28" t="s">
        <v>44</v>
      </c>
      <c r="E46" s="29" t="s">
        <v>41</v>
      </c>
    </row>
    <row r="47" spans="1:18" x14ac:dyDescent="0.2">
      <c r="A47" s="30" t="s">
        <v>45</v>
      </c>
      <c r="E47" s="31" t="s">
        <v>46</v>
      </c>
    </row>
    <row r="48" spans="1:18" ht="76.5" x14ac:dyDescent="0.2">
      <c r="A48" t="s">
        <v>47</v>
      </c>
      <c r="E48" s="29" t="s">
        <v>78</v>
      </c>
    </row>
    <row r="49" spans="1:16" x14ac:dyDescent="0.2">
      <c r="A49" s="22" t="s">
        <v>39</v>
      </c>
      <c r="B49" s="23" t="s">
        <v>36</v>
      </c>
      <c r="C49" s="23" t="s">
        <v>79</v>
      </c>
      <c r="D49" s="22" t="s">
        <v>41</v>
      </c>
      <c r="E49" s="24" t="s">
        <v>80</v>
      </c>
      <c r="F49" s="25" t="s">
        <v>77</v>
      </c>
      <c r="G49" s="26">
        <v>9</v>
      </c>
      <c r="H49" s="27">
        <v>0</v>
      </c>
      <c r="I49" s="27">
        <f>ROUND(ROUND(H49,2)*ROUND(G49,3),2)</f>
        <v>0</v>
      </c>
      <c r="O49">
        <f>(I49*21)/100</f>
        <v>0</v>
      </c>
      <c r="P49" t="s">
        <v>10</v>
      </c>
    </row>
    <row r="50" spans="1:16" x14ac:dyDescent="0.2">
      <c r="A50" s="28" t="s">
        <v>44</v>
      </c>
      <c r="E50" s="29" t="s">
        <v>41</v>
      </c>
    </row>
    <row r="51" spans="1:16" x14ac:dyDescent="0.2">
      <c r="A51" s="30" t="s">
        <v>45</v>
      </c>
      <c r="E51" s="31" t="s">
        <v>46</v>
      </c>
    </row>
    <row r="52" spans="1:16" ht="114.75" x14ac:dyDescent="0.2">
      <c r="A52" t="s">
        <v>47</v>
      </c>
      <c r="E52" s="29" t="s">
        <v>81</v>
      </c>
    </row>
    <row r="53" spans="1:16" x14ac:dyDescent="0.2">
      <c r="A53" s="22" t="s">
        <v>39</v>
      </c>
      <c r="B53" s="23" t="s">
        <v>82</v>
      </c>
      <c r="C53" s="23" t="s">
        <v>83</v>
      </c>
      <c r="D53" s="22" t="s">
        <v>41</v>
      </c>
      <c r="E53" s="24" t="s">
        <v>84</v>
      </c>
      <c r="F53" s="25" t="s">
        <v>85</v>
      </c>
      <c r="G53" s="26">
        <v>100</v>
      </c>
      <c r="H53" s="27">
        <v>0</v>
      </c>
      <c r="I53" s="27">
        <f>ROUND(ROUND(H53,2)*ROUND(G53,3),2)</f>
        <v>0</v>
      </c>
      <c r="O53">
        <f>(I53*21)/100</f>
        <v>0</v>
      </c>
      <c r="P53" t="s">
        <v>10</v>
      </c>
    </row>
    <row r="54" spans="1:16" x14ac:dyDescent="0.2">
      <c r="A54" s="28" t="s">
        <v>44</v>
      </c>
      <c r="E54" s="29" t="s">
        <v>41</v>
      </c>
    </row>
    <row r="55" spans="1:16" x14ac:dyDescent="0.2">
      <c r="A55" s="30" t="s">
        <v>45</v>
      </c>
      <c r="E55" s="31" t="s">
        <v>46</v>
      </c>
    </row>
    <row r="56" spans="1:16" ht="114.75" x14ac:dyDescent="0.2">
      <c r="A56" t="s">
        <v>47</v>
      </c>
      <c r="E56" s="29" t="s">
        <v>86</v>
      </c>
    </row>
    <row r="57" spans="1:16" x14ac:dyDescent="0.2">
      <c r="A57" s="22" t="s">
        <v>39</v>
      </c>
      <c r="B57" s="23" t="s">
        <v>87</v>
      </c>
      <c r="C57" s="23" t="s">
        <v>88</v>
      </c>
      <c r="D57" s="22" t="s">
        <v>41</v>
      </c>
      <c r="E57" s="24" t="s">
        <v>89</v>
      </c>
      <c r="F57" s="25" t="s">
        <v>85</v>
      </c>
      <c r="G57" s="26">
        <v>20</v>
      </c>
      <c r="H57" s="27">
        <v>0</v>
      </c>
      <c r="I57" s="27">
        <f>ROUND(ROUND(H57,2)*ROUND(G57,3),2)</f>
        <v>0</v>
      </c>
      <c r="O57">
        <f>(I57*21)/100</f>
        <v>0</v>
      </c>
      <c r="P57" t="s">
        <v>10</v>
      </c>
    </row>
    <row r="58" spans="1:16" x14ac:dyDescent="0.2">
      <c r="A58" s="28" t="s">
        <v>44</v>
      </c>
      <c r="E58" s="29" t="s">
        <v>41</v>
      </c>
    </row>
    <row r="59" spans="1:16" x14ac:dyDescent="0.2">
      <c r="A59" s="30" t="s">
        <v>45</v>
      </c>
      <c r="E59" s="31" t="s">
        <v>46</v>
      </c>
    </row>
    <row r="60" spans="1:16" ht="102" x14ac:dyDescent="0.2">
      <c r="A60" t="s">
        <v>47</v>
      </c>
      <c r="E60" s="29" t="s">
        <v>90</v>
      </c>
    </row>
    <row r="61" spans="1:16" x14ac:dyDescent="0.2">
      <c r="A61" s="22" t="s">
        <v>39</v>
      </c>
      <c r="B61" s="23" t="s">
        <v>91</v>
      </c>
      <c r="C61" s="23" t="s">
        <v>92</v>
      </c>
      <c r="D61" s="22" t="s">
        <v>41</v>
      </c>
      <c r="E61" s="24" t="s">
        <v>93</v>
      </c>
      <c r="F61" s="25" t="s">
        <v>85</v>
      </c>
      <c r="G61" s="26">
        <v>100</v>
      </c>
      <c r="H61" s="27">
        <v>0</v>
      </c>
      <c r="I61" s="27">
        <f>ROUND(ROUND(H61,2)*ROUND(G61,3),2)</f>
        <v>0</v>
      </c>
      <c r="O61">
        <f>(I61*21)/100</f>
        <v>0</v>
      </c>
      <c r="P61" t="s">
        <v>10</v>
      </c>
    </row>
    <row r="62" spans="1:16" x14ac:dyDescent="0.2">
      <c r="A62" s="28" t="s">
        <v>44</v>
      </c>
      <c r="E62" s="29" t="s">
        <v>41</v>
      </c>
    </row>
    <row r="63" spans="1:16" x14ac:dyDescent="0.2">
      <c r="A63" s="30" t="s">
        <v>45</v>
      </c>
      <c r="E63" s="31" t="s">
        <v>46</v>
      </c>
    </row>
    <row r="64" spans="1:16" ht="140.25" x14ac:dyDescent="0.2">
      <c r="A64" t="s">
        <v>47</v>
      </c>
      <c r="E64" s="29" t="s">
        <v>94</v>
      </c>
    </row>
    <row r="65" spans="1:16" ht="25.5" x14ac:dyDescent="0.2">
      <c r="A65" s="22" t="s">
        <v>39</v>
      </c>
      <c r="B65" s="23" t="s">
        <v>95</v>
      </c>
      <c r="C65" s="23" t="s">
        <v>96</v>
      </c>
      <c r="D65" s="22" t="s">
        <v>41</v>
      </c>
      <c r="E65" s="24" t="s">
        <v>97</v>
      </c>
      <c r="F65" s="25" t="s">
        <v>77</v>
      </c>
      <c r="G65" s="26">
        <v>1</v>
      </c>
      <c r="H65" s="27">
        <v>0</v>
      </c>
      <c r="I65" s="27">
        <f>ROUND(ROUND(H65,2)*ROUND(G65,3),2)</f>
        <v>0</v>
      </c>
      <c r="O65">
        <f>(I65*21)/100</f>
        <v>0</v>
      </c>
      <c r="P65" t="s">
        <v>10</v>
      </c>
    </row>
    <row r="66" spans="1:16" x14ac:dyDescent="0.2">
      <c r="A66" s="28" t="s">
        <v>44</v>
      </c>
      <c r="E66" s="29" t="s">
        <v>41</v>
      </c>
    </row>
    <row r="67" spans="1:16" x14ac:dyDescent="0.2">
      <c r="A67" s="30" t="s">
        <v>45</v>
      </c>
      <c r="E67" s="31" t="s">
        <v>46</v>
      </c>
    </row>
    <row r="68" spans="1:16" ht="127.5" x14ac:dyDescent="0.2">
      <c r="A68" t="s">
        <v>47</v>
      </c>
      <c r="E68" s="29" t="s">
        <v>98</v>
      </c>
    </row>
    <row r="69" spans="1:16" ht="25.5" x14ac:dyDescent="0.2">
      <c r="A69" s="22" t="s">
        <v>39</v>
      </c>
      <c r="B69" s="23" t="s">
        <v>99</v>
      </c>
      <c r="C69" s="23" t="s">
        <v>100</v>
      </c>
      <c r="D69" s="22" t="s">
        <v>41</v>
      </c>
      <c r="E69" s="24" t="s">
        <v>101</v>
      </c>
      <c r="F69" s="25" t="s">
        <v>85</v>
      </c>
      <c r="G69" s="26">
        <v>6</v>
      </c>
      <c r="H69" s="27">
        <v>0</v>
      </c>
      <c r="I69" s="27">
        <f>ROUND(ROUND(H69,2)*ROUND(G69,3),2)</f>
        <v>0</v>
      </c>
      <c r="O69">
        <f>(I69*21)/100</f>
        <v>0</v>
      </c>
      <c r="P69" t="s">
        <v>10</v>
      </c>
    </row>
    <row r="70" spans="1:16" x14ac:dyDescent="0.2">
      <c r="A70" s="28" t="s">
        <v>44</v>
      </c>
      <c r="E70" s="29" t="s">
        <v>41</v>
      </c>
    </row>
    <row r="71" spans="1:16" x14ac:dyDescent="0.2">
      <c r="A71" s="30" t="s">
        <v>45</v>
      </c>
      <c r="E71" s="31" t="s">
        <v>46</v>
      </c>
    </row>
    <row r="72" spans="1:16" ht="76.5" x14ac:dyDescent="0.2">
      <c r="A72" t="s">
        <v>47</v>
      </c>
      <c r="E72" s="29" t="s">
        <v>102</v>
      </c>
    </row>
    <row r="73" spans="1:16" x14ac:dyDescent="0.2">
      <c r="A73" s="22" t="s">
        <v>39</v>
      </c>
      <c r="B73" s="23" t="s">
        <v>103</v>
      </c>
      <c r="C73" s="23" t="s">
        <v>104</v>
      </c>
      <c r="D73" s="22" t="s">
        <v>41</v>
      </c>
      <c r="E73" s="24" t="s">
        <v>105</v>
      </c>
      <c r="F73" s="25" t="s">
        <v>77</v>
      </c>
      <c r="G73" s="26">
        <v>30</v>
      </c>
      <c r="H73" s="27">
        <v>0</v>
      </c>
      <c r="I73" s="27">
        <f>ROUND(ROUND(H73,2)*ROUND(G73,3),2)</f>
        <v>0</v>
      </c>
      <c r="O73">
        <f>(I73*21)/100</f>
        <v>0</v>
      </c>
      <c r="P73" t="s">
        <v>10</v>
      </c>
    </row>
    <row r="74" spans="1:16" x14ac:dyDescent="0.2">
      <c r="A74" s="28" t="s">
        <v>44</v>
      </c>
      <c r="E74" s="29" t="s">
        <v>41</v>
      </c>
    </row>
    <row r="75" spans="1:16" x14ac:dyDescent="0.2">
      <c r="A75" s="30" t="s">
        <v>45</v>
      </c>
      <c r="E75" s="31" t="s">
        <v>46</v>
      </c>
    </row>
    <row r="76" spans="1:16" ht="102" x14ac:dyDescent="0.2">
      <c r="A76" t="s">
        <v>47</v>
      </c>
      <c r="E76" s="29" t="s">
        <v>106</v>
      </c>
    </row>
    <row r="77" spans="1:16" ht="25.5" x14ac:dyDescent="0.2">
      <c r="A77" s="22" t="s">
        <v>39</v>
      </c>
      <c r="B77" s="23" t="s">
        <v>107</v>
      </c>
      <c r="C77" s="23" t="s">
        <v>108</v>
      </c>
      <c r="D77" s="22" t="s">
        <v>41</v>
      </c>
      <c r="E77" s="24" t="s">
        <v>109</v>
      </c>
      <c r="F77" s="25" t="s">
        <v>77</v>
      </c>
      <c r="G77" s="26">
        <v>4</v>
      </c>
      <c r="H77" s="27">
        <v>0</v>
      </c>
      <c r="I77" s="27">
        <f>ROUND(ROUND(H77,2)*ROUND(G77,3),2)</f>
        <v>0</v>
      </c>
      <c r="O77">
        <f>(I77*21)/100</f>
        <v>0</v>
      </c>
      <c r="P77" t="s">
        <v>10</v>
      </c>
    </row>
    <row r="78" spans="1:16" x14ac:dyDescent="0.2">
      <c r="A78" s="28" t="s">
        <v>44</v>
      </c>
      <c r="E78" s="29" t="s">
        <v>41</v>
      </c>
    </row>
    <row r="79" spans="1:16" x14ac:dyDescent="0.2">
      <c r="A79" s="30" t="s">
        <v>45</v>
      </c>
      <c r="E79" s="31" t="s">
        <v>46</v>
      </c>
    </row>
    <row r="80" spans="1:16" ht="38.25" x14ac:dyDescent="0.2">
      <c r="A80" t="s">
        <v>47</v>
      </c>
      <c r="E80" s="29" t="s">
        <v>110</v>
      </c>
    </row>
    <row r="81" spans="1:16" x14ac:dyDescent="0.2">
      <c r="A81" s="22" t="s">
        <v>39</v>
      </c>
      <c r="B81" s="23" t="s">
        <v>111</v>
      </c>
      <c r="C81" s="23" t="s">
        <v>112</v>
      </c>
      <c r="D81" s="22" t="s">
        <v>41</v>
      </c>
      <c r="E81" s="24" t="s">
        <v>113</v>
      </c>
      <c r="F81" s="25" t="s">
        <v>77</v>
      </c>
      <c r="G81" s="26">
        <v>2</v>
      </c>
      <c r="H81" s="27">
        <v>0</v>
      </c>
      <c r="I81" s="27">
        <f>ROUND(ROUND(H81,2)*ROUND(G81,3),2)</f>
        <v>0</v>
      </c>
      <c r="O81">
        <f>(I81*21)/100</f>
        <v>0</v>
      </c>
      <c r="P81" t="s">
        <v>10</v>
      </c>
    </row>
    <row r="82" spans="1:16" x14ac:dyDescent="0.2">
      <c r="A82" s="28" t="s">
        <v>44</v>
      </c>
      <c r="E82" s="29" t="s">
        <v>41</v>
      </c>
    </row>
    <row r="83" spans="1:16" x14ac:dyDescent="0.2">
      <c r="A83" s="30" t="s">
        <v>45</v>
      </c>
      <c r="E83" s="31" t="s">
        <v>46</v>
      </c>
    </row>
    <row r="84" spans="1:16" ht="38.25" x14ac:dyDescent="0.2">
      <c r="A84" t="s">
        <v>47</v>
      </c>
      <c r="E84" s="29" t="s">
        <v>110</v>
      </c>
    </row>
    <row r="85" spans="1:16" ht="25.5" x14ac:dyDescent="0.2">
      <c r="A85" s="22" t="s">
        <v>39</v>
      </c>
      <c r="B85" s="23" t="s">
        <v>114</v>
      </c>
      <c r="C85" s="23" t="s">
        <v>115</v>
      </c>
      <c r="D85" s="22" t="s">
        <v>41</v>
      </c>
      <c r="E85" s="24" t="s">
        <v>116</v>
      </c>
      <c r="F85" s="25" t="s">
        <v>77</v>
      </c>
      <c r="G85" s="26">
        <v>4</v>
      </c>
      <c r="H85" s="27">
        <v>0</v>
      </c>
      <c r="I85" s="27">
        <f>ROUND(ROUND(H85,2)*ROUND(G85,3),2)</f>
        <v>0</v>
      </c>
      <c r="O85">
        <f>(I85*21)/100</f>
        <v>0</v>
      </c>
      <c r="P85" t="s">
        <v>10</v>
      </c>
    </row>
    <row r="86" spans="1:16" x14ac:dyDescent="0.2">
      <c r="A86" s="28" t="s">
        <v>44</v>
      </c>
      <c r="E86" s="29" t="s">
        <v>41</v>
      </c>
    </row>
    <row r="87" spans="1:16" x14ac:dyDescent="0.2">
      <c r="A87" s="30" t="s">
        <v>45</v>
      </c>
      <c r="E87" s="31" t="s">
        <v>46</v>
      </c>
    </row>
    <row r="88" spans="1:16" ht="51" x14ac:dyDescent="0.2">
      <c r="A88" t="s">
        <v>47</v>
      </c>
      <c r="E88" s="29" t="s">
        <v>117</v>
      </c>
    </row>
    <row r="89" spans="1:16" ht="25.5" x14ac:dyDescent="0.2">
      <c r="A89" s="22" t="s">
        <v>39</v>
      </c>
      <c r="B89" s="23" t="s">
        <v>118</v>
      </c>
      <c r="C89" s="23" t="s">
        <v>119</v>
      </c>
      <c r="D89" s="22" t="s">
        <v>41</v>
      </c>
      <c r="E89" s="24" t="s">
        <v>120</v>
      </c>
      <c r="F89" s="25" t="s">
        <v>77</v>
      </c>
      <c r="G89" s="26">
        <v>5</v>
      </c>
      <c r="H89" s="27">
        <v>0</v>
      </c>
      <c r="I89" s="27">
        <f>ROUND(ROUND(H89,2)*ROUND(G89,3),2)</f>
        <v>0</v>
      </c>
      <c r="O89">
        <f>(I89*21)/100</f>
        <v>0</v>
      </c>
      <c r="P89" t="s">
        <v>10</v>
      </c>
    </row>
    <row r="90" spans="1:16" x14ac:dyDescent="0.2">
      <c r="A90" s="28" t="s">
        <v>44</v>
      </c>
      <c r="E90" s="29" t="s">
        <v>41</v>
      </c>
    </row>
    <row r="91" spans="1:16" x14ac:dyDescent="0.2">
      <c r="A91" s="30" t="s">
        <v>45</v>
      </c>
      <c r="E91" s="31" t="s">
        <v>46</v>
      </c>
    </row>
    <row r="92" spans="1:16" ht="114.75" x14ac:dyDescent="0.2">
      <c r="A92" t="s">
        <v>47</v>
      </c>
      <c r="E92" s="29" t="s">
        <v>86</v>
      </c>
    </row>
    <row r="93" spans="1:16" ht="25.5" x14ac:dyDescent="0.2">
      <c r="A93" s="22" t="s">
        <v>39</v>
      </c>
      <c r="B93" s="23" t="s">
        <v>121</v>
      </c>
      <c r="C93" s="23" t="s">
        <v>122</v>
      </c>
      <c r="D93" s="22" t="s">
        <v>41</v>
      </c>
      <c r="E93" s="24" t="s">
        <v>123</v>
      </c>
      <c r="F93" s="25" t="s">
        <v>77</v>
      </c>
      <c r="G93" s="26">
        <v>8</v>
      </c>
      <c r="H93" s="27">
        <v>0</v>
      </c>
      <c r="I93" s="27">
        <f>ROUND(ROUND(H93,2)*ROUND(G93,3),2)</f>
        <v>0</v>
      </c>
      <c r="O93">
        <f>(I93*21)/100</f>
        <v>0</v>
      </c>
      <c r="P93" t="s">
        <v>10</v>
      </c>
    </row>
    <row r="94" spans="1:16" x14ac:dyDescent="0.2">
      <c r="A94" s="28" t="s">
        <v>44</v>
      </c>
      <c r="E94" s="29" t="s">
        <v>41</v>
      </c>
    </row>
    <row r="95" spans="1:16" x14ac:dyDescent="0.2">
      <c r="A95" s="30" t="s">
        <v>45</v>
      </c>
      <c r="E95" s="31" t="s">
        <v>46</v>
      </c>
    </row>
    <row r="96" spans="1:16" ht="114.75" x14ac:dyDescent="0.2">
      <c r="A96" t="s">
        <v>47</v>
      </c>
      <c r="E96" s="29" t="s">
        <v>124</v>
      </c>
    </row>
    <row r="97" spans="1:16" x14ac:dyDescent="0.2">
      <c r="A97" s="22" t="s">
        <v>39</v>
      </c>
      <c r="B97" s="23" t="s">
        <v>125</v>
      </c>
      <c r="C97" s="23" t="s">
        <v>126</v>
      </c>
      <c r="D97" s="22" t="s">
        <v>41</v>
      </c>
      <c r="E97" s="24" t="s">
        <v>127</v>
      </c>
      <c r="F97" s="25" t="s">
        <v>85</v>
      </c>
      <c r="G97" s="26">
        <v>145</v>
      </c>
      <c r="H97" s="27">
        <v>0</v>
      </c>
      <c r="I97" s="27">
        <f>ROUND(ROUND(H97,2)*ROUND(G97,3),2)</f>
        <v>0</v>
      </c>
      <c r="O97">
        <f>(I97*21)/100</f>
        <v>0</v>
      </c>
      <c r="P97" t="s">
        <v>10</v>
      </c>
    </row>
    <row r="98" spans="1:16" x14ac:dyDescent="0.2">
      <c r="A98" s="28" t="s">
        <v>44</v>
      </c>
      <c r="E98" s="29" t="s">
        <v>41</v>
      </c>
    </row>
    <row r="99" spans="1:16" x14ac:dyDescent="0.2">
      <c r="A99" s="30" t="s">
        <v>45</v>
      </c>
      <c r="E99" s="31" t="s">
        <v>46</v>
      </c>
    </row>
    <row r="100" spans="1:16" ht="89.25" x14ac:dyDescent="0.2">
      <c r="A100" t="s">
        <v>47</v>
      </c>
      <c r="E100" s="29" t="s">
        <v>128</v>
      </c>
    </row>
    <row r="101" spans="1:16" x14ac:dyDescent="0.2">
      <c r="A101" s="22" t="s">
        <v>39</v>
      </c>
      <c r="B101" s="23" t="s">
        <v>129</v>
      </c>
      <c r="C101" s="23" t="s">
        <v>130</v>
      </c>
      <c r="D101" s="22" t="s">
        <v>41</v>
      </c>
      <c r="E101" s="24" t="s">
        <v>131</v>
      </c>
      <c r="F101" s="25" t="s">
        <v>85</v>
      </c>
      <c r="G101" s="26">
        <v>10</v>
      </c>
      <c r="H101" s="27">
        <v>0</v>
      </c>
      <c r="I101" s="27">
        <f>ROUND(ROUND(H101,2)*ROUND(G101,3),2)</f>
        <v>0</v>
      </c>
      <c r="O101">
        <f>(I101*21)/100</f>
        <v>0</v>
      </c>
      <c r="P101" t="s">
        <v>10</v>
      </c>
    </row>
    <row r="102" spans="1:16" x14ac:dyDescent="0.2">
      <c r="A102" s="28" t="s">
        <v>44</v>
      </c>
      <c r="E102" s="29" t="s">
        <v>41</v>
      </c>
    </row>
    <row r="103" spans="1:16" x14ac:dyDescent="0.2">
      <c r="A103" s="30" t="s">
        <v>45</v>
      </c>
      <c r="E103" s="31" t="s">
        <v>46</v>
      </c>
    </row>
    <row r="104" spans="1:16" ht="89.25" x14ac:dyDescent="0.2">
      <c r="A104" t="s">
        <v>47</v>
      </c>
      <c r="E104" s="29" t="s">
        <v>128</v>
      </c>
    </row>
    <row r="105" spans="1:16" x14ac:dyDescent="0.2">
      <c r="A105" s="22" t="s">
        <v>39</v>
      </c>
      <c r="B105" s="23" t="s">
        <v>132</v>
      </c>
      <c r="C105" s="23" t="s">
        <v>133</v>
      </c>
      <c r="D105" s="22" t="s">
        <v>41</v>
      </c>
      <c r="E105" s="24" t="s">
        <v>134</v>
      </c>
      <c r="F105" s="25" t="s">
        <v>85</v>
      </c>
      <c r="G105" s="26">
        <v>310</v>
      </c>
      <c r="H105" s="27">
        <v>0</v>
      </c>
      <c r="I105" s="27">
        <f>ROUND(ROUND(H105,2)*ROUND(G105,3),2)</f>
        <v>0</v>
      </c>
      <c r="O105">
        <f>(I105*21)/100</f>
        <v>0</v>
      </c>
      <c r="P105" t="s">
        <v>10</v>
      </c>
    </row>
    <row r="106" spans="1:16" x14ac:dyDescent="0.2">
      <c r="A106" s="28" t="s">
        <v>44</v>
      </c>
      <c r="E106" s="29" t="s">
        <v>41</v>
      </c>
    </row>
    <row r="107" spans="1:16" x14ac:dyDescent="0.2">
      <c r="A107" s="30" t="s">
        <v>45</v>
      </c>
      <c r="E107" s="31" t="s">
        <v>46</v>
      </c>
    </row>
    <row r="108" spans="1:16" ht="89.25" x14ac:dyDescent="0.2">
      <c r="A108" t="s">
        <v>47</v>
      </c>
      <c r="E108" s="29" t="s">
        <v>128</v>
      </c>
    </row>
    <row r="109" spans="1:16" ht="25.5" x14ac:dyDescent="0.2">
      <c r="A109" s="22" t="s">
        <v>39</v>
      </c>
      <c r="B109" s="23" t="s">
        <v>135</v>
      </c>
      <c r="C109" s="23" t="s">
        <v>136</v>
      </c>
      <c r="D109" s="22" t="s">
        <v>41</v>
      </c>
      <c r="E109" s="24" t="s">
        <v>137</v>
      </c>
      <c r="F109" s="25" t="s">
        <v>77</v>
      </c>
      <c r="G109" s="26">
        <v>2</v>
      </c>
      <c r="H109" s="27">
        <v>0</v>
      </c>
      <c r="I109" s="27">
        <f>ROUND(ROUND(H109,2)*ROUND(G109,3),2)</f>
        <v>0</v>
      </c>
      <c r="O109">
        <f>(I109*21)/100</f>
        <v>0</v>
      </c>
      <c r="P109" t="s">
        <v>10</v>
      </c>
    </row>
    <row r="110" spans="1:16" x14ac:dyDescent="0.2">
      <c r="A110" s="28" t="s">
        <v>44</v>
      </c>
      <c r="E110" s="29" t="s">
        <v>41</v>
      </c>
    </row>
    <row r="111" spans="1:16" x14ac:dyDescent="0.2">
      <c r="A111" s="30" t="s">
        <v>45</v>
      </c>
      <c r="E111" s="31" t="s">
        <v>46</v>
      </c>
    </row>
    <row r="112" spans="1:16" ht="102" x14ac:dyDescent="0.2">
      <c r="A112" t="s">
        <v>47</v>
      </c>
      <c r="E112" s="29" t="s">
        <v>138</v>
      </c>
    </row>
    <row r="113" spans="1:16" ht="25.5" x14ac:dyDescent="0.2">
      <c r="A113" s="22" t="s">
        <v>39</v>
      </c>
      <c r="B113" s="23" t="s">
        <v>139</v>
      </c>
      <c r="C113" s="23" t="s">
        <v>140</v>
      </c>
      <c r="D113" s="22" t="s">
        <v>41</v>
      </c>
      <c r="E113" s="24" t="s">
        <v>141</v>
      </c>
      <c r="F113" s="25" t="s">
        <v>77</v>
      </c>
      <c r="G113" s="26">
        <v>1</v>
      </c>
      <c r="H113" s="27">
        <v>0</v>
      </c>
      <c r="I113" s="27">
        <f>ROUND(ROUND(H113,2)*ROUND(G113,3),2)</f>
        <v>0</v>
      </c>
      <c r="O113">
        <f>(I113*21)/100</f>
        <v>0</v>
      </c>
      <c r="P113" t="s">
        <v>10</v>
      </c>
    </row>
    <row r="114" spans="1:16" x14ac:dyDescent="0.2">
      <c r="A114" s="28" t="s">
        <v>44</v>
      </c>
      <c r="E114" s="29" t="s">
        <v>41</v>
      </c>
    </row>
    <row r="115" spans="1:16" x14ac:dyDescent="0.2">
      <c r="A115" s="30" t="s">
        <v>45</v>
      </c>
      <c r="E115" s="31" t="s">
        <v>46</v>
      </c>
    </row>
    <row r="116" spans="1:16" ht="102" x14ac:dyDescent="0.2">
      <c r="A116" t="s">
        <v>47</v>
      </c>
      <c r="E116" s="29" t="s">
        <v>138</v>
      </c>
    </row>
    <row r="117" spans="1:16" ht="25.5" x14ac:dyDescent="0.2">
      <c r="A117" s="22" t="s">
        <v>39</v>
      </c>
      <c r="B117" s="23" t="s">
        <v>142</v>
      </c>
      <c r="C117" s="23" t="s">
        <v>143</v>
      </c>
      <c r="D117" s="22" t="s">
        <v>41</v>
      </c>
      <c r="E117" s="24" t="s">
        <v>144</v>
      </c>
      <c r="F117" s="25" t="s">
        <v>77</v>
      </c>
      <c r="G117" s="26">
        <v>4</v>
      </c>
      <c r="H117" s="27">
        <v>0</v>
      </c>
      <c r="I117" s="27">
        <f>ROUND(ROUND(H117,2)*ROUND(G117,3),2)</f>
        <v>0</v>
      </c>
      <c r="O117">
        <f>(I117*21)/100</f>
        <v>0</v>
      </c>
      <c r="P117" t="s">
        <v>10</v>
      </c>
    </row>
    <row r="118" spans="1:16" x14ac:dyDescent="0.2">
      <c r="A118" s="28" t="s">
        <v>44</v>
      </c>
      <c r="E118" s="29" t="s">
        <v>41</v>
      </c>
    </row>
    <row r="119" spans="1:16" x14ac:dyDescent="0.2">
      <c r="A119" s="30" t="s">
        <v>45</v>
      </c>
      <c r="E119" s="31" t="s">
        <v>46</v>
      </c>
    </row>
    <row r="120" spans="1:16" ht="102" x14ac:dyDescent="0.2">
      <c r="A120" t="s">
        <v>47</v>
      </c>
      <c r="E120" s="29" t="s">
        <v>138</v>
      </c>
    </row>
    <row r="121" spans="1:16" ht="25.5" x14ac:dyDescent="0.2">
      <c r="A121" s="22" t="s">
        <v>39</v>
      </c>
      <c r="B121" s="23" t="s">
        <v>145</v>
      </c>
      <c r="C121" s="23" t="s">
        <v>146</v>
      </c>
      <c r="D121" s="22" t="s">
        <v>41</v>
      </c>
      <c r="E121" s="24" t="s">
        <v>147</v>
      </c>
      <c r="F121" s="25" t="s">
        <v>77</v>
      </c>
      <c r="G121" s="26">
        <v>4</v>
      </c>
      <c r="H121" s="27">
        <v>0</v>
      </c>
      <c r="I121" s="27">
        <f>ROUND(ROUND(H121,2)*ROUND(G121,3),2)</f>
        <v>0</v>
      </c>
      <c r="O121">
        <f>(I121*21)/100</f>
        <v>0</v>
      </c>
      <c r="P121" t="s">
        <v>10</v>
      </c>
    </row>
    <row r="122" spans="1:16" x14ac:dyDescent="0.2">
      <c r="A122" s="28" t="s">
        <v>44</v>
      </c>
      <c r="E122" s="29" t="s">
        <v>41</v>
      </c>
    </row>
    <row r="123" spans="1:16" x14ac:dyDescent="0.2">
      <c r="A123" s="30" t="s">
        <v>45</v>
      </c>
      <c r="E123" s="31" t="s">
        <v>46</v>
      </c>
    </row>
    <row r="124" spans="1:16" ht="102" x14ac:dyDescent="0.2">
      <c r="A124" t="s">
        <v>47</v>
      </c>
      <c r="E124" s="29" t="s">
        <v>138</v>
      </c>
    </row>
    <row r="125" spans="1:16" x14ac:dyDescent="0.2">
      <c r="A125" s="22" t="s">
        <v>39</v>
      </c>
      <c r="B125" s="23" t="s">
        <v>148</v>
      </c>
      <c r="C125" s="23" t="s">
        <v>149</v>
      </c>
      <c r="D125" s="22" t="s">
        <v>41</v>
      </c>
      <c r="E125" s="24" t="s">
        <v>150</v>
      </c>
      <c r="F125" s="25" t="s">
        <v>77</v>
      </c>
      <c r="G125" s="26">
        <v>2</v>
      </c>
      <c r="H125" s="27">
        <v>0</v>
      </c>
      <c r="I125" s="27">
        <f>ROUND(ROUND(H125,2)*ROUND(G125,3),2)</f>
        <v>0</v>
      </c>
      <c r="O125">
        <f>(I125*21)/100</f>
        <v>0</v>
      </c>
      <c r="P125" t="s">
        <v>10</v>
      </c>
    </row>
    <row r="126" spans="1:16" x14ac:dyDescent="0.2">
      <c r="A126" s="28" t="s">
        <v>44</v>
      </c>
      <c r="E126" s="29" t="s">
        <v>41</v>
      </c>
    </row>
    <row r="127" spans="1:16" x14ac:dyDescent="0.2">
      <c r="A127" s="30" t="s">
        <v>45</v>
      </c>
      <c r="E127" s="31" t="s">
        <v>46</v>
      </c>
    </row>
    <row r="128" spans="1:16" ht="102" x14ac:dyDescent="0.2">
      <c r="A128" t="s">
        <v>47</v>
      </c>
      <c r="E128" s="29" t="s">
        <v>138</v>
      </c>
    </row>
    <row r="129" spans="1:16" x14ac:dyDescent="0.2">
      <c r="A129" s="22" t="s">
        <v>39</v>
      </c>
      <c r="B129" s="23" t="s">
        <v>151</v>
      </c>
      <c r="C129" s="23" t="s">
        <v>152</v>
      </c>
      <c r="D129" s="22" t="s">
        <v>41</v>
      </c>
      <c r="E129" s="24" t="s">
        <v>153</v>
      </c>
      <c r="F129" s="25" t="s">
        <v>85</v>
      </c>
      <c r="G129" s="26">
        <v>465</v>
      </c>
      <c r="H129" s="27">
        <v>0</v>
      </c>
      <c r="I129" s="27">
        <f>ROUND(ROUND(H129,2)*ROUND(G129,3),2)</f>
        <v>0</v>
      </c>
      <c r="O129">
        <f>(I129*21)/100</f>
        <v>0</v>
      </c>
      <c r="P129" t="s">
        <v>10</v>
      </c>
    </row>
    <row r="130" spans="1:16" x14ac:dyDescent="0.2">
      <c r="A130" s="28" t="s">
        <v>44</v>
      </c>
      <c r="E130" s="29" t="s">
        <v>41</v>
      </c>
    </row>
    <row r="131" spans="1:16" x14ac:dyDescent="0.2">
      <c r="A131" s="30" t="s">
        <v>45</v>
      </c>
      <c r="E131" s="31" t="s">
        <v>46</v>
      </c>
    </row>
    <row r="132" spans="1:16" ht="76.5" x14ac:dyDescent="0.2">
      <c r="A132" t="s">
        <v>47</v>
      </c>
      <c r="E132" s="29" t="s">
        <v>154</v>
      </c>
    </row>
    <row r="133" spans="1:16" x14ac:dyDescent="0.2">
      <c r="A133" s="22" t="s">
        <v>39</v>
      </c>
      <c r="B133" s="23" t="s">
        <v>155</v>
      </c>
      <c r="C133" s="23" t="s">
        <v>156</v>
      </c>
      <c r="D133" s="22" t="s">
        <v>41</v>
      </c>
      <c r="E133" s="24" t="s">
        <v>157</v>
      </c>
      <c r="F133" s="25" t="s">
        <v>77</v>
      </c>
      <c r="G133" s="26">
        <v>10</v>
      </c>
      <c r="H133" s="27">
        <v>0</v>
      </c>
      <c r="I133" s="27">
        <f>ROUND(ROUND(H133,2)*ROUND(G133,3),2)</f>
        <v>0</v>
      </c>
      <c r="O133">
        <f>(I133*21)/100</f>
        <v>0</v>
      </c>
      <c r="P133" t="s">
        <v>10</v>
      </c>
    </row>
    <row r="134" spans="1:16" x14ac:dyDescent="0.2">
      <c r="A134" s="28" t="s">
        <v>44</v>
      </c>
      <c r="E134" s="29" t="s">
        <v>41</v>
      </c>
    </row>
    <row r="135" spans="1:16" x14ac:dyDescent="0.2">
      <c r="A135" s="30" t="s">
        <v>45</v>
      </c>
      <c r="E135" s="31" t="s">
        <v>46</v>
      </c>
    </row>
    <row r="136" spans="1:16" ht="89.25" x14ac:dyDescent="0.2">
      <c r="A136" t="s">
        <v>47</v>
      </c>
      <c r="E136" s="29" t="s">
        <v>158</v>
      </c>
    </row>
    <row r="137" spans="1:16" ht="38.25" x14ac:dyDescent="0.2">
      <c r="A137" s="22" t="s">
        <v>39</v>
      </c>
      <c r="B137" s="23" t="s">
        <v>159</v>
      </c>
      <c r="C137" s="23" t="s">
        <v>160</v>
      </c>
      <c r="D137" s="22" t="s">
        <v>41</v>
      </c>
      <c r="E137" s="24" t="s">
        <v>161</v>
      </c>
      <c r="F137" s="25" t="s">
        <v>77</v>
      </c>
      <c r="G137" s="26">
        <v>2</v>
      </c>
      <c r="H137" s="27">
        <v>0</v>
      </c>
      <c r="I137" s="27">
        <f>ROUND(ROUND(H137,2)*ROUND(G137,3),2)</f>
        <v>0</v>
      </c>
      <c r="O137">
        <f>(I137*21)/100</f>
        <v>0</v>
      </c>
      <c r="P137" t="s">
        <v>10</v>
      </c>
    </row>
    <row r="138" spans="1:16" x14ac:dyDescent="0.2">
      <c r="A138" s="28" t="s">
        <v>44</v>
      </c>
      <c r="E138" s="29" t="s">
        <v>41</v>
      </c>
    </row>
    <row r="139" spans="1:16" x14ac:dyDescent="0.2">
      <c r="A139" s="30" t="s">
        <v>45</v>
      </c>
      <c r="E139" s="31" t="s">
        <v>46</v>
      </c>
    </row>
    <row r="140" spans="1:16" ht="89.25" x14ac:dyDescent="0.2">
      <c r="A140" t="s">
        <v>47</v>
      </c>
      <c r="E140" s="29" t="s">
        <v>162</v>
      </c>
    </row>
    <row r="141" spans="1:16" x14ac:dyDescent="0.2">
      <c r="A141" s="22" t="s">
        <v>39</v>
      </c>
      <c r="B141" s="23" t="s">
        <v>163</v>
      </c>
      <c r="C141" s="23" t="s">
        <v>164</v>
      </c>
      <c r="D141" s="22" t="s">
        <v>41</v>
      </c>
      <c r="E141" s="24" t="s">
        <v>165</v>
      </c>
      <c r="F141" s="25" t="s">
        <v>77</v>
      </c>
      <c r="G141" s="26">
        <v>1</v>
      </c>
      <c r="H141" s="27">
        <v>0</v>
      </c>
      <c r="I141" s="27">
        <f>ROUND(ROUND(H141,2)*ROUND(G141,3),2)</f>
        <v>0</v>
      </c>
      <c r="O141">
        <f>(I141*21)/100</f>
        <v>0</v>
      </c>
      <c r="P141" t="s">
        <v>10</v>
      </c>
    </row>
    <row r="142" spans="1:16" x14ac:dyDescent="0.2">
      <c r="A142" s="28" t="s">
        <v>44</v>
      </c>
      <c r="E142" s="29" t="s">
        <v>41</v>
      </c>
    </row>
    <row r="143" spans="1:16" x14ac:dyDescent="0.2">
      <c r="A143" s="30" t="s">
        <v>45</v>
      </c>
      <c r="E143" s="31" t="s">
        <v>46</v>
      </c>
    </row>
    <row r="144" spans="1:16" ht="89.25" x14ac:dyDescent="0.2">
      <c r="A144" t="s">
        <v>47</v>
      </c>
      <c r="E144" s="29" t="s">
        <v>166</v>
      </c>
    </row>
    <row r="145" spans="1:16" ht="25.5" x14ac:dyDescent="0.2">
      <c r="A145" s="22" t="s">
        <v>39</v>
      </c>
      <c r="B145" s="23" t="s">
        <v>167</v>
      </c>
      <c r="C145" s="23" t="s">
        <v>168</v>
      </c>
      <c r="D145" s="22" t="s">
        <v>41</v>
      </c>
      <c r="E145" s="24" t="s">
        <v>169</v>
      </c>
      <c r="F145" s="25" t="s">
        <v>77</v>
      </c>
      <c r="G145" s="26">
        <v>1</v>
      </c>
      <c r="H145" s="27">
        <v>0</v>
      </c>
      <c r="I145" s="27">
        <f>ROUND(ROUND(H145,2)*ROUND(G145,3),2)</f>
        <v>0</v>
      </c>
      <c r="O145">
        <f>(I145*21)/100</f>
        <v>0</v>
      </c>
      <c r="P145" t="s">
        <v>10</v>
      </c>
    </row>
    <row r="146" spans="1:16" x14ac:dyDescent="0.2">
      <c r="A146" s="28" t="s">
        <v>44</v>
      </c>
      <c r="E146" s="29" t="s">
        <v>41</v>
      </c>
    </row>
    <row r="147" spans="1:16" x14ac:dyDescent="0.2">
      <c r="A147" s="30" t="s">
        <v>45</v>
      </c>
      <c r="E147" s="31" t="s">
        <v>46</v>
      </c>
    </row>
    <row r="148" spans="1:16" ht="102" x14ac:dyDescent="0.2">
      <c r="A148" t="s">
        <v>47</v>
      </c>
      <c r="E148" s="29" t="s">
        <v>170</v>
      </c>
    </row>
    <row r="149" spans="1:16" ht="25.5" x14ac:dyDescent="0.2">
      <c r="A149" s="22" t="s">
        <v>39</v>
      </c>
      <c r="B149" s="23" t="s">
        <v>171</v>
      </c>
      <c r="C149" s="23" t="s">
        <v>172</v>
      </c>
      <c r="D149" s="22" t="s">
        <v>41</v>
      </c>
      <c r="E149" s="24" t="s">
        <v>173</v>
      </c>
      <c r="F149" s="25" t="s">
        <v>77</v>
      </c>
      <c r="G149" s="26">
        <v>1</v>
      </c>
      <c r="H149" s="27">
        <v>0</v>
      </c>
      <c r="I149" s="27">
        <f>ROUND(ROUND(H149,2)*ROUND(G149,3),2)</f>
        <v>0</v>
      </c>
      <c r="O149">
        <f>(I149*21)/100</f>
        <v>0</v>
      </c>
      <c r="P149" t="s">
        <v>10</v>
      </c>
    </row>
    <row r="150" spans="1:16" x14ac:dyDescent="0.2">
      <c r="A150" s="28" t="s">
        <v>44</v>
      </c>
      <c r="E150" s="29" t="s">
        <v>41</v>
      </c>
    </row>
    <row r="151" spans="1:16" x14ac:dyDescent="0.2">
      <c r="A151" s="30" t="s">
        <v>45</v>
      </c>
      <c r="E151" s="31" t="s">
        <v>46</v>
      </c>
    </row>
    <row r="152" spans="1:16" ht="89.25" x14ac:dyDescent="0.2">
      <c r="A152" t="s">
        <v>47</v>
      </c>
      <c r="E152" s="29" t="s">
        <v>174</v>
      </c>
    </row>
    <row r="153" spans="1:16" ht="25.5" x14ac:dyDescent="0.2">
      <c r="A153" s="22" t="s">
        <v>39</v>
      </c>
      <c r="B153" s="23" t="s">
        <v>175</v>
      </c>
      <c r="C153" s="23" t="s">
        <v>176</v>
      </c>
      <c r="D153" s="22" t="s">
        <v>41</v>
      </c>
      <c r="E153" s="24" t="s">
        <v>177</v>
      </c>
      <c r="F153" s="25" t="s">
        <v>77</v>
      </c>
      <c r="G153" s="26">
        <v>1</v>
      </c>
      <c r="H153" s="27">
        <v>0</v>
      </c>
      <c r="I153" s="27">
        <f>ROUND(ROUND(H153,2)*ROUND(G153,3),2)</f>
        <v>0</v>
      </c>
      <c r="O153">
        <f>(I153*21)/100</f>
        <v>0</v>
      </c>
      <c r="P153" t="s">
        <v>10</v>
      </c>
    </row>
    <row r="154" spans="1:16" x14ac:dyDescent="0.2">
      <c r="A154" s="28" t="s">
        <v>44</v>
      </c>
      <c r="E154" s="29" t="s">
        <v>41</v>
      </c>
    </row>
    <row r="155" spans="1:16" x14ac:dyDescent="0.2">
      <c r="A155" s="30" t="s">
        <v>45</v>
      </c>
      <c r="E155" s="31" t="s">
        <v>46</v>
      </c>
    </row>
    <row r="156" spans="1:16" ht="114.75" x14ac:dyDescent="0.2">
      <c r="A156" t="s">
        <v>47</v>
      </c>
      <c r="E156" s="29" t="s">
        <v>178</v>
      </c>
    </row>
    <row r="157" spans="1:16" ht="25.5" x14ac:dyDescent="0.2">
      <c r="A157" s="22" t="s">
        <v>39</v>
      </c>
      <c r="B157" s="23" t="s">
        <v>179</v>
      </c>
      <c r="C157" s="23" t="s">
        <v>180</v>
      </c>
      <c r="D157" s="22" t="s">
        <v>41</v>
      </c>
      <c r="E157" s="24" t="s">
        <v>181</v>
      </c>
      <c r="F157" s="25" t="s">
        <v>77</v>
      </c>
      <c r="G157" s="26">
        <v>1</v>
      </c>
      <c r="H157" s="27">
        <v>0</v>
      </c>
      <c r="I157" s="27">
        <f>ROUND(ROUND(H157,2)*ROUND(G157,3),2)</f>
        <v>0</v>
      </c>
      <c r="O157">
        <f>(I157*21)/100</f>
        <v>0</v>
      </c>
      <c r="P157" t="s">
        <v>10</v>
      </c>
    </row>
    <row r="158" spans="1:16" x14ac:dyDescent="0.2">
      <c r="A158" s="28" t="s">
        <v>44</v>
      </c>
      <c r="E158" s="29" t="s">
        <v>41</v>
      </c>
    </row>
    <row r="159" spans="1:16" x14ac:dyDescent="0.2">
      <c r="A159" s="30" t="s">
        <v>45</v>
      </c>
      <c r="E159" s="31" t="s">
        <v>46</v>
      </c>
    </row>
    <row r="160" spans="1:16" ht="89.25" x14ac:dyDescent="0.2">
      <c r="A160" t="s">
        <v>47</v>
      </c>
      <c r="E160" s="29" t="s">
        <v>182</v>
      </c>
    </row>
    <row r="161" spans="1:16" x14ac:dyDescent="0.2">
      <c r="A161" s="22" t="s">
        <v>39</v>
      </c>
      <c r="B161" s="23" t="s">
        <v>183</v>
      </c>
      <c r="C161" s="23" t="s">
        <v>184</v>
      </c>
      <c r="D161" s="22" t="s">
        <v>41</v>
      </c>
      <c r="E161" s="24" t="s">
        <v>185</v>
      </c>
      <c r="F161" s="25" t="s">
        <v>77</v>
      </c>
      <c r="G161" s="26">
        <v>1</v>
      </c>
      <c r="H161" s="27">
        <v>0</v>
      </c>
      <c r="I161" s="27">
        <f>ROUND(ROUND(H161,2)*ROUND(G161,3),2)</f>
        <v>0</v>
      </c>
      <c r="O161">
        <f>(I161*21)/100</f>
        <v>0</v>
      </c>
      <c r="P161" t="s">
        <v>10</v>
      </c>
    </row>
    <row r="162" spans="1:16" x14ac:dyDescent="0.2">
      <c r="A162" s="28" t="s">
        <v>44</v>
      </c>
      <c r="E162" s="29" t="s">
        <v>41</v>
      </c>
    </row>
    <row r="163" spans="1:16" x14ac:dyDescent="0.2">
      <c r="A163" s="30" t="s">
        <v>45</v>
      </c>
      <c r="E163" s="31" t="s">
        <v>46</v>
      </c>
    </row>
    <row r="164" spans="1:16" ht="76.5" x14ac:dyDescent="0.2">
      <c r="A164" t="s">
        <v>47</v>
      </c>
      <c r="E164" s="29" t="s">
        <v>186</v>
      </c>
    </row>
    <row r="165" spans="1:16" x14ac:dyDescent="0.2">
      <c r="A165" s="22" t="s">
        <v>39</v>
      </c>
      <c r="B165" s="23" t="s">
        <v>187</v>
      </c>
      <c r="C165" s="23" t="s">
        <v>188</v>
      </c>
      <c r="D165" s="22" t="s">
        <v>41</v>
      </c>
      <c r="E165" s="24" t="s">
        <v>189</v>
      </c>
      <c r="F165" s="25" t="s">
        <v>77</v>
      </c>
      <c r="G165" s="26">
        <v>4</v>
      </c>
      <c r="H165" s="27">
        <v>0</v>
      </c>
      <c r="I165" s="27">
        <f>ROUND(ROUND(H165,2)*ROUND(G165,3),2)</f>
        <v>0</v>
      </c>
      <c r="O165">
        <f>(I165*21)/100</f>
        <v>0</v>
      </c>
      <c r="P165" t="s">
        <v>10</v>
      </c>
    </row>
    <row r="166" spans="1:16" x14ac:dyDescent="0.2">
      <c r="A166" s="28" t="s">
        <v>44</v>
      </c>
      <c r="E166" s="29" t="s">
        <v>41</v>
      </c>
    </row>
    <row r="167" spans="1:16" x14ac:dyDescent="0.2">
      <c r="A167" s="30" t="s">
        <v>45</v>
      </c>
      <c r="E167" s="31" t="s">
        <v>46</v>
      </c>
    </row>
    <row r="168" spans="1:16" ht="76.5" x14ac:dyDescent="0.2">
      <c r="A168" t="s">
        <v>47</v>
      </c>
      <c r="E168" s="29" t="s">
        <v>186</v>
      </c>
    </row>
    <row r="169" spans="1:16" x14ac:dyDescent="0.2">
      <c r="A169" s="22" t="s">
        <v>39</v>
      </c>
      <c r="B169" s="23" t="s">
        <v>190</v>
      </c>
      <c r="C169" s="23" t="s">
        <v>191</v>
      </c>
      <c r="D169" s="22" t="s">
        <v>41</v>
      </c>
      <c r="E169" s="24" t="s">
        <v>192</v>
      </c>
      <c r="F169" s="25" t="s">
        <v>193</v>
      </c>
      <c r="G169" s="26">
        <v>96</v>
      </c>
      <c r="H169" s="27">
        <v>0</v>
      </c>
      <c r="I169" s="27">
        <f>ROUND(ROUND(H169,2)*ROUND(G169,3),2)</f>
        <v>0</v>
      </c>
      <c r="O169">
        <f>(I169*21)/100</f>
        <v>0</v>
      </c>
      <c r="P169" t="s">
        <v>10</v>
      </c>
    </row>
    <row r="170" spans="1:16" x14ac:dyDescent="0.2">
      <c r="A170" s="28" t="s">
        <v>44</v>
      </c>
      <c r="E170" s="29" t="s">
        <v>41</v>
      </c>
    </row>
    <row r="171" spans="1:16" x14ac:dyDescent="0.2">
      <c r="A171" s="30" t="s">
        <v>45</v>
      </c>
      <c r="E171" s="31" t="s">
        <v>46</v>
      </c>
    </row>
    <row r="172" spans="1:16" ht="89.25" x14ac:dyDescent="0.2">
      <c r="A172" t="s">
        <v>47</v>
      </c>
      <c r="E172" s="29" t="s">
        <v>194</v>
      </c>
    </row>
    <row r="173" spans="1:16" x14ac:dyDescent="0.2">
      <c r="A173" s="22" t="s">
        <v>39</v>
      </c>
      <c r="B173" s="23" t="s">
        <v>195</v>
      </c>
      <c r="C173" s="23" t="s">
        <v>196</v>
      </c>
      <c r="D173" s="22" t="s">
        <v>41</v>
      </c>
      <c r="E173" s="24" t="s">
        <v>197</v>
      </c>
      <c r="F173" s="25" t="s">
        <v>193</v>
      </c>
      <c r="G173" s="26">
        <v>180</v>
      </c>
      <c r="H173" s="27">
        <v>0</v>
      </c>
      <c r="I173" s="27">
        <f>ROUND(ROUND(H173,2)*ROUND(G173,3),2)</f>
        <v>0</v>
      </c>
      <c r="O173">
        <f>(I173*21)/100</f>
        <v>0</v>
      </c>
      <c r="P173" t="s">
        <v>10</v>
      </c>
    </row>
    <row r="174" spans="1:16" x14ac:dyDescent="0.2">
      <c r="A174" s="28" t="s">
        <v>44</v>
      </c>
      <c r="E174" s="29" t="s">
        <v>41</v>
      </c>
    </row>
    <row r="175" spans="1:16" x14ac:dyDescent="0.2">
      <c r="A175" s="30" t="s">
        <v>45</v>
      </c>
      <c r="E175" s="31" t="s">
        <v>46</v>
      </c>
    </row>
    <row r="176" spans="1:16" ht="102" x14ac:dyDescent="0.2">
      <c r="A176" t="s">
        <v>47</v>
      </c>
      <c r="E176" s="29" t="s">
        <v>198</v>
      </c>
    </row>
    <row r="177" spans="1:18" x14ac:dyDescent="0.2">
      <c r="A177" s="22" t="s">
        <v>39</v>
      </c>
      <c r="B177" s="23" t="s">
        <v>199</v>
      </c>
      <c r="C177" s="23" t="s">
        <v>200</v>
      </c>
      <c r="D177" s="22" t="s">
        <v>41</v>
      </c>
      <c r="E177" s="24" t="s">
        <v>201</v>
      </c>
      <c r="F177" s="25" t="s">
        <v>193</v>
      </c>
      <c r="G177" s="26">
        <v>100</v>
      </c>
      <c r="H177" s="27">
        <v>0</v>
      </c>
      <c r="I177" s="27">
        <f>ROUND(ROUND(H177,2)*ROUND(G177,3),2)</f>
        <v>0</v>
      </c>
      <c r="O177">
        <f>(I177*21)/100</f>
        <v>0</v>
      </c>
      <c r="P177" t="s">
        <v>10</v>
      </c>
    </row>
    <row r="178" spans="1:18" x14ac:dyDescent="0.2">
      <c r="A178" s="28" t="s">
        <v>44</v>
      </c>
      <c r="E178" s="29" t="s">
        <v>41</v>
      </c>
    </row>
    <row r="179" spans="1:18" x14ac:dyDescent="0.2">
      <c r="A179" s="30" t="s">
        <v>45</v>
      </c>
      <c r="E179" s="31" t="s">
        <v>46</v>
      </c>
    </row>
    <row r="180" spans="1:18" ht="89.25" x14ac:dyDescent="0.2">
      <c r="A180" t="s">
        <v>47</v>
      </c>
      <c r="E180" s="29" t="s">
        <v>202</v>
      </c>
    </row>
    <row r="181" spans="1:18" ht="12.75" customHeight="1" x14ac:dyDescent="0.2">
      <c r="A181" s="3" t="s">
        <v>37</v>
      </c>
      <c r="B181" s="3"/>
      <c r="C181" s="32" t="s">
        <v>35</v>
      </c>
      <c r="D181" s="3"/>
      <c r="E181" s="20" t="s">
        <v>203</v>
      </c>
      <c r="F181" s="3"/>
      <c r="G181" s="3"/>
      <c r="H181" s="3"/>
      <c r="I181" s="33">
        <f>0+Q181</f>
        <v>0</v>
      </c>
      <c r="O181">
        <f>0+R181</f>
        <v>0</v>
      </c>
      <c r="Q181">
        <f>0+I182+I186</f>
        <v>0</v>
      </c>
      <c r="R181">
        <f>0+O182+O186</f>
        <v>0</v>
      </c>
    </row>
    <row r="182" spans="1:18" x14ac:dyDescent="0.2">
      <c r="A182" s="22" t="s">
        <v>39</v>
      </c>
      <c r="B182" s="23" t="s">
        <v>204</v>
      </c>
      <c r="C182" s="23" t="s">
        <v>205</v>
      </c>
      <c r="D182" s="22" t="s">
        <v>41</v>
      </c>
      <c r="E182" s="24" t="s">
        <v>206</v>
      </c>
      <c r="F182" s="25" t="s">
        <v>51</v>
      </c>
      <c r="G182" s="26">
        <v>2</v>
      </c>
      <c r="H182" s="27">
        <v>0</v>
      </c>
      <c r="I182" s="27">
        <f>ROUND(ROUND(H182,2)*ROUND(G182,3),2)</f>
        <v>0</v>
      </c>
      <c r="O182">
        <f>(I182*21)/100</f>
        <v>0</v>
      </c>
      <c r="P182" t="s">
        <v>10</v>
      </c>
    </row>
    <row r="183" spans="1:18" x14ac:dyDescent="0.2">
      <c r="A183" s="28" t="s">
        <v>44</v>
      </c>
      <c r="E183" s="29" t="s">
        <v>41</v>
      </c>
    </row>
    <row r="184" spans="1:18" x14ac:dyDescent="0.2">
      <c r="A184" s="30" t="s">
        <v>45</v>
      </c>
      <c r="E184" s="31" t="s">
        <v>46</v>
      </c>
    </row>
    <row r="185" spans="1:18" ht="140.25" x14ac:dyDescent="0.2">
      <c r="A185" t="s">
        <v>47</v>
      </c>
      <c r="E185" s="29" t="s">
        <v>207</v>
      </c>
    </row>
    <row r="186" spans="1:18" x14ac:dyDescent="0.2">
      <c r="A186" s="22" t="s">
        <v>39</v>
      </c>
      <c r="B186" s="23" t="s">
        <v>208</v>
      </c>
      <c r="C186" s="23" t="s">
        <v>209</v>
      </c>
      <c r="D186" s="22" t="s">
        <v>41</v>
      </c>
      <c r="E186" s="24" t="s">
        <v>210</v>
      </c>
      <c r="F186" s="25" t="s">
        <v>51</v>
      </c>
      <c r="G186" s="26">
        <v>2</v>
      </c>
      <c r="H186" s="27">
        <v>0</v>
      </c>
      <c r="I186" s="27">
        <f>ROUND(ROUND(H186,2)*ROUND(G186,3),2)</f>
        <v>0</v>
      </c>
      <c r="O186">
        <f>(I186*21)/100</f>
        <v>0</v>
      </c>
      <c r="P186" t="s">
        <v>10</v>
      </c>
    </row>
    <row r="187" spans="1:18" x14ac:dyDescent="0.2">
      <c r="A187" s="28" t="s">
        <v>44</v>
      </c>
      <c r="E187" s="29" t="s">
        <v>41</v>
      </c>
    </row>
    <row r="188" spans="1:18" x14ac:dyDescent="0.2">
      <c r="A188" s="30" t="s">
        <v>45</v>
      </c>
      <c r="E188" s="31" t="s">
        <v>46</v>
      </c>
    </row>
    <row r="189" spans="1:18" ht="114.75" x14ac:dyDescent="0.2">
      <c r="A189" t="s">
        <v>47</v>
      </c>
      <c r="E189" s="29" t="s">
        <v>211</v>
      </c>
    </row>
    <row r="190" spans="1:18" ht="12.75" customHeight="1" x14ac:dyDescent="0.2">
      <c r="A190" s="3" t="s">
        <v>37</v>
      </c>
      <c r="B190" s="3"/>
      <c r="C190" s="32" t="s">
        <v>212</v>
      </c>
      <c r="D190" s="3"/>
      <c r="E190" s="20" t="s">
        <v>213</v>
      </c>
      <c r="F190" s="3"/>
      <c r="G190" s="3"/>
      <c r="H190" s="3"/>
      <c r="I190" s="33">
        <f>0+Q190</f>
        <v>0</v>
      </c>
      <c r="O190">
        <f>0+R190</f>
        <v>0</v>
      </c>
      <c r="Q190">
        <f>0+I191+I195+I199+I203</f>
        <v>0</v>
      </c>
      <c r="R190">
        <f>0+O191+O195+O199+O203</f>
        <v>0</v>
      </c>
    </row>
    <row r="191" spans="1:18" ht="25.5" x14ac:dyDescent="0.2">
      <c r="A191" s="22" t="s">
        <v>39</v>
      </c>
      <c r="B191" s="23" t="s">
        <v>214</v>
      </c>
      <c r="C191" s="23" t="s">
        <v>215</v>
      </c>
      <c r="D191" s="22" t="s">
        <v>216</v>
      </c>
      <c r="E191" s="24" t="s">
        <v>217</v>
      </c>
      <c r="F191" s="25" t="s">
        <v>218</v>
      </c>
      <c r="G191" s="26">
        <v>29</v>
      </c>
      <c r="H191" s="27">
        <v>0</v>
      </c>
      <c r="I191" s="27">
        <f>ROUND(ROUND(H191,2)*ROUND(G191,3),2)</f>
        <v>0</v>
      </c>
      <c r="O191">
        <f>(I191*21)/100</f>
        <v>0</v>
      </c>
      <c r="P191" t="s">
        <v>10</v>
      </c>
    </row>
    <row r="192" spans="1:18" x14ac:dyDescent="0.2">
      <c r="A192" s="28" t="s">
        <v>44</v>
      </c>
      <c r="E192" s="29" t="s">
        <v>219</v>
      </c>
    </row>
    <row r="193" spans="1:16" x14ac:dyDescent="0.2">
      <c r="A193" s="30" t="s">
        <v>45</v>
      </c>
      <c r="E193" s="31" t="s">
        <v>41</v>
      </c>
    </row>
    <row r="194" spans="1:16" ht="153" x14ac:dyDescent="0.2">
      <c r="A194" t="s">
        <v>47</v>
      </c>
      <c r="E194" s="29" t="s">
        <v>220</v>
      </c>
    </row>
    <row r="195" spans="1:16" ht="38.25" x14ac:dyDescent="0.2">
      <c r="A195" s="22" t="s">
        <v>39</v>
      </c>
      <c r="B195" s="23" t="s">
        <v>221</v>
      </c>
      <c r="C195" s="23" t="s">
        <v>222</v>
      </c>
      <c r="D195" s="22" t="s">
        <v>216</v>
      </c>
      <c r="E195" s="24" t="s">
        <v>223</v>
      </c>
      <c r="F195" s="25" t="s">
        <v>218</v>
      </c>
      <c r="G195" s="26">
        <v>5.2</v>
      </c>
      <c r="H195" s="27">
        <v>0</v>
      </c>
      <c r="I195" s="27">
        <f>ROUND(ROUND(H195,2)*ROUND(G195,3),2)</f>
        <v>0</v>
      </c>
      <c r="O195">
        <f>(I195*21)/100</f>
        <v>0</v>
      </c>
      <c r="P195" t="s">
        <v>10</v>
      </c>
    </row>
    <row r="196" spans="1:16" x14ac:dyDescent="0.2">
      <c r="A196" s="28" t="s">
        <v>44</v>
      </c>
      <c r="E196" s="29" t="s">
        <v>219</v>
      </c>
    </row>
    <row r="197" spans="1:16" x14ac:dyDescent="0.2">
      <c r="A197" s="30" t="s">
        <v>45</v>
      </c>
      <c r="E197" s="31" t="s">
        <v>41</v>
      </c>
    </row>
    <row r="198" spans="1:16" ht="153" x14ac:dyDescent="0.2">
      <c r="A198" t="s">
        <v>47</v>
      </c>
      <c r="E198" s="29" t="s">
        <v>220</v>
      </c>
    </row>
    <row r="199" spans="1:16" ht="25.5" x14ac:dyDescent="0.2">
      <c r="A199" s="22" t="s">
        <v>39</v>
      </c>
      <c r="B199" s="23" t="s">
        <v>224</v>
      </c>
      <c r="C199" s="23" t="s">
        <v>225</v>
      </c>
      <c r="D199" s="22" t="s">
        <v>216</v>
      </c>
      <c r="E199" s="24" t="s">
        <v>226</v>
      </c>
      <c r="F199" s="25" t="s">
        <v>218</v>
      </c>
      <c r="G199" s="26">
        <v>25</v>
      </c>
      <c r="H199" s="27">
        <v>0</v>
      </c>
      <c r="I199" s="27">
        <f>ROUND(ROUND(H199,2)*ROUND(G199,3),2)</f>
        <v>0</v>
      </c>
      <c r="O199">
        <f>(I199*21)/100</f>
        <v>0</v>
      </c>
      <c r="P199" t="s">
        <v>10</v>
      </c>
    </row>
    <row r="200" spans="1:16" x14ac:dyDescent="0.2">
      <c r="A200" s="28" t="s">
        <v>44</v>
      </c>
      <c r="E200" s="29" t="s">
        <v>219</v>
      </c>
    </row>
    <row r="201" spans="1:16" x14ac:dyDescent="0.2">
      <c r="A201" s="30" t="s">
        <v>45</v>
      </c>
      <c r="E201" s="31" t="s">
        <v>41</v>
      </c>
    </row>
    <row r="202" spans="1:16" ht="153" x14ac:dyDescent="0.2">
      <c r="A202" t="s">
        <v>47</v>
      </c>
      <c r="E202" s="29" t="s">
        <v>220</v>
      </c>
    </row>
    <row r="203" spans="1:16" ht="25.5" x14ac:dyDescent="0.2">
      <c r="A203" s="22" t="s">
        <v>39</v>
      </c>
      <c r="B203" s="23" t="s">
        <v>227</v>
      </c>
      <c r="C203" s="23" t="s">
        <v>228</v>
      </c>
      <c r="D203" s="22" t="s">
        <v>216</v>
      </c>
      <c r="E203" s="24" t="s">
        <v>229</v>
      </c>
      <c r="F203" s="25" t="s">
        <v>218</v>
      </c>
      <c r="G203" s="26">
        <v>1</v>
      </c>
      <c r="H203" s="27">
        <v>0</v>
      </c>
      <c r="I203" s="27">
        <f>ROUND(ROUND(H203,2)*ROUND(G203,3),2)</f>
        <v>0</v>
      </c>
      <c r="O203">
        <f>(I203*21)/100</f>
        <v>0</v>
      </c>
      <c r="P203" t="s">
        <v>10</v>
      </c>
    </row>
    <row r="204" spans="1:16" x14ac:dyDescent="0.2">
      <c r="A204" s="28" t="s">
        <v>44</v>
      </c>
      <c r="E204" s="29" t="s">
        <v>219</v>
      </c>
    </row>
    <row r="205" spans="1:16" x14ac:dyDescent="0.2">
      <c r="A205" s="30" t="s">
        <v>45</v>
      </c>
      <c r="E205" s="31" t="s">
        <v>41</v>
      </c>
    </row>
    <row r="206" spans="1:16" ht="153" x14ac:dyDescent="0.2">
      <c r="A206" t="s">
        <v>47</v>
      </c>
      <c r="E206" s="29" t="s">
        <v>220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D.2.3.2_SO 10-06-01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2020-10-17T09:09:00Z</dcterms:created>
  <dcterms:modified xsi:type="dcterms:W3CDTF">2020-10-17T09:09:00Z</dcterms:modified>
</cp:coreProperties>
</file>