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1_SO 10-01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8" i="1" l="1"/>
  <c r="O148" i="1" s="1"/>
  <c r="R147" i="1" s="1"/>
  <c r="O147" i="1" s="1"/>
  <c r="Q147" i="1"/>
  <c r="I147" i="1" s="1"/>
  <c r="I143" i="1"/>
  <c r="Q142" i="1" s="1"/>
  <c r="I142" i="1" s="1"/>
  <c r="O138" i="1"/>
  <c r="I138" i="1"/>
  <c r="I134" i="1"/>
  <c r="O134" i="1" s="1"/>
  <c r="I130" i="1"/>
  <c r="O130" i="1" s="1"/>
  <c r="I126" i="1"/>
  <c r="O126" i="1" s="1"/>
  <c r="O122" i="1"/>
  <c r="I122" i="1"/>
  <c r="I118" i="1"/>
  <c r="Q117" i="1" s="1"/>
  <c r="I117" i="1" s="1"/>
  <c r="O113" i="1"/>
  <c r="I113" i="1"/>
  <c r="I109" i="1"/>
  <c r="Q108" i="1" s="1"/>
  <c r="I108" i="1" s="1"/>
  <c r="O104" i="1"/>
  <c r="I104" i="1"/>
  <c r="I100" i="1"/>
  <c r="O100" i="1" s="1"/>
  <c r="I96" i="1"/>
  <c r="O96" i="1" s="1"/>
  <c r="I92" i="1"/>
  <c r="O92" i="1" s="1"/>
  <c r="O88" i="1"/>
  <c r="I88" i="1"/>
  <c r="I84" i="1"/>
  <c r="O84" i="1" s="1"/>
  <c r="I80" i="1"/>
  <c r="O80" i="1" s="1"/>
  <c r="I76" i="1"/>
  <c r="O76" i="1" s="1"/>
  <c r="O72" i="1"/>
  <c r="I72" i="1"/>
  <c r="I68" i="1"/>
  <c r="O68" i="1" s="1"/>
  <c r="I64" i="1"/>
  <c r="O64" i="1" s="1"/>
  <c r="I60" i="1"/>
  <c r="O60" i="1" s="1"/>
  <c r="O56" i="1"/>
  <c r="I56" i="1"/>
  <c r="I52" i="1"/>
  <c r="Q47" i="1" s="1"/>
  <c r="I47" i="1" s="1"/>
  <c r="I48" i="1"/>
  <c r="O48" i="1" s="1"/>
  <c r="I43" i="1"/>
  <c r="O43" i="1" s="1"/>
  <c r="I39" i="1"/>
  <c r="O39" i="1" s="1"/>
  <c r="I35" i="1"/>
  <c r="O35" i="1" s="1"/>
  <c r="R34" i="1" s="1"/>
  <c r="O34" i="1" s="1"/>
  <c r="I30" i="1"/>
  <c r="O30" i="1" s="1"/>
  <c r="I26" i="1"/>
  <c r="O26" i="1" s="1"/>
  <c r="O22" i="1"/>
  <c r="I22" i="1"/>
  <c r="I18" i="1"/>
  <c r="O18" i="1" s="1"/>
  <c r="I14" i="1"/>
  <c r="O14" i="1" s="1"/>
  <c r="I10" i="1"/>
  <c r="O10" i="1" s="1"/>
  <c r="R9" i="1" l="1"/>
  <c r="O9" i="1" s="1"/>
  <c r="O52" i="1"/>
  <c r="R47" i="1" s="1"/>
  <c r="O47" i="1" s="1"/>
  <c r="O109" i="1"/>
  <c r="R108" i="1" s="1"/>
  <c r="O108" i="1" s="1"/>
  <c r="O118" i="1"/>
  <c r="R117" i="1" s="1"/>
  <c r="O117" i="1" s="1"/>
  <c r="O143" i="1"/>
  <c r="R142" i="1" s="1"/>
  <c r="O142" i="1" s="1"/>
  <c r="Q9" i="1"/>
  <c r="I9" i="1" s="1"/>
  <c r="Q34" i="1"/>
  <c r="I34" i="1" s="1"/>
  <c r="I3" i="1" l="1"/>
  <c r="O2" i="1"/>
</calcChain>
</file>

<file path=xl/sharedStrings.xml><?xml version="1.0" encoding="utf-8"?>
<sst xmlns="http://schemas.openxmlformats.org/spreadsheetml/2006/main" count="506" uniqueCount="191">
  <si>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</si>
  <si>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</si>
  <si>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</si>
  <si>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</si>
  <si>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</si>
  <si>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</si>
  <si>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</si>
  <si>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</si>
  <si>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10-01-01</t>
  </si>
  <si>
    <t>0,00</t>
  </si>
  <si>
    <t>2</t>
  </si>
  <si>
    <t>O</t>
  </si>
  <si>
    <t>Objekt:</t>
  </si>
  <si>
    <t>D.2.3.1</t>
  </si>
  <si>
    <t>Trakční vedení</t>
  </si>
  <si>
    <t>15,00</t>
  </si>
  <si>
    <t>O1</t>
  </si>
  <si>
    <t>Rozpočet:</t>
  </si>
  <si>
    <t>SpS Křižanov, připojení na TV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</si>
  <si>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</si>
  <si>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</si>
  <si>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</si>
  <si>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</si>
  <si>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</si>
  <si>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</si>
  <si>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</si>
  <si>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</si>
  <si>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</si>
  <si>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</si>
  <si>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</si>
  <si>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</si>
  <si>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</si>
  <si>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</si>
  <si>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</si>
  <si>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</si>
  <si>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</si>
  <si>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</si>
  <si>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</si>
  <si>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74A</t>
  </si>
  <si>
    <t>Základy TV</t>
  </si>
  <si>
    <t>P</t>
  </si>
  <si>
    <t>74A110</t>
  </si>
  <si>
    <t/>
  </si>
  <si>
    <t>ZÁKLAD TV HLOUBENÝ V JAKÉKOLIV TŘÍDĚ ZEMINY</t>
  </si>
  <si>
    <t>M3</t>
  </si>
  <si>
    <t>PP</t>
  </si>
  <si>
    <t>VV</t>
  </si>
  <si>
    <t>viz. výkaz výměr základů, stožárů a bran</t>
  </si>
  <si>
    <t>TS</t>
  </si>
  <si>
    <t>1. Položka obsahuje: – zemní práce pro montáž výkopu včetně bourání zpevněných ploch, dlažby a pod., uvedení narušeného okolí do původního stavu a naložení výkopku – úpravy spojené s uvolněním prostoru pro výkop např. demontáž a montáž oplocení, zajištění výkopu před zaplavením povrchovou vodou, pažení výkopu – dodávku, dopravu, montáž, pronájem mechanizmů a demontáž bednění – dodávku, dopravu a montáž svorníkového koše, technologické výztuže, kovaných svorníků aj. – případně provedení dutiny pro upevnění stožáru TV – dodávku, dopravu a uložení betonové směsi včetně všech technologických opatření spojené s realizací základu podle TKP2. Položka neobsahuje: – přídavnou výztuž, svorníky, koše – odvoz výkopku (viz pol. 74A150) – poplatek za likvidaci odpadů (viz SSD 0)3. Způsob měření:Měří se metry kubické uložené betonové směsi.</t>
  </si>
  <si>
    <t>74A150</t>
  </si>
  <si>
    <t>ODVOZ ZEMINY Z VÝKOPU (NA LIKVIDACI ODPADŮ NEBO JINÉ URČENÉ MÍSTO)</t>
  </si>
  <si>
    <t>M3KM</t>
  </si>
  <si>
    <t>viz. stavební tabulka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</si>
  <si>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odpadů3. Způsob měření:Výměra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</si>
  <si>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</si>
  <si>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</si>
  <si>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KUS</t>
  </si>
  <si>
    <t>1. Položka obsahuje: –  montáž, materiál a dovoz kompletní ocelové výztuže základu TV (vč. technologické)2. Položka neobsahuje: X3. Způsob měření:Udává se počet kusů kompletní konstrukce nebo práce.</t>
  </si>
  <si>
    <t>74A320</t>
  </si>
  <si>
    <t>KOVANÝ SVORNÍK PRO ZÁKLAD TV</t>
  </si>
  <si>
    <t>1. Položka obsahuje: –  montáž, materiál, dovoz a protikorozní ošetření kovaného svorníku pro základ TV2. Položka neobsahuje: X3. Způsob měření:Udává se počet kusů kompletní konstrukce nebo práce.</t>
  </si>
  <si>
    <t>74A450</t>
  </si>
  <si>
    <t>ÚPRAVA KABELŮ U ZÁKLADU TV</t>
  </si>
  <si>
    <t>1. Položka obsahuje: montáž a materiál  – ruční výkop v průměrné hloubce 80 cm a šířce 50 cm délky 30m – pažení nebo zajištění výkopu v nezbytném rozsahu – případné čerpání vody – úpravu kabelové trasy včetně ověření polohy2. Položka neobsahuje: X3. Způsob měření:Udává se počet kusů kompletní konstrukce nebo práce pro jeden základ.</t>
  </si>
  <si>
    <t>74AF11</t>
  </si>
  <si>
    <t>TAŽNÉ HNACÍ VOZIDLO K PRACOVNÍM SOUPRAVÁM (PRO ZÁKLADY - MONTÁŽ)</t>
  </si>
  <si>
    <t>HOD</t>
  </si>
  <si>
    <t>viz. technická zpráva</t>
  </si>
  <si>
    <t>1. Položka obsahuje: – kolejové mechanizmy pro výstavbu základů podpěr trakčního vedení – dopravu kolejových mechanismů z mateřského depa do prostoru stavby a zpět2. Položka neobsahuje: X3. Způsob měření:Udává se čas v hodinách bez pohotovostních stavů vozidla.</t>
  </si>
  <si>
    <t>74B</t>
  </si>
  <si>
    <t>Stožáry TV</t>
  </si>
  <si>
    <t>7</t>
  </si>
  <si>
    <t>74B604</t>
  </si>
  <si>
    <t>STOŽÁR TV OCELOVÝ PŘÍHRADOVÝ TYPU BP DÉLKY 12,5 M</t>
  </si>
  <si>
    <t>1. Položka obsahuje: – montáž, materiál a dopravné stožáru typového provedení – protikorozní ošetření stožáru dle TKP – konečnou regulaci stožáru po jeho zatížení včetně podmazání patek2. Položka neobsahuje: – základovou konstrukci3. Způsob měření:Udává se počet kusů trakčních podpěr.</t>
  </si>
  <si>
    <t>8</t>
  </si>
  <si>
    <t>74B830</t>
  </si>
  <si>
    <t>OCELOVÁ KONSTRUKCE NESTANDARDNÍ</t>
  </si>
  <si>
    <t>kg</t>
  </si>
  <si>
    <t>1. Položka obsahuje: – všechny náklady na materiál a montáž dodaného zařízení, protikorozně ošetřeného podle TKP se všemi pomocnými doplňujícími součástmi a pracemi s použitím mechanizmů2. Položka neobsahuje: – základovou konstrukci3. Způsob měření:Udává se hmotnost v kilogramech.</t>
  </si>
  <si>
    <t>74BF11</t>
  </si>
  <si>
    <t>TAŽNÉ HNACÍ VOZIDLO K PRACOVNÍM SOUPRAVÁM (PRO STOŽÁRY A BRÁNY - MONTÁŽ )</t>
  </si>
  <si>
    <t>1. Položka obsahuje: – kolejové mechanizmy pro výstavbu podpěr (stožárů, bran, výložníků nebo jiných obdobných konstrukcí) trakčního vedení – dopravu kolejových mechanismů z mateřského depa do prostoru stavby a zpět2. Položka neobsahuje: X3. Způsob měření:Udává se čas v hodinách bez pohotovostních stavů vozidla.</t>
  </si>
  <si>
    <t>74C</t>
  </si>
  <si>
    <t>Vodiče TV</t>
  </si>
  <si>
    <t>74C596</t>
  </si>
  <si>
    <t>ZAJIŠTĚNÍ KOTVENÍ NL A TR VŠECH SESTAV</t>
  </si>
  <si>
    <t>viz. soupis sestavení</t>
  </si>
  <si>
    <t>1. Položka obsahuje: – všechny náklady na regulaci kotvení se všemi pomocnými doplňujícími pracemi vč,mechanismů2. Položka neobsahuje: X3. Způsob měření:Udává se počet kusů kompletní konstrukce nebo práce.</t>
  </si>
  <si>
    <t>11</t>
  </si>
  <si>
    <t>74C711</t>
  </si>
  <si>
    <t>POHON ODPOJOVAČE MOTOROVÝ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</si>
  <si>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</si>
  <si>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12</t>
  </si>
  <si>
    <t>74C713</t>
  </si>
  <si>
    <t>ODPOJOVAČ NEBO ODPÍNAČ NA STOŽÁRU TV</t>
  </si>
  <si>
    <t>13</t>
  </si>
  <si>
    <t>74C723</t>
  </si>
  <si>
    <t>SVOD Z NAPÁJECÍHO PŘEVĚSU NA TV LANEM 120 CU</t>
  </si>
  <si>
    <t>14</t>
  </si>
  <si>
    <t>74C731</t>
  </si>
  <si>
    <t>VLOŽENÁ IZOLACE V LANĚ NAPÁJECÍHO PŘEVĚSU BZ NEBO CU</t>
  </si>
  <si>
    <t>15</t>
  </si>
  <si>
    <t>74C742</t>
  </si>
  <si>
    <t>PŘIPEVNĚNÍ KOTEVNÍ LIŠTY NAPÁJECÍHO PŘEVĚSU SE 2-4 TŘMENY NA STOŽÁR TV</t>
  </si>
  <si>
    <t>16</t>
  </si>
  <si>
    <t>74C745</t>
  </si>
  <si>
    <t>KOTVENÍ LANA NAPÁJECÍHO PŘEVĚSU - 120 MM2 CU S IZOLACÍ</t>
  </si>
  <si>
    <t>17</t>
  </si>
  <si>
    <t>74C752</t>
  </si>
  <si>
    <t>PODPĚRNÝ IZOLÁTOR PRO NV NA LIŠTĚ, BRÁNĚ, STOŽÁRU</t>
  </si>
  <si>
    <t>18</t>
  </si>
  <si>
    <t>74C793</t>
  </si>
  <si>
    <t>RUČNÍ TAŽENÍ LANA NAPÁJECÍCH PŘEVĚSŮ 120 MM2 CU</t>
  </si>
  <si>
    <t>m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</si>
  <si>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měření:Měří se metr délkový v ose vodiče nebo lana.</t>
  </si>
  <si>
    <t>19</t>
  </si>
  <si>
    <t>74C951</t>
  </si>
  <si>
    <t>MONTÁŽNÍ LÁVKA NA STOŽÁR</t>
  </si>
  <si>
    <t>20</t>
  </si>
  <si>
    <t>74C967</t>
  </si>
  <si>
    <t>VÝSTRAŽNÁ TABULKA NA STOŽÁRU TV NEBO KONSTRUKCI</t>
  </si>
  <si>
    <t>21</t>
  </si>
  <si>
    <t>74C968</t>
  </si>
  <si>
    <t>TABULKA ČÍSLOVÁNÍ STOŽÁRU NEBO POHONU ODPOJOVAČE</t>
  </si>
  <si>
    <t>22</t>
  </si>
  <si>
    <t>74C973</t>
  </si>
  <si>
    <t>ÚPRAVY STÁVAJÍCÍHO TV - PROVIZORNÍ STAVY ZA 100 M ZPROVOZŇOVANÉ SKUPINY</t>
  </si>
  <si>
    <t>1. Položka obsahuje: – veškeré další práce a úpravy na stávajícím TV, nutné ke zprovoznění TV2. Položka neobsahuje: X3. Způsob měření:Udává se počet kusů kompletní konstrukce nebo práce.</t>
  </si>
  <si>
    <t>23</t>
  </si>
  <si>
    <t>74C975</t>
  </si>
  <si>
    <t>AKTUALIZACE TV DLE KOLEJOVÝCH POSTUPŮ ZA 100 M ZPROVOZŇOVANÉ SKUPINY</t>
  </si>
  <si>
    <t>1. Položka obsahuje: – veškeré další práce na aktualizaci TV po každém stavebním postupu2. Položka neobsahuje: X3. Způsob měření:Udává se počet kusů kompletní konstrukce nebo práce.</t>
  </si>
  <si>
    <t>24</t>
  </si>
  <si>
    <t>74CF11</t>
  </si>
  <si>
    <t>TAŽNÉ HNACÍ VOZIDLO K PRACOVNÍM SOUPRAVÁM (PRO VODIČE - MONTÁŽ)</t>
  </si>
  <si>
    <t>1. Položka obsahuje: – kolejové mechanizmy pro výstavbu  trakčního vedení – dopravu kolejových mechanismů z mateřského depa do prostoru stavby a zpět2. Položka neobsahuje: X3. Způsob měření:Udává se čas v hodinách bez pohotovostních stavů vozidla.</t>
  </si>
  <si>
    <t>74F2</t>
  </si>
  <si>
    <t>Nátěry TV</t>
  </si>
  <si>
    <t>25</t>
  </si>
  <si>
    <t>74F231</t>
  </si>
  <si>
    <t>BEZPEČNOSTNÍ PRUH NA PODPĚŘE TV ČERNOŽLUTÝ</t>
  </si>
  <si>
    <t>1. Položka obsahuje: – nátěr, očištění, odrezivění a materiál (barva, ředidlo, odrezovač), nátěr proveden dle TKP2. Položka neobsahuje: X3. Způsob měření:Udává se počet kusů kompletní konstrukce nebo práce.</t>
  </si>
  <si>
    <t>26</t>
  </si>
  <si>
    <t>74F232</t>
  </si>
  <si>
    <t>BEZPEČNOSTNÍ PRUH NA PODPĚŘE TV BÍLOČERVENÝ</t>
  </si>
  <si>
    <t>74F3</t>
  </si>
  <si>
    <t>Revize, zkoušky a měření TV</t>
  </si>
  <si>
    <t>27</t>
  </si>
  <si>
    <t>74F313</t>
  </si>
  <si>
    <t>MĚŘENÍ ELEKTRICKÝCH VLASTNOSTÍ TV</t>
  </si>
  <si>
    <t>viz.technická zpráva</t>
  </si>
  <si>
    <t>1. Položka obsahuje: – měření elektrických parametrů TV pro zpracování revize – dopravu kolejových mechanismů z mateřského depa do prostoru stavby a zpět2. Položka neobsahuje: X3. Způsob měření:Měří se projeté kilometry při měření, tj. bez režijních jízd.</t>
  </si>
  <si>
    <t>28</t>
  </si>
  <si>
    <t>74F321</t>
  </si>
  <si>
    <t>PROTOKOL ZPŮSOBILOSTI</t>
  </si>
  <si>
    <t>1. Položka obsahuje: – vyhotovení dokladu právnickou osobou o trolejových vedeních a trakčních zařízeních2. Položka neobsahuje: X3. Způsob měření:Udává se počet kusů kompletní konstrukce nebo práce.</t>
  </si>
  <si>
    <t>29</t>
  </si>
  <si>
    <t>74F322</t>
  </si>
  <si>
    <t>REVIZNÍ ZPRÁVA</t>
  </si>
  <si>
    <t>1. Položka obsahuje: – revizi autorizovaným revizním technikem na zařízeních trakčního vedení podle požadavku ČSN, včetně hodnocení2. Položka neobsahuje: X3. Způsob měření:Udává se počet kusů kompletní konstrukce nebo práce.</t>
  </si>
  <si>
    <t>30</t>
  </si>
  <si>
    <t>74F323</t>
  </si>
  <si>
    <t>PROTOKOL UTZ</t>
  </si>
  <si>
    <t>1. Položka obsahuje: – protokol autorizovaným revizním technikem na zařízeních trakčního vedení podle požadavku ČSN, včetně hodnocení2. Položka neobsahuje: X3. Způsob měření:Udává se počet kusů kompletní konstrukce nebo práce.</t>
  </si>
  <si>
    <t>31</t>
  </si>
  <si>
    <t>74F331</t>
  </si>
  <si>
    <t>TECHNICKÁ POMOC PŘI VÝSTAVBĚ TV</t>
  </si>
  <si>
    <t>1. Položka obsahuje: – zajištění pracoviště TDI vč. nájmu pracovníků a poUŽITÝch mechanismů nutných k výkonu2. Položka neobsahuje: X3. Způsob měření:Udává se čas v hodinách.</t>
  </si>
  <si>
    <t>32</t>
  </si>
  <si>
    <t>74F332</t>
  </si>
  <si>
    <t>VÝKON ORGANIZAČNÍCH JEDNOTEK SPRÁVCE</t>
  </si>
  <si>
    <t>1. Položka obsahuje: – zajištění pracoviště správcem TV (zkratování TV), zajištění přejezdů správcem TV vč. nájmu pracovníků a poUŽITÝch mechanismů nutných k výkonu2. Položka neobsahuje: X3. Způsob měření:Udává se čas v hodinách.</t>
  </si>
  <si>
    <t>74F4</t>
  </si>
  <si>
    <t>Demontáže TV</t>
  </si>
  <si>
    <t>33</t>
  </si>
  <si>
    <t>74F492</t>
  </si>
  <si>
    <t>DEMONTÁŽ - ODVOZ (NA LIKVIDACI ODPADŮ NEBO JINÉ URČENÉ MÍSTO)</t>
  </si>
  <si>
    <t>tkm</t>
  </si>
  <si>
    <t>viz. polohový plán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</si>
  <si>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</si>
  <si>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990</t>
  </si>
  <si>
    <t>Likvidace odpadů vč. dopravy</t>
  </si>
  <si>
    <t>36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</si>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</sst>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>
    <pageSetUpPr fitToPage="1"/>
  </sheetPr>
  <dimension ref="A1:R151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0+O9+O34+O47+O108+O117+O142+O147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0+I9+I34+I47+I108+I117+I142+I147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12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153" x14ac:dyDescent="0.2">
      <c r="A13" t="s">
        <v>48</v>
      </c>
      <c r="E13" s="29" t="s">
        <v>49</v>
      </c>
    </row>
    <row r="14" spans="1:18" ht="25.5" x14ac:dyDescent="0.2">
      <c r="A14" s="22" t="s">
        <v>40</v>
      </c>
      <c r="B14" s="23" t="s">
        <v>10</v>
      </c>
      <c r="C14" s="23" t="s">
        <v>50</v>
      </c>
      <c r="D14" s="22" t="s">
        <v>42</v>
      </c>
      <c r="E14" s="24" t="s">
        <v>51</v>
      </c>
      <c r="F14" s="25" t="s">
        <v>52</v>
      </c>
      <c r="G14" s="26">
        <v>360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53</v>
      </c>
    </row>
    <row r="17" spans="1:16" ht="76.5" x14ac:dyDescent="0.2">
      <c r="A17" t="s">
        <v>48</v>
      </c>
      <c r="E17" s="29" t="s">
        <v>54</v>
      </c>
    </row>
    <row r="18" spans="1:16" x14ac:dyDescent="0.2">
      <c r="A18" s="22" t="s">
        <v>40</v>
      </c>
      <c r="B18" s="23" t="s">
        <v>2</v>
      </c>
      <c r="C18" s="23" t="s">
        <v>55</v>
      </c>
      <c r="D18" s="22" t="s">
        <v>42</v>
      </c>
      <c r="E18" s="24" t="s">
        <v>56</v>
      </c>
      <c r="F18" s="25" t="s">
        <v>57</v>
      </c>
      <c r="G18" s="26">
        <v>8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42</v>
      </c>
    </row>
    <row r="20" spans="1:16" x14ac:dyDescent="0.2">
      <c r="A20" s="30" t="s">
        <v>46</v>
      </c>
      <c r="E20" s="31" t="s">
        <v>47</v>
      </c>
    </row>
    <row r="21" spans="1:16" ht="38.25" x14ac:dyDescent="0.2">
      <c r="A21" t="s">
        <v>48</v>
      </c>
      <c r="E21" s="29" t="s">
        <v>58</v>
      </c>
    </row>
    <row r="22" spans="1:16" x14ac:dyDescent="0.2">
      <c r="A22" s="22" t="s">
        <v>40</v>
      </c>
      <c r="B22" s="23" t="s">
        <v>32</v>
      </c>
      <c r="C22" s="23" t="s">
        <v>59</v>
      </c>
      <c r="D22" s="22" t="s">
        <v>42</v>
      </c>
      <c r="E22" s="24" t="s">
        <v>60</v>
      </c>
      <c r="F22" s="25" t="s">
        <v>57</v>
      </c>
      <c r="G22" s="26">
        <v>16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42</v>
      </c>
    </row>
    <row r="24" spans="1:16" x14ac:dyDescent="0.2">
      <c r="A24" s="30" t="s">
        <v>46</v>
      </c>
      <c r="E24" s="31" t="s">
        <v>47</v>
      </c>
    </row>
    <row r="25" spans="1:16" ht="38.25" x14ac:dyDescent="0.2">
      <c r="A25" t="s">
        <v>48</v>
      </c>
      <c r="E25" s="29" t="s">
        <v>61</v>
      </c>
    </row>
    <row r="26" spans="1:16" x14ac:dyDescent="0.2">
      <c r="A26" s="22" t="s">
        <v>40</v>
      </c>
      <c r="B26" s="23" t="s">
        <v>33</v>
      </c>
      <c r="C26" s="23" t="s">
        <v>62</v>
      </c>
      <c r="D26" s="22" t="s">
        <v>42</v>
      </c>
      <c r="E26" s="24" t="s">
        <v>63</v>
      </c>
      <c r="F26" s="25" t="s">
        <v>57</v>
      </c>
      <c r="G26" s="26">
        <v>2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42</v>
      </c>
    </row>
    <row r="28" spans="1:16" x14ac:dyDescent="0.2">
      <c r="A28" s="30" t="s">
        <v>46</v>
      </c>
      <c r="E28" s="31" t="s">
        <v>47</v>
      </c>
    </row>
    <row r="29" spans="1:16" ht="63.75" x14ac:dyDescent="0.2">
      <c r="A29" t="s">
        <v>48</v>
      </c>
      <c r="E29" s="29" t="s">
        <v>64</v>
      </c>
    </row>
    <row r="30" spans="1:16" ht="25.5" x14ac:dyDescent="0.2">
      <c r="A30" s="22" t="s">
        <v>40</v>
      </c>
      <c r="B30" s="23" t="s">
        <v>34</v>
      </c>
      <c r="C30" s="23" t="s">
        <v>65</v>
      </c>
      <c r="D30" s="22" t="s">
        <v>42</v>
      </c>
      <c r="E30" s="24" t="s">
        <v>66</v>
      </c>
      <c r="F30" s="25" t="s">
        <v>67</v>
      </c>
      <c r="G30" s="26">
        <v>8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42</v>
      </c>
    </row>
    <row r="32" spans="1:16" x14ac:dyDescent="0.2">
      <c r="A32" s="30" t="s">
        <v>46</v>
      </c>
      <c r="E32" s="31" t="s">
        <v>68</v>
      </c>
    </row>
    <row r="33" spans="1:18" ht="51" x14ac:dyDescent="0.2">
      <c r="A33" t="s">
        <v>48</v>
      </c>
      <c r="E33" s="29" t="s">
        <v>69</v>
      </c>
    </row>
    <row r="34" spans="1:18" ht="12.75" customHeight="1" x14ac:dyDescent="0.2">
      <c r="A34" s="3" t="s">
        <v>37</v>
      </c>
      <c r="B34" s="3"/>
      <c r="C34" s="32" t="s">
        <v>70</v>
      </c>
      <c r="D34" s="3"/>
      <c r="E34" s="20" t="s">
        <v>71</v>
      </c>
      <c r="F34" s="3"/>
      <c r="G34" s="3"/>
      <c r="H34" s="3"/>
      <c r="I34" s="33">
        <f>0+Q34</f>
        <v>0</v>
      </c>
      <c r="O34">
        <f>0+R34</f>
        <v>0</v>
      </c>
      <c r="Q34">
        <f>0+I35+I39+I43</f>
        <v>0</v>
      </c>
      <c r="R34">
        <f>0+O35+O39+O43</f>
        <v>0</v>
      </c>
    </row>
    <row r="35" spans="1:18" x14ac:dyDescent="0.2">
      <c r="A35" s="22" t="s">
        <v>40</v>
      </c>
      <c r="B35" s="23" t="s">
        <v>72</v>
      </c>
      <c r="C35" s="23" t="s">
        <v>73</v>
      </c>
      <c r="D35" s="22" t="s">
        <v>42</v>
      </c>
      <c r="E35" s="24" t="s">
        <v>74</v>
      </c>
      <c r="F35" s="25" t="s">
        <v>57</v>
      </c>
      <c r="G35" s="26">
        <v>2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8" t="s">
        <v>45</v>
      </c>
      <c r="E36" s="29" t="s">
        <v>42</v>
      </c>
    </row>
    <row r="37" spans="1:18" x14ac:dyDescent="0.2">
      <c r="A37" s="30" t="s">
        <v>46</v>
      </c>
      <c r="E37" s="31" t="s">
        <v>47</v>
      </c>
    </row>
    <row r="38" spans="1:18" ht="51" x14ac:dyDescent="0.2">
      <c r="A38" t="s">
        <v>48</v>
      </c>
      <c r="E38" s="29" t="s">
        <v>75</v>
      </c>
    </row>
    <row r="39" spans="1:18" x14ac:dyDescent="0.2">
      <c r="A39" s="22" t="s">
        <v>40</v>
      </c>
      <c r="B39" s="23" t="s">
        <v>76</v>
      </c>
      <c r="C39" s="23" t="s">
        <v>77</v>
      </c>
      <c r="D39" s="22" t="s">
        <v>42</v>
      </c>
      <c r="E39" s="24" t="s">
        <v>78</v>
      </c>
      <c r="F39" s="25" t="s">
        <v>79</v>
      </c>
      <c r="G39" s="26">
        <v>120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45</v>
      </c>
      <c r="E40" s="29" t="s">
        <v>42</v>
      </c>
    </row>
    <row r="41" spans="1:18" x14ac:dyDescent="0.2">
      <c r="A41" s="30" t="s">
        <v>46</v>
      </c>
      <c r="E41" s="31" t="s">
        <v>47</v>
      </c>
    </row>
    <row r="42" spans="1:18" ht="51" x14ac:dyDescent="0.2">
      <c r="A42" t="s">
        <v>48</v>
      </c>
      <c r="E42" s="29" t="s">
        <v>80</v>
      </c>
    </row>
    <row r="43" spans="1:18" ht="25.5" x14ac:dyDescent="0.2">
      <c r="A43" s="22" t="s">
        <v>40</v>
      </c>
      <c r="B43" s="23" t="s">
        <v>35</v>
      </c>
      <c r="C43" s="23" t="s">
        <v>81</v>
      </c>
      <c r="D43" s="22" t="s">
        <v>42</v>
      </c>
      <c r="E43" s="24" t="s">
        <v>82</v>
      </c>
      <c r="F43" s="25" t="s">
        <v>67</v>
      </c>
      <c r="G43" s="26">
        <v>2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8" t="s">
        <v>45</v>
      </c>
      <c r="E44" s="29" t="s">
        <v>42</v>
      </c>
    </row>
    <row r="45" spans="1:18" x14ac:dyDescent="0.2">
      <c r="A45" s="30" t="s">
        <v>46</v>
      </c>
      <c r="E45" s="31" t="s">
        <v>68</v>
      </c>
    </row>
    <row r="46" spans="1:18" ht="63.75" x14ac:dyDescent="0.2">
      <c r="A46" t="s">
        <v>48</v>
      </c>
      <c r="E46" s="29" t="s">
        <v>83</v>
      </c>
    </row>
    <row r="47" spans="1:18" ht="12.75" customHeight="1" x14ac:dyDescent="0.2">
      <c r="A47" s="3" t="s">
        <v>37</v>
      </c>
      <c r="B47" s="3"/>
      <c r="C47" s="32" t="s">
        <v>84</v>
      </c>
      <c r="D47" s="3"/>
      <c r="E47" s="20" t="s">
        <v>85</v>
      </c>
      <c r="F47" s="3"/>
      <c r="G47" s="3"/>
      <c r="H47" s="3"/>
      <c r="I47" s="33">
        <f>0+Q47</f>
        <v>0</v>
      </c>
      <c r="O47">
        <f>0+R47</f>
        <v>0</v>
      </c>
      <c r="Q47">
        <f>0+I48+I52+I56+I60+I64+I68+I72+I76+I80+I84+I88+I92+I96+I100+I104</f>
        <v>0</v>
      </c>
      <c r="R47">
        <f>0+O48+O52+O56+O60+O64+O68+O72+O76+O80+O84+O88+O92+O96+O100+O104</f>
        <v>0</v>
      </c>
    </row>
    <row r="48" spans="1:18" x14ac:dyDescent="0.2">
      <c r="A48" s="22" t="s">
        <v>40</v>
      </c>
      <c r="B48" s="23" t="s">
        <v>36</v>
      </c>
      <c r="C48" s="23" t="s">
        <v>86</v>
      </c>
      <c r="D48" s="22" t="s">
        <v>42</v>
      </c>
      <c r="E48" s="24" t="s">
        <v>87</v>
      </c>
      <c r="F48" s="25" t="s">
        <v>57</v>
      </c>
      <c r="G48" s="26">
        <v>2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8" t="s">
        <v>45</v>
      </c>
      <c r="E49" s="29" t="s">
        <v>42</v>
      </c>
    </row>
    <row r="50" spans="1:16" x14ac:dyDescent="0.2">
      <c r="A50" s="30" t="s">
        <v>46</v>
      </c>
      <c r="E50" s="31" t="s">
        <v>88</v>
      </c>
    </row>
    <row r="51" spans="1:16" ht="38.25" x14ac:dyDescent="0.2">
      <c r="A51" t="s">
        <v>48</v>
      </c>
      <c r="E51" s="29" t="s">
        <v>89</v>
      </c>
    </row>
    <row r="52" spans="1:16" x14ac:dyDescent="0.2">
      <c r="A52" s="22" t="s">
        <v>40</v>
      </c>
      <c r="B52" s="23" t="s">
        <v>90</v>
      </c>
      <c r="C52" s="23" t="s">
        <v>91</v>
      </c>
      <c r="D52" s="22" t="s">
        <v>42</v>
      </c>
      <c r="E52" s="24" t="s">
        <v>92</v>
      </c>
      <c r="F52" s="25" t="s">
        <v>57</v>
      </c>
      <c r="G52" s="26">
        <v>2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8" t="s">
        <v>45</v>
      </c>
      <c r="E53" s="29" t="s">
        <v>42</v>
      </c>
    </row>
    <row r="54" spans="1:16" x14ac:dyDescent="0.2">
      <c r="A54" s="30" t="s">
        <v>46</v>
      </c>
      <c r="E54" s="31" t="s">
        <v>88</v>
      </c>
    </row>
    <row r="55" spans="1:16" ht="63.75" x14ac:dyDescent="0.2">
      <c r="A55" t="s">
        <v>48</v>
      </c>
      <c r="E55" s="29" t="s">
        <v>93</v>
      </c>
    </row>
    <row r="56" spans="1:16" x14ac:dyDescent="0.2">
      <c r="A56" s="22" t="s">
        <v>40</v>
      </c>
      <c r="B56" s="23" t="s">
        <v>94</v>
      </c>
      <c r="C56" s="23" t="s">
        <v>95</v>
      </c>
      <c r="D56" s="22" t="s">
        <v>42</v>
      </c>
      <c r="E56" s="24" t="s">
        <v>96</v>
      </c>
      <c r="F56" s="25" t="s">
        <v>57</v>
      </c>
      <c r="G56" s="26">
        <v>2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8" t="s">
        <v>45</v>
      </c>
      <c r="E57" s="29" t="s">
        <v>42</v>
      </c>
    </row>
    <row r="58" spans="1:16" x14ac:dyDescent="0.2">
      <c r="A58" s="30" t="s">
        <v>46</v>
      </c>
      <c r="E58" s="31" t="s">
        <v>88</v>
      </c>
    </row>
    <row r="59" spans="1:16" ht="63.75" x14ac:dyDescent="0.2">
      <c r="A59" t="s">
        <v>48</v>
      </c>
      <c r="E59" s="29" t="s">
        <v>93</v>
      </c>
    </row>
    <row r="60" spans="1:16" x14ac:dyDescent="0.2">
      <c r="A60" s="22" t="s">
        <v>40</v>
      </c>
      <c r="B60" s="23" t="s">
        <v>97</v>
      </c>
      <c r="C60" s="23" t="s">
        <v>98</v>
      </c>
      <c r="D60" s="22" t="s">
        <v>42</v>
      </c>
      <c r="E60" s="24" t="s">
        <v>99</v>
      </c>
      <c r="F60" s="25" t="s">
        <v>57</v>
      </c>
      <c r="G60" s="26">
        <v>2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8" t="s">
        <v>45</v>
      </c>
      <c r="E61" s="29" t="s">
        <v>42</v>
      </c>
    </row>
    <row r="62" spans="1:16" x14ac:dyDescent="0.2">
      <c r="A62" s="30" t="s">
        <v>46</v>
      </c>
      <c r="E62" s="31" t="s">
        <v>88</v>
      </c>
    </row>
    <row r="63" spans="1:16" ht="63.75" x14ac:dyDescent="0.2">
      <c r="A63" t="s">
        <v>48</v>
      </c>
      <c r="E63" s="29" t="s">
        <v>93</v>
      </c>
    </row>
    <row r="64" spans="1:16" x14ac:dyDescent="0.2">
      <c r="A64" s="22" t="s">
        <v>40</v>
      </c>
      <c r="B64" s="23" t="s">
        <v>100</v>
      </c>
      <c r="C64" s="23" t="s">
        <v>101</v>
      </c>
      <c r="D64" s="22" t="s">
        <v>42</v>
      </c>
      <c r="E64" s="24" t="s">
        <v>102</v>
      </c>
      <c r="F64" s="25" t="s">
        <v>57</v>
      </c>
      <c r="G64" s="26">
        <v>1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8" t="s">
        <v>45</v>
      </c>
      <c r="E65" s="29" t="s">
        <v>42</v>
      </c>
    </row>
    <row r="66" spans="1:16" x14ac:dyDescent="0.2">
      <c r="A66" s="30" t="s">
        <v>46</v>
      </c>
      <c r="E66" s="31" t="s">
        <v>88</v>
      </c>
    </row>
    <row r="67" spans="1:16" ht="63.75" x14ac:dyDescent="0.2">
      <c r="A67" t="s">
        <v>48</v>
      </c>
      <c r="E67" s="29" t="s">
        <v>93</v>
      </c>
    </row>
    <row r="68" spans="1:16" ht="25.5" x14ac:dyDescent="0.2">
      <c r="A68" s="22" t="s">
        <v>40</v>
      </c>
      <c r="B68" s="23" t="s">
        <v>103</v>
      </c>
      <c r="C68" s="23" t="s">
        <v>104</v>
      </c>
      <c r="D68" s="22" t="s">
        <v>42</v>
      </c>
      <c r="E68" s="24" t="s">
        <v>105</v>
      </c>
      <c r="F68" s="25" t="s">
        <v>57</v>
      </c>
      <c r="G68" s="26">
        <v>2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8" t="s">
        <v>45</v>
      </c>
      <c r="E69" s="29" t="s">
        <v>42</v>
      </c>
    </row>
    <row r="70" spans="1:16" x14ac:dyDescent="0.2">
      <c r="A70" s="30" t="s">
        <v>46</v>
      </c>
      <c r="E70" s="31" t="s">
        <v>88</v>
      </c>
    </row>
    <row r="71" spans="1:16" ht="63.75" x14ac:dyDescent="0.2">
      <c r="A71" t="s">
        <v>48</v>
      </c>
      <c r="E71" s="29" t="s">
        <v>93</v>
      </c>
    </row>
    <row r="72" spans="1:16" x14ac:dyDescent="0.2">
      <c r="A72" s="22" t="s">
        <v>40</v>
      </c>
      <c r="B72" s="23" t="s">
        <v>106</v>
      </c>
      <c r="C72" s="23" t="s">
        <v>107</v>
      </c>
      <c r="D72" s="22" t="s">
        <v>42</v>
      </c>
      <c r="E72" s="24" t="s">
        <v>108</v>
      </c>
      <c r="F72" s="25" t="s">
        <v>57</v>
      </c>
      <c r="G72" s="26">
        <v>4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8" t="s">
        <v>45</v>
      </c>
      <c r="E73" s="29" t="s">
        <v>42</v>
      </c>
    </row>
    <row r="74" spans="1:16" x14ac:dyDescent="0.2">
      <c r="A74" s="30" t="s">
        <v>46</v>
      </c>
      <c r="E74" s="31" t="s">
        <v>88</v>
      </c>
    </row>
    <row r="75" spans="1:16" ht="63.75" x14ac:dyDescent="0.2">
      <c r="A75" t="s">
        <v>48</v>
      </c>
      <c r="E75" s="29" t="s">
        <v>93</v>
      </c>
    </row>
    <row r="76" spans="1:16" x14ac:dyDescent="0.2">
      <c r="A76" s="22" t="s">
        <v>40</v>
      </c>
      <c r="B76" s="23" t="s">
        <v>109</v>
      </c>
      <c r="C76" s="23" t="s">
        <v>110</v>
      </c>
      <c r="D76" s="22" t="s">
        <v>42</v>
      </c>
      <c r="E76" s="24" t="s">
        <v>111</v>
      </c>
      <c r="F76" s="25" t="s">
        <v>57</v>
      </c>
      <c r="G76" s="26">
        <v>4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8" t="s">
        <v>45</v>
      </c>
      <c r="E77" s="29" t="s">
        <v>42</v>
      </c>
    </row>
    <row r="78" spans="1:16" x14ac:dyDescent="0.2">
      <c r="A78" s="30" t="s">
        <v>46</v>
      </c>
      <c r="E78" s="31" t="s">
        <v>88</v>
      </c>
    </row>
    <row r="79" spans="1:16" ht="63.75" x14ac:dyDescent="0.2">
      <c r="A79" t="s">
        <v>48</v>
      </c>
      <c r="E79" s="29" t="s">
        <v>93</v>
      </c>
    </row>
    <row r="80" spans="1:16" x14ac:dyDescent="0.2">
      <c r="A80" s="22" t="s">
        <v>40</v>
      </c>
      <c r="B80" s="23" t="s">
        <v>112</v>
      </c>
      <c r="C80" s="23" t="s">
        <v>113</v>
      </c>
      <c r="D80" s="22" t="s">
        <v>42</v>
      </c>
      <c r="E80" s="24" t="s">
        <v>114</v>
      </c>
      <c r="F80" s="25" t="s">
        <v>115</v>
      </c>
      <c r="G80" s="26">
        <v>48</v>
      </c>
      <c r="H80" s="27">
        <v>0</v>
      </c>
      <c r="I80" s="27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8" t="s">
        <v>45</v>
      </c>
      <c r="E81" s="29" t="s">
        <v>42</v>
      </c>
    </row>
    <row r="82" spans="1:16" x14ac:dyDescent="0.2">
      <c r="A82" s="30" t="s">
        <v>46</v>
      </c>
      <c r="E82" s="31" t="s">
        <v>88</v>
      </c>
    </row>
    <row r="83" spans="1:16" ht="63.75" x14ac:dyDescent="0.2">
      <c r="A83" t="s">
        <v>48</v>
      </c>
      <c r="E83" s="29" t="s">
        <v>116</v>
      </c>
    </row>
    <row r="84" spans="1:16" x14ac:dyDescent="0.2">
      <c r="A84" s="22" t="s">
        <v>40</v>
      </c>
      <c r="B84" s="23" t="s">
        <v>117</v>
      </c>
      <c r="C84" s="23" t="s">
        <v>118</v>
      </c>
      <c r="D84" s="22" t="s">
        <v>42</v>
      </c>
      <c r="E84" s="24" t="s">
        <v>119</v>
      </c>
      <c r="F84" s="25" t="s">
        <v>57</v>
      </c>
      <c r="G84" s="26">
        <v>2</v>
      </c>
      <c r="H84" s="27">
        <v>0</v>
      </c>
      <c r="I84" s="27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8" t="s">
        <v>45</v>
      </c>
      <c r="E85" s="29" t="s">
        <v>42</v>
      </c>
    </row>
    <row r="86" spans="1:16" x14ac:dyDescent="0.2">
      <c r="A86" s="30" t="s">
        <v>46</v>
      </c>
      <c r="E86" s="31" t="s">
        <v>88</v>
      </c>
    </row>
    <row r="87" spans="1:16" ht="63.75" x14ac:dyDescent="0.2">
      <c r="A87" t="s">
        <v>48</v>
      </c>
      <c r="E87" s="29" t="s">
        <v>93</v>
      </c>
    </row>
    <row r="88" spans="1:16" x14ac:dyDescent="0.2">
      <c r="A88" s="22" t="s">
        <v>40</v>
      </c>
      <c r="B88" s="23" t="s">
        <v>120</v>
      </c>
      <c r="C88" s="23" t="s">
        <v>121</v>
      </c>
      <c r="D88" s="22" t="s">
        <v>42</v>
      </c>
      <c r="E88" s="24" t="s">
        <v>122</v>
      </c>
      <c r="F88" s="25" t="s">
        <v>57</v>
      </c>
      <c r="G88" s="26">
        <v>2</v>
      </c>
      <c r="H88" s="27">
        <v>0</v>
      </c>
      <c r="I88" s="27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8" t="s">
        <v>45</v>
      </c>
      <c r="E89" s="29" t="s">
        <v>42</v>
      </c>
    </row>
    <row r="90" spans="1:16" x14ac:dyDescent="0.2">
      <c r="A90" s="30" t="s">
        <v>46</v>
      </c>
      <c r="E90" s="31" t="s">
        <v>88</v>
      </c>
    </row>
    <row r="91" spans="1:16" ht="63.75" x14ac:dyDescent="0.2">
      <c r="A91" t="s">
        <v>48</v>
      </c>
      <c r="E91" s="29" t="s">
        <v>93</v>
      </c>
    </row>
    <row r="92" spans="1:16" x14ac:dyDescent="0.2">
      <c r="A92" s="22" t="s">
        <v>40</v>
      </c>
      <c r="B92" s="23" t="s">
        <v>123</v>
      </c>
      <c r="C92" s="23" t="s">
        <v>124</v>
      </c>
      <c r="D92" s="22" t="s">
        <v>42</v>
      </c>
      <c r="E92" s="24" t="s">
        <v>125</v>
      </c>
      <c r="F92" s="25" t="s">
        <v>57</v>
      </c>
      <c r="G92" s="26">
        <v>5</v>
      </c>
      <c r="H92" s="27">
        <v>0</v>
      </c>
      <c r="I92" s="27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8" t="s">
        <v>45</v>
      </c>
      <c r="E93" s="29" t="s">
        <v>42</v>
      </c>
    </row>
    <row r="94" spans="1:16" x14ac:dyDescent="0.2">
      <c r="A94" s="30" t="s">
        <v>46</v>
      </c>
      <c r="E94" s="31" t="s">
        <v>88</v>
      </c>
    </row>
    <row r="95" spans="1:16" ht="63.75" x14ac:dyDescent="0.2">
      <c r="A95" t="s">
        <v>48</v>
      </c>
      <c r="E95" s="29" t="s">
        <v>93</v>
      </c>
    </row>
    <row r="96" spans="1:16" ht="25.5" x14ac:dyDescent="0.2">
      <c r="A96" s="22" t="s">
        <v>40</v>
      </c>
      <c r="B96" s="23" t="s">
        <v>126</v>
      </c>
      <c r="C96" s="23" t="s">
        <v>127</v>
      </c>
      <c r="D96" s="22" t="s">
        <v>42</v>
      </c>
      <c r="E96" s="24" t="s">
        <v>128</v>
      </c>
      <c r="F96" s="25" t="s">
        <v>57</v>
      </c>
      <c r="G96" s="26">
        <v>2</v>
      </c>
      <c r="H96" s="27">
        <v>0</v>
      </c>
      <c r="I96" s="27">
        <f>ROUND(ROUND(H96,2)*ROUND(G96,3),2)</f>
        <v>0</v>
      </c>
      <c r="O96">
        <f>(I96*21)/100</f>
        <v>0</v>
      </c>
      <c r="P96" t="s">
        <v>10</v>
      </c>
    </row>
    <row r="97" spans="1:18" x14ac:dyDescent="0.2">
      <c r="A97" s="28" t="s">
        <v>45</v>
      </c>
      <c r="E97" s="29" t="s">
        <v>42</v>
      </c>
    </row>
    <row r="98" spans="1:18" x14ac:dyDescent="0.2">
      <c r="A98" s="30" t="s">
        <v>46</v>
      </c>
      <c r="E98" s="31" t="s">
        <v>68</v>
      </c>
    </row>
    <row r="99" spans="1:18" ht="38.25" x14ac:dyDescent="0.2">
      <c r="A99" t="s">
        <v>48</v>
      </c>
      <c r="E99" s="29" t="s">
        <v>129</v>
      </c>
    </row>
    <row r="100" spans="1:18" ht="25.5" x14ac:dyDescent="0.2">
      <c r="A100" s="22" t="s">
        <v>40</v>
      </c>
      <c r="B100" s="23" t="s">
        <v>130</v>
      </c>
      <c r="C100" s="23" t="s">
        <v>131</v>
      </c>
      <c r="D100" s="22" t="s">
        <v>42</v>
      </c>
      <c r="E100" s="24" t="s">
        <v>132</v>
      </c>
      <c r="F100" s="25" t="s">
        <v>57</v>
      </c>
      <c r="G100" s="26">
        <v>2</v>
      </c>
      <c r="H100" s="27">
        <v>0</v>
      </c>
      <c r="I100" s="27">
        <f>ROUND(ROUND(H100,2)*ROUND(G100,3),2)</f>
        <v>0</v>
      </c>
      <c r="O100">
        <f>(I100*21)/100</f>
        <v>0</v>
      </c>
      <c r="P100" t="s">
        <v>10</v>
      </c>
    </row>
    <row r="101" spans="1:18" x14ac:dyDescent="0.2">
      <c r="A101" s="28" t="s">
        <v>45</v>
      </c>
      <c r="E101" s="29" t="s">
        <v>42</v>
      </c>
    </row>
    <row r="102" spans="1:18" x14ac:dyDescent="0.2">
      <c r="A102" s="30" t="s">
        <v>46</v>
      </c>
      <c r="E102" s="31" t="s">
        <v>68</v>
      </c>
    </row>
    <row r="103" spans="1:18" ht="38.25" x14ac:dyDescent="0.2">
      <c r="A103" t="s">
        <v>48</v>
      </c>
      <c r="E103" s="29" t="s">
        <v>133</v>
      </c>
    </row>
    <row r="104" spans="1:18" ht="25.5" x14ac:dyDescent="0.2">
      <c r="A104" s="22" t="s">
        <v>40</v>
      </c>
      <c r="B104" s="23" t="s">
        <v>134</v>
      </c>
      <c r="C104" s="23" t="s">
        <v>135</v>
      </c>
      <c r="D104" s="22" t="s">
        <v>42</v>
      </c>
      <c r="E104" s="24" t="s">
        <v>136</v>
      </c>
      <c r="F104" s="25" t="s">
        <v>67</v>
      </c>
      <c r="G104" s="26">
        <v>8</v>
      </c>
      <c r="H104" s="27">
        <v>0</v>
      </c>
      <c r="I104" s="27">
        <f>ROUND(ROUND(H104,2)*ROUND(G104,3),2)</f>
        <v>0</v>
      </c>
      <c r="O104">
        <f>(I104*21)/100</f>
        <v>0</v>
      </c>
      <c r="P104" t="s">
        <v>10</v>
      </c>
    </row>
    <row r="105" spans="1:18" x14ac:dyDescent="0.2">
      <c r="A105" s="28" t="s">
        <v>45</v>
      </c>
      <c r="E105" s="29" t="s">
        <v>42</v>
      </c>
    </row>
    <row r="106" spans="1:18" x14ac:dyDescent="0.2">
      <c r="A106" s="30" t="s">
        <v>46</v>
      </c>
      <c r="E106" s="31" t="s">
        <v>68</v>
      </c>
    </row>
    <row r="107" spans="1:18" ht="51" x14ac:dyDescent="0.2">
      <c r="A107" t="s">
        <v>48</v>
      </c>
      <c r="E107" s="29" t="s">
        <v>137</v>
      </c>
    </row>
    <row r="108" spans="1:18" ht="12.75" customHeight="1" x14ac:dyDescent="0.2">
      <c r="A108" s="3" t="s">
        <v>37</v>
      </c>
      <c r="B108" s="3"/>
      <c r="C108" s="32" t="s">
        <v>138</v>
      </c>
      <c r="D108" s="3"/>
      <c r="E108" s="20" t="s">
        <v>139</v>
      </c>
      <c r="F108" s="3"/>
      <c r="G108" s="3"/>
      <c r="H108" s="3"/>
      <c r="I108" s="33">
        <f>0+Q108</f>
        <v>0</v>
      </c>
      <c r="O108">
        <f>0+R108</f>
        <v>0</v>
      </c>
      <c r="Q108">
        <f>0+I109+I113</f>
        <v>0</v>
      </c>
      <c r="R108">
        <f>0+O109+O113</f>
        <v>0</v>
      </c>
    </row>
    <row r="109" spans="1:18" x14ac:dyDescent="0.2">
      <c r="A109" s="22" t="s">
        <v>40</v>
      </c>
      <c r="B109" s="23" t="s">
        <v>140</v>
      </c>
      <c r="C109" s="23" t="s">
        <v>141</v>
      </c>
      <c r="D109" s="22" t="s">
        <v>42</v>
      </c>
      <c r="E109" s="24" t="s">
        <v>142</v>
      </c>
      <c r="F109" s="25" t="s">
        <v>57</v>
      </c>
      <c r="G109" s="26">
        <v>2</v>
      </c>
      <c r="H109" s="27">
        <v>0</v>
      </c>
      <c r="I109" s="27">
        <f>ROUND(ROUND(H109,2)*ROUND(G109,3),2)</f>
        <v>0</v>
      </c>
      <c r="O109">
        <f>(I109*21)/100</f>
        <v>0</v>
      </c>
      <c r="P109" t="s">
        <v>10</v>
      </c>
    </row>
    <row r="110" spans="1:18" x14ac:dyDescent="0.2">
      <c r="A110" s="28" t="s">
        <v>45</v>
      </c>
      <c r="E110" s="29" t="s">
        <v>42</v>
      </c>
    </row>
    <row r="111" spans="1:18" x14ac:dyDescent="0.2">
      <c r="A111" s="30" t="s">
        <v>46</v>
      </c>
      <c r="E111" s="31" t="s">
        <v>88</v>
      </c>
    </row>
    <row r="112" spans="1:18" ht="38.25" x14ac:dyDescent="0.2">
      <c r="A112" t="s">
        <v>48</v>
      </c>
      <c r="E112" s="29" t="s">
        <v>143</v>
      </c>
    </row>
    <row r="113" spans="1:18" x14ac:dyDescent="0.2">
      <c r="A113" s="22" t="s">
        <v>40</v>
      </c>
      <c r="B113" s="23" t="s">
        <v>144</v>
      </c>
      <c r="C113" s="23" t="s">
        <v>145</v>
      </c>
      <c r="D113" s="22" t="s">
        <v>42</v>
      </c>
      <c r="E113" s="24" t="s">
        <v>146</v>
      </c>
      <c r="F113" s="25" t="s">
        <v>57</v>
      </c>
      <c r="G113" s="26">
        <v>2</v>
      </c>
      <c r="H113" s="27">
        <v>0</v>
      </c>
      <c r="I113" s="27">
        <f>ROUND(ROUND(H113,2)*ROUND(G113,3),2)</f>
        <v>0</v>
      </c>
      <c r="O113">
        <f>(I113*21)/100</f>
        <v>0</v>
      </c>
      <c r="P113" t="s">
        <v>10</v>
      </c>
    </row>
    <row r="114" spans="1:18" x14ac:dyDescent="0.2">
      <c r="A114" s="28" t="s">
        <v>45</v>
      </c>
      <c r="E114" s="29" t="s">
        <v>42</v>
      </c>
    </row>
    <row r="115" spans="1:18" x14ac:dyDescent="0.2">
      <c r="A115" s="30" t="s">
        <v>46</v>
      </c>
      <c r="E115" s="31" t="s">
        <v>88</v>
      </c>
    </row>
    <row r="116" spans="1:18" ht="38.25" x14ac:dyDescent="0.2">
      <c r="A116" t="s">
        <v>48</v>
      </c>
      <c r="E116" s="29" t="s">
        <v>143</v>
      </c>
    </row>
    <row r="117" spans="1:18" ht="12.75" customHeight="1" x14ac:dyDescent="0.2">
      <c r="A117" s="3" t="s">
        <v>37</v>
      </c>
      <c r="B117" s="3"/>
      <c r="C117" s="32" t="s">
        <v>147</v>
      </c>
      <c r="D117" s="3"/>
      <c r="E117" s="20" t="s">
        <v>148</v>
      </c>
      <c r="F117" s="3"/>
      <c r="G117" s="3"/>
      <c r="H117" s="3"/>
      <c r="I117" s="33">
        <f>0+Q117</f>
        <v>0</v>
      </c>
      <c r="O117">
        <f>0+R117</f>
        <v>0</v>
      </c>
      <c r="Q117">
        <f>0+I118+I122+I126+I130+I134+I138</f>
        <v>0</v>
      </c>
      <c r="R117">
        <f>0+O118+O122+O126+O130+O134+O138</f>
        <v>0</v>
      </c>
    </row>
    <row r="118" spans="1:18" x14ac:dyDescent="0.2">
      <c r="A118" s="22" t="s">
        <v>40</v>
      </c>
      <c r="B118" s="23" t="s">
        <v>149</v>
      </c>
      <c r="C118" s="23" t="s">
        <v>150</v>
      </c>
      <c r="D118" s="22" t="s">
        <v>42</v>
      </c>
      <c r="E118" s="24" t="s">
        <v>151</v>
      </c>
      <c r="F118" s="25" t="s">
        <v>57</v>
      </c>
      <c r="G118" s="26">
        <v>2</v>
      </c>
      <c r="H118" s="27">
        <v>0</v>
      </c>
      <c r="I118" s="27">
        <f>ROUND(ROUND(H118,2)*ROUND(G118,3),2)</f>
        <v>0</v>
      </c>
      <c r="O118">
        <f>(I118*21)/100</f>
        <v>0</v>
      </c>
      <c r="P118" t="s">
        <v>10</v>
      </c>
    </row>
    <row r="119" spans="1:18" x14ac:dyDescent="0.2">
      <c r="A119" s="28" t="s">
        <v>45</v>
      </c>
      <c r="E119" s="29" t="s">
        <v>42</v>
      </c>
    </row>
    <row r="120" spans="1:18" x14ac:dyDescent="0.2">
      <c r="A120" s="30" t="s">
        <v>46</v>
      </c>
      <c r="E120" s="31" t="s">
        <v>152</v>
      </c>
    </row>
    <row r="121" spans="1:18" ht="51" x14ac:dyDescent="0.2">
      <c r="A121" t="s">
        <v>48</v>
      </c>
      <c r="E121" s="29" t="s">
        <v>153</v>
      </c>
    </row>
    <row r="122" spans="1:18" x14ac:dyDescent="0.2">
      <c r="A122" s="22" t="s">
        <v>40</v>
      </c>
      <c r="B122" s="23" t="s">
        <v>154</v>
      </c>
      <c r="C122" s="23" t="s">
        <v>155</v>
      </c>
      <c r="D122" s="22" t="s">
        <v>42</v>
      </c>
      <c r="E122" s="24" t="s">
        <v>156</v>
      </c>
      <c r="F122" s="25" t="s">
        <v>57</v>
      </c>
      <c r="G122" s="26">
        <v>1</v>
      </c>
      <c r="H122" s="27">
        <v>0</v>
      </c>
      <c r="I122" s="27">
        <f>ROUND(ROUND(H122,2)*ROUND(G122,3),2)</f>
        <v>0</v>
      </c>
      <c r="O122">
        <f>(I122*21)/100</f>
        <v>0</v>
      </c>
      <c r="P122" t="s">
        <v>10</v>
      </c>
    </row>
    <row r="123" spans="1:18" x14ac:dyDescent="0.2">
      <c r="A123" s="28" t="s">
        <v>45</v>
      </c>
      <c r="E123" s="29" t="s">
        <v>42</v>
      </c>
    </row>
    <row r="124" spans="1:18" x14ac:dyDescent="0.2">
      <c r="A124" s="30" t="s">
        <v>46</v>
      </c>
      <c r="E124" s="31" t="s">
        <v>152</v>
      </c>
    </row>
    <row r="125" spans="1:18" ht="38.25" x14ac:dyDescent="0.2">
      <c r="A125" t="s">
        <v>48</v>
      </c>
      <c r="E125" s="29" t="s">
        <v>157</v>
      </c>
    </row>
    <row r="126" spans="1:18" x14ac:dyDescent="0.2">
      <c r="A126" s="22" t="s">
        <v>40</v>
      </c>
      <c r="B126" s="23" t="s">
        <v>158</v>
      </c>
      <c r="C126" s="23" t="s">
        <v>159</v>
      </c>
      <c r="D126" s="22" t="s">
        <v>42</v>
      </c>
      <c r="E126" s="24" t="s">
        <v>160</v>
      </c>
      <c r="F126" s="25" t="s">
        <v>57</v>
      </c>
      <c r="G126" s="26">
        <v>1</v>
      </c>
      <c r="H126" s="27">
        <v>0</v>
      </c>
      <c r="I126" s="27">
        <f>ROUND(ROUND(H126,2)*ROUND(G126,3),2)</f>
        <v>0</v>
      </c>
      <c r="O126">
        <f>(I126*21)/100</f>
        <v>0</v>
      </c>
      <c r="P126" t="s">
        <v>10</v>
      </c>
    </row>
    <row r="127" spans="1:18" x14ac:dyDescent="0.2">
      <c r="A127" s="28" t="s">
        <v>45</v>
      </c>
      <c r="E127" s="29" t="s">
        <v>42</v>
      </c>
    </row>
    <row r="128" spans="1:18" x14ac:dyDescent="0.2">
      <c r="A128" s="30" t="s">
        <v>46</v>
      </c>
      <c r="E128" s="31" t="s">
        <v>152</v>
      </c>
    </row>
    <row r="129" spans="1:18" ht="38.25" x14ac:dyDescent="0.2">
      <c r="A129" t="s">
        <v>48</v>
      </c>
      <c r="E129" s="29" t="s">
        <v>161</v>
      </c>
    </row>
    <row r="130" spans="1:18" x14ac:dyDescent="0.2">
      <c r="A130" s="22" t="s">
        <v>40</v>
      </c>
      <c r="B130" s="23" t="s">
        <v>162</v>
      </c>
      <c r="C130" s="23" t="s">
        <v>163</v>
      </c>
      <c r="D130" s="22" t="s">
        <v>42</v>
      </c>
      <c r="E130" s="24" t="s">
        <v>164</v>
      </c>
      <c r="F130" s="25" t="s">
        <v>57</v>
      </c>
      <c r="G130" s="26">
        <v>1</v>
      </c>
      <c r="H130" s="27">
        <v>0</v>
      </c>
      <c r="I130" s="27">
        <f>ROUND(ROUND(H130,2)*ROUND(G130,3),2)</f>
        <v>0</v>
      </c>
      <c r="O130">
        <f>(I130*21)/100</f>
        <v>0</v>
      </c>
      <c r="P130" t="s">
        <v>10</v>
      </c>
    </row>
    <row r="131" spans="1:18" x14ac:dyDescent="0.2">
      <c r="A131" s="28" t="s">
        <v>45</v>
      </c>
      <c r="E131" s="29" t="s">
        <v>42</v>
      </c>
    </row>
    <row r="132" spans="1:18" x14ac:dyDescent="0.2">
      <c r="A132" s="30" t="s">
        <v>46</v>
      </c>
      <c r="E132" s="31" t="s">
        <v>152</v>
      </c>
    </row>
    <row r="133" spans="1:18" ht="38.25" x14ac:dyDescent="0.2">
      <c r="A133" t="s">
        <v>48</v>
      </c>
      <c r="E133" s="29" t="s">
        <v>165</v>
      </c>
    </row>
    <row r="134" spans="1:18" x14ac:dyDescent="0.2">
      <c r="A134" s="22" t="s">
        <v>40</v>
      </c>
      <c r="B134" s="23" t="s">
        <v>166</v>
      </c>
      <c r="C134" s="23" t="s">
        <v>167</v>
      </c>
      <c r="D134" s="22" t="s">
        <v>42</v>
      </c>
      <c r="E134" s="24" t="s">
        <v>168</v>
      </c>
      <c r="F134" s="25" t="s">
        <v>67</v>
      </c>
      <c r="G134" s="26">
        <v>16</v>
      </c>
      <c r="H134" s="27">
        <v>0</v>
      </c>
      <c r="I134" s="27">
        <f>ROUND(ROUND(H134,2)*ROUND(G134,3),2)</f>
        <v>0</v>
      </c>
      <c r="O134">
        <f>(I134*21)/100</f>
        <v>0</v>
      </c>
      <c r="P134" t="s">
        <v>10</v>
      </c>
    </row>
    <row r="135" spans="1:18" x14ac:dyDescent="0.2">
      <c r="A135" s="28" t="s">
        <v>45</v>
      </c>
      <c r="E135" s="29" t="s">
        <v>42</v>
      </c>
    </row>
    <row r="136" spans="1:18" x14ac:dyDescent="0.2">
      <c r="A136" s="30" t="s">
        <v>46</v>
      </c>
      <c r="E136" s="31" t="s">
        <v>152</v>
      </c>
    </row>
    <row r="137" spans="1:18" ht="38.25" x14ac:dyDescent="0.2">
      <c r="A137" t="s">
        <v>48</v>
      </c>
      <c r="E137" s="29" t="s">
        <v>169</v>
      </c>
    </row>
    <row r="138" spans="1:18" x14ac:dyDescent="0.2">
      <c r="A138" s="22" t="s">
        <v>40</v>
      </c>
      <c r="B138" s="23" t="s">
        <v>170</v>
      </c>
      <c r="C138" s="23" t="s">
        <v>171</v>
      </c>
      <c r="D138" s="22" t="s">
        <v>42</v>
      </c>
      <c r="E138" s="24" t="s">
        <v>172</v>
      </c>
      <c r="F138" s="25" t="s">
        <v>67</v>
      </c>
      <c r="G138" s="26">
        <v>16</v>
      </c>
      <c r="H138" s="27">
        <v>0</v>
      </c>
      <c r="I138" s="27">
        <f>ROUND(ROUND(H138,2)*ROUND(G138,3),2)</f>
        <v>0</v>
      </c>
      <c r="O138">
        <f>(I138*21)/100</f>
        <v>0</v>
      </c>
      <c r="P138" t="s">
        <v>10</v>
      </c>
    </row>
    <row r="139" spans="1:18" x14ac:dyDescent="0.2">
      <c r="A139" s="28" t="s">
        <v>45</v>
      </c>
      <c r="E139" s="29" t="s">
        <v>42</v>
      </c>
    </row>
    <row r="140" spans="1:18" x14ac:dyDescent="0.2">
      <c r="A140" s="30" t="s">
        <v>46</v>
      </c>
      <c r="E140" s="31" t="s">
        <v>152</v>
      </c>
    </row>
    <row r="141" spans="1:18" ht="38.25" x14ac:dyDescent="0.2">
      <c r="A141" t="s">
        <v>48</v>
      </c>
      <c r="E141" s="29" t="s">
        <v>173</v>
      </c>
    </row>
    <row r="142" spans="1:18" ht="12.75" customHeight="1" x14ac:dyDescent="0.2">
      <c r="A142" s="3" t="s">
        <v>37</v>
      </c>
      <c r="B142" s="3"/>
      <c r="C142" s="32" t="s">
        <v>174</v>
      </c>
      <c r="D142" s="3"/>
      <c r="E142" s="20" t="s">
        <v>175</v>
      </c>
      <c r="F142" s="3"/>
      <c r="G142" s="3"/>
      <c r="H142" s="3"/>
      <c r="I142" s="33">
        <f>0+Q142</f>
        <v>0</v>
      </c>
      <c r="O142">
        <f>0+R142</f>
        <v>0</v>
      </c>
      <c r="Q142">
        <f>0+I143</f>
        <v>0</v>
      </c>
      <c r="R142">
        <f>0+O143</f>
        <v>0</v>
      </c>
    </row>
    <row r="143" spans="1:18" x14ac:dyDescent="0.2">
      <c r="A143" s="22" t="s">
        <v>40</v>
      </c>
      <c r="B143" s="23" t="s">
        <v>176</v>
      </c>
      <c r="C143" s="23" t="s">
        <v>177</v>
      </c>
      <c r="D143" s="22" t="s">
        <v>42</v>
      </c>
      <c r="E143" s="24" t="s">
        <v>178</v>
      </c>
      <c r="F143" s="25" t="s">
        <v>179</v>
      </c>
      <c r="G143" s="26">
        <v>660</v>
      </c>
      <c r="H143" s="27">
        <v>0</v>
      </c>
      <c r="I143" s="27">
        <f>ROUND(ROUND(H143,2)*ROUND(G143,3),2)</f>
        <v>0</v>
      </c>
      <c r="O143">
        <f>(I143*21)/100</f>
        <v>0</v>
      </c>
      <c r="P143" t="s">
        <v>10</v>
      </c>
    </row>
    <row r="144" spans="1:18" x14ac:dyDescent="0.2">
      <c r="A144" s="28" t="s">
        <v>45</v>
      </c>
      <c r="E144" s="29" t="s">
        <v>42</v>
      </c>
    </row>
    <row r="145" spans="1:18" x14ac:dyDescent="0.2">
      <c r="A145" s="30" t="s">
        <v>46</v>
      </c>
      <c r="E145" s="31" t="s">
        <v>180</v>
      </c>
    </row>
    <row r="146" spans="1:18" ht="76.5" x14ac:dyDescent="0.2">
      <c r="A146" t="s">
        <v>48</v>
      </c>
      <c r="E146" s="29" t="s">
        <v>181</v>
      </c>
    </row>
    <row r="147" spans="1:18" ht="12.75" customHeight="1" x14ac:dyDescent="0.2">
      <c r="A147" s="3" t="s">
        <v>37</v>
      </c>
      <c r="B147" s="3"/>
      <c r="C147" s="32" t="s">
        <v>182</v>
      </c>
      <c r="D147" s="3"/>
      <c r="E147" s="20" t="s">
        <v>183</v>
      </c>
      <c r="F147" s="3"/>
      <c r="G147" s="3"/>
      <c r="H147" s="3"/>
      <c r="I147" s="33">
        <f>0+Q147</f>
        <v>0</v>
      </c>
      <c r="O147">
        <f>0+R147</f>
        <v>0</v>
      </c>
      <c r="Q147">
        <f>0+I148</f>
        <v>0</v>
      </c>
      <c r="R147">
        <f>0+O148</f>
        <v>0</v>
      </c>
    </row>
    <row r="148" spans="1:18" ht="25.5" x14ac:dyDescent="0.2">
      <c r="A148" s="22" t="s">
        <v>40</v>
      </c>
      <c r="B148" s="23" t="s">
        <v>184</v>
      </c>
      <c r="C148" s="23" t="s">
        <v>185</v>
      </c>
      <c r="D148" s="22" t="s">
        <v>186</v>
      </c>
      <c r="E148" s="24" t="s">
        <v>187</v>
      </c>
      <c r="F148" s="25" t="s">
        <v>188</v>
      </c>
      <c r="G148" s="26">
        <v>22</v>
      </c>
      <c r="H148" s="27">
        <v>0</v>
      </c>
      <c r="I148" s="27">
        <f>ROUND(ROUND(H148,2)*ROUND(G148,3),2)</f>
        <v>0</v>
      </c>
      <c r="O148">
        <f>(I148*21)/100</f>
        <v>0</v>
      </c>
      <c r="P148" t="s">
        <v>10</v>
      </c>
    </row>
    <row r="149" spans="1:18" x14ac:dyDescent="0.2">
      <c r="A149" s="28" t="s">
        <v>45</v>
      </c>
      <c r="E149" s="29" t="s">
        <v>189</v>
      </c>
    </row>
    <row r="150" spans="1:18" x14ac:dyDescent="0.2">
      <c r="A150" s="30" t="s">
        <v>46</v>
      </c>
      <c r="E150" s="31" t="s">
        <v>42</v>
      </c>
    </row>
    <row r="151" spans="1:18" ht="153" x14ac:dyDescent="0.2">
      <c r="A151" t="s">
        <v>48</v>
      </c>
      <c r="E151" s="29" t="s">
        <v>190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D.2.3.1_SO 10-01-01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2020-10-17T09:08:59Z</dcterms:created>
  <dcterms:modified xsi:type="dcterms:W3CDTF">2020-10-17T09:08:59Z</dcterms:modified>
</cp:coreProperties>
</file>