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Z:\20047 Čebín\SP_vyběr dodavatele\Otevřená\"/>
    </mc:Choice>
  </mc:AlternateContent>
  <bookViews>
    <workbookView xWindow="0" yWindow="0" windowWidth="28800" windowHeight="11700"/>
  </bookViews>
  <sheets>
    <sheet name="D.2.1.5_SO 01-18-02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93" i="1" l="1"/>
  <c r="O93" i="1" s="1"/>
  <c r="I89" i="1"/>
  <c r="O89" i="1" s="1"/>
  <c r="O85" i="1"/>
  <c r="I85" i="1"/>
  <c r="I81" i="1"/>
  <c r="Q80" i="1" s="1"/>
  <c r="I80" i="1" s="1"/>
  <c r="O76" i="1"/>
  <c r="R75" i="1" s="1"/>
  <c r="O75" i="1" s="1"/>
  <c r="I76" i="1"/>
  <c r="Q75" i="1"/>
  <c r="I75" i="1" s="1"/>
  <c r="I71" i="1"/>
  <c r="O71" i="1" s="1"/>
  <c r="O67" i="1"/>
  <c r="R66" i="1" s="1"/>
  <c r="O66" i="1" s="1"/>
  <c r="I67" i="1"/>
  <c r="Q66" i="1"/>
  <c r="I66" i="1" s="1"/>
  <c r="I62" i="1"/>
  <c r="O62" i="1" s="1"/>
  <c r="O58" i="1"/>
  <c r="I58" i="1"/>
  <c r="I54" i="1"/>
  <c r="O54" i="1" s="1"/>
  <c r="I50" i="1"/>
  <c r="O50" i="1" s="1"/>
  <c r="I46" i="1"/>
  <c r="O46" i="1" s="1"/>
  <c r="O42" i="1"/>
  <c r="I42" i="1"/>
  <c r="I38" i="1"/>
  <c r="O38" i="1" s="1"/>
  <c r="I34" i="1"/>
  <c r="O34" i="1" s="1"/>
  <c r="I30" i="1"/>
  <c r="O30" i="1" s="1"/>
  <c r="O26" i="1"/>
  <c r="I26" i="1"/>
  <c r="I22" i="1"/>
  <c r="O22" i="1" s="1"/>
  <c r="I18" i="1"/>
  <c r="O18" i="1" s="1"/>
  <c r="I14" i="1"/>
  <c r="O14" i="1" s="1"/>
  <c r="O10" i="1"/>
  <c r="R9" i="1" s="1"/>
  <c r="O9" i="1" s="1"/>
  <c r="I10" i="1"/>
  <c r="Q9" i="1"/>
  <c r="I9" i="1" s="1"/>
  <c r="O2" i="1" l="1"/>
  <c r="I3" i="1"/>
  <c r="O81" i="1"/>
  <c r="R80" i="1" s="1"/>
  <c r="O80" i="1" s="1"/>
</calcChain>
</file>

<file path=xl/sharedStrings.xml><?xml version="1.0" encoding="utf-8"?>
<sst xmlns="http://schemas.openxmlformats.org/spreadsheetml/2006/main" count="328" uniqueCount="143">
  <si>
    <t>ASPE10</t>
  </si>
  <si>
    <t>Firma: SUDOP BRNO, spol. s r.o.</t>
  </si>
  <si>
    <t>3</t>
  </si>
  <si>
    <t>Soupis prací objektu</t>
  </si>
  <si>
    <t>S</t>
  </si>
  <si>
    <t xml:space="preserve">Stavba: </t>
  </si>
  <si>
    <t>20047</t>
  </si>
  <si>
    <t>Zvýšení trakčního výkonu TNS Čebín "_SOUPIS_PRACI"</t>
  </si>
  <si>
    <t>SO 01-18-02</t>
  </si>
  <si>
    <t>0,00</t>
  </si>
  <si>
    <t>2</t>
  </si>
  <si>
    <t>O</t>
  </si>
  <si>
    <t>Objekt:</t>
  </si>
  <si>
    <t>D.2.1.5</t>
  </si>
  <si>
    <t>Pozemní komunikace</t>
  </si>
  <si>
    <t>15,00</t>
  </si>
  <si>
    <t>O1</t>
  </si>
  <si>
    <t>Rozpočet:</t>
  </si>
  <si>
    <t>TNS Čebín, HTÚ</t>
  </si>
  <si>
    <t>21,00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</si>
  <si>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</si>
  <si>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</si>
  <si>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</si>
  <si>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</si>
  <si>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</si>
  <si>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</si>
  <si>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</si>
  <si>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cena</t>
  </si>
  <si>
    <t>Jednotková</t>
  </si>
  <si>
    <t>Celkem</t>
  </si>
  <si>
    <t>0</t>
  </si>
  <si>
    <t>1</t>
  </si>
  <si>
    <t>4</t>
  </si>
  <si>
    <t>5</t>
  </si>
  <si>
    <t>6</t>
  </si>
  <si>
    <t>9</t>
  </si>
  <si>
    <t>10</t>
  </si>
  <si>
    <t>SD</t>
  </si>
  <si>
    <t>Zemní práce</t>
  </si>
  <si>
    <t>P</t>
  </si>
  <si>
    <t>11313</t>
  </si>
  <si>
    <t/>
  </si>
  <si>
    <t>ODSTRANĚNÍ KRYTU ZPEVNĚNÝCH PLOCH S ASFALTOVÝM POJIVEM</t>
  </si>
  <si>
    <t>M3</t>
  </si>
  <si>
    <t>PP</t>
  </si>
  <si>
    <t>VV</t>
  </si>
  <si>
    <t>(50*0,5)*0,2, demolicce</t>
  </si>
  <si>
    <t>TS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</si>
  <si>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</si>
  <si>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11316</t>
  </si>
  <si>
    <t>ODSTRANĚNÍ KRYTU ZPEVNĚNÝCH PLOCH ZE SILNIČNÍCH DÍLCŮ</t>
  </si>
  <si>
    <t>470*0,3, betonové panely</t>
  </si>
  <si>
    <t>11318</t>
  </si>
  <si>
    <t>ODSTRANĚNÍ KRYTU ZPEVNĚNÝCH PLOCH Z DLAŽDIC</t>
  </si>
  <si>
    <t>(50+25+10+25+35+350+50+50)*0,1</t>
  </si>
  <si>
    <t>11328</t>
  </si>
  <si>
    <t>ODSTRANĚNÍ PŘÍKOPŮ A RIGOLŮ Z PŘÍKOPOVÝCH TVÁRNIC</t>
  </si>
  <si>
    <t>m2</t>
  </si>
  <si>
    <t>(50)*0,25</t>
  </si>
  <si>
    <t>Položka zahrnuje odstranění tvárnic včetně podkladu,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</si>
  <si>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11332</t>
  </si>
  <si>
    <t>ODSTRANĚNÍ PODKLADŮ ZPEVNĚNÝCH PLOCH Z KAMENIVA NESTMELENÉHO</t>
  </si>
  <si>
    <t>(470+595+12+25)*0,4, Demolice štěrkodrť podklad pod vozovkami</t>
  </si>
  <si>
    <t>11352</t>
  </si>
  <si>
    <t>ODSTRANĚNÍ CHODNÍKOVÝCH OBRUBNÍKŮ BETONOVÝCH</t>
  </si>
  <si>
    <t>m</t>
  </si>
  <si>
    <t>(70+45+40)</t>
  </si>
  <si>
    <t>7</t>
  </si>
  <si>
    <t>11511</t>
  </si>
  <si>
    <t>ČERPÁNÍ VODY DO 500 L/MIN</t>
  </si>
  <si>
    <t>HOD</t>
  </si>
  <si>
    <t>2*30*24, předpoklad doby čerpání 2 měsíce - zhotovení zdi atd.</t>
  </si>
  <si>
    <t>Položka čerpání vody na povrchu zahrnuje i potrubí, pohotovost záložní čerpací soupravy a zřízení čerpací jímky. Součástí položky je také následná demontáž a likvidace těchto zařízení</t>
  </si>
  <si>
    <t>8</t>
  </si>
  <si>
    <t>12373</t>
  </si>
  <si>
    <t>ODKOP PRO SPOD STAVBU SILNIC A ŽELEZNIC TŘ. I</t>
  </si>
  <si>
    <t>výkop pro vozovku (30*18)+(8*39)+(21*19)+(30*3)+(4*7)+(15*6)+(15*10)+(4*5)+(23*3)+(35*3) + výkop pro příkopy (17*3)+(7*1) + výkop pro štěrk pod technologii (510*0,75)+(200*0,75)+(90*0,75)+(90*0,75)+(80*0,75) + iné (14*1,5) + výměna zemní pláně (80+5+5+1450+60)*0,5</t>
  </si>
  <si>
    <t>položka zahrnuje:    
- vodorovná a svislá doprava, přemístění, přeložení, manipulace s výkopkem    
- kompletní provedení vykopávky nezapažené i zapažené    
- ošetření výkopiště po celou dobu práce v něm vč. klimatických opatření    
- ztížení vykopávek v blízkosti podzemního vedení, konstrukcí a objektů vč. jejich dočasného zajištění    
- ztížení pod vodou, v okolí výbušnin, ve stísněných prostorech a pod.    
- příplatek za lepivost    
- těžení po vrstvách, pásech a po jiných nutných částech (figurách)    
- čerpání vody vč. čerpacích jímek, potrubí a pohotovostní čerpací soupravy (viz ustanovení k pol. 1151,2)    
- potřebné snížení hladiny podzemní vody    
- těžení a rozpojování jednotlivých balvanů    
- vytahování a nošení výkopku    
- svahování a přesvah. svahů do konečného tvaru, výměna hornin v podloží a v pláni znehodnocené klimatickými vlivy    
- ruční vykopávky, odstranění kořenů a napadávek    
- pažení, vzepření a rozepření vč. přepažování (vyjma štětových stěn)    
- úpravu, ochranu a očištění dna, základové spáry, stěn a svahů    
- zhutnění podloží, případně i svahů vč. svahování    
- zřízení stupňů v podloží a lavic na svazích, není-li pro tyto práce zřízena samostatná položka    
- udržování výkopiště a jeho ochrana proti vodě    
- odvedení nebo obvedení vody v okolí výkopiště a ve výkopišti    
- třídění výkopku    
- veškeré pomocné konstrukce umožňující provedení vykopávky (příjezdy, sjezdy, nájezdy, lešení, podpěr. konstr., přemostění, zpevněné plochy, zakrytí a pod.)    
- nezahrnuje uložení zeminy (na skládku, do násypu) ani poplatky za skládku, vykazují se v položce č.0141**</t>
  </si>
  <si>
    <t>13173</t>
  </si>
  <si>
    <t>HLOUBENÍ JAM ZAPAŽ I NEPAŽ TŘ. I</t>
  </si>
  <si>
    <t>(21*2*2*2)+(1*5*5*3)+(1*2,5*2,5*2), trativodní šachta + horská vpusť + uliční vpusť</t>
  </si>
  <si>
    <t>položka zahrnuje:    
- vodorovná a svislá doprava, přemístění, přeložení, manipulace s výkopkem    
- kompletní provedení vykopávky nezapažené i zapažené    
- ošetření výkopiště po celou dobu práce v něm vč. klimatických opatření    
- ztížení vykopávek v blízkosti podzemního vedení, konstrukcí a objektů vč. jejich dočasného zajištění    
- ztížení pod vodou, v okolí výbušnin, ve stísněných prostorech a pod.    
- příplatek za lepivost    
- těžení po vrstvách, pásech a po jiných nutných částech (figurách)    
- čerpání vody vč. čerpacích jímek, potrubí a pohotovostní čerpací soupravy (viz ustanovení k pol. 1151,2)    
- potřebné snížení hladiny podzemní vody    
- těžení a rozpojování jednotlivých balvanů    
- vytahování a nošení výkopku    
- svahování a přesvah. svahů do konečného tvaru, výměna hornin v podloží a v pláni znehodnocené klimatickými vlivy    
- ruční vykopávky, odstranění kořenů a napadávek    
- pažení, vzepření a rozepření vč. přepažování (vyjma štětových stěn)    
- úpravu, ochranu a očištění dna, základové spáry, stěn a svahů    
- odvedení nebo obvedení vody v okolí výkopiště a ve výkopišti    
- třídění výkopku    
- veškeré pomocné konstrukce umožňující provedení vykopávky (příjezdy, sjezdy, nájezdy, lešení, podpěr. konstr., přemostění, zpevněné plochy, zakrytí a pod.)    
- nezahrnuje uložení zeminy (na skládku, do násypu) ani poplatky za skládku, vykazují se v položce č.0141**</t>
  </si>
  <si>
    <t>13273</t>
  </si>
  <si>
    <t>HLOUBENÍ RÝH ŠÍŘ DO 2M PAŽ I NEPAŽ TŘ. I</t>
  </si>
  <si>
    <t>228*0,5*1,5, Výkop rýh pro trativody</t>
  </si>
  <si>
    <t>11</t>
  </si>
  <si>
    <t>17180</t>
  </si>
  <si>
    <t>ULOŽENÍ SYPANINY DO NÁSYPŮ Z NAKUPOVANÝCH MATERIÁLŮ</t>
  </si>
  <si>
    <t>(80+5+5+1450+60)*0,5 Výměna podloží v tl. 0,5 m štěrkodrtí, +  násyp pro vozovku (30*2,5)+(8*2,5)+(21*2)+(30*1)+(4*1)+(15*0,5)+(15*0,5)+(4*0,5)+(23*0,5)+(35*1) + násyp pro příkopy (17*0,1)+(7*0,05), ( štěrk pod technologii je to v objektu komunikací)</t>
  </si>
  <si>
    <t>položka zahrnuje:   
- kompletní provedení zemní konstrukce (násypového tělesa včetně aktivní zóny) včetně nákupu a dopravy materiálu dle zadávací dokumentace   
- úprava  ukládaného  materiálu  vlhčením,  tříděním,  promícháním  nebo  vysoušením,  příp. jiné úpravy za účelem zlepšení jeho  mech. vlastností   
- hutnění i různé míry hutnění    
- ošetření úložiště po celou dobu práce v něm vč. klimatických opatření   
- ztížení v okolí vedení, konstrukcí a objektů a jejich dočasné zajištění   
- ztížení provádění vč. hutnění ve ztížených podmínkách a stísněných prostorech   
- ztížené ukládání sypaniny pod vodu   
- ukládání po vrstvách a po jiných nutných částech (figurách) vč. dosypávek   
- spouštění a nošení materiálu   
- výměna částí zemní konstrukce znehodnocené klimatickými vlivy   
- ruční hutnění a výplň jam a prohlubní v podloží   
- úprava, očištění, ochrana a zhutnění podloží   
- svahování, hutnění a uzavírání povrchů svahů   
- zřízení lavic na svazích   
- udržování úložiště a jeho ochrana proti vodě   
- odvedení nebo obvedení vody v okolí úložiště a v úložišti   
- veškeré  pomocné konstrukce umožňující provedení  zemní konstrukce  (příjezdy,  sjezdy,  nájezdy, lešení, podpěrné konstrukce, přemostění, zpevněné plochy, zakrytí a pod.)</t>
  </si>
  <si>
    <t>12</t>
  </si>
  <si>
    <t>17481</t>
  </si>
  <si>
    <t>ZÁSYP JAM A RÝH Z NAKUPOVANÝCH MATERIÁLŮ</t>
  </si>
  <si>
    <t>228*0,5*1,5, zásyp rýh, + (21*2*2*2)+(1*5*5*3)+(1*2,5*2,5*2) zásyp jám</t>
  </si>
  <si>
    <t>položka zahrnuje:    
- kompletní provedení zemní konstrukce včetně nákupu a dopravy materiálu dle zadávací dokumentace    
- úprava  ukládaného  materiálu  vlhčením,  tříděním,  promícháním  nebo  vysoušením,  příp. jiné úpravy za účelem zlepšení jeho  mech. vlastností    
- hutnění i různé míry hutnění     
- ošetření úložiště po celou dobu práce v něm vč. klimatických opatření    
- ztížení v okolí vedení, konstrukcí a objektů a jejich dočasné zajištění    
- ztížení provádění vč. hutnění ve ztížených podmínkách a stísněných prostorech    
- ztížené ukládání sypaniny pod vodu    
- ukládání po vrstvách a po jiných nutných částech (figurách) vč. dosypávek    
- spouštění a nošení materiálu    
- výměna částí zemní konstrukce znehodnocené klimatickými vlivy    
- udržování úložiště a jeho ochrana proti vodě    
- odvedení nebo obvedení vody v okolí úložiště a v úložišti    
- veškeré  pomocné konstrukce umožňující provedení  zemní konstrukce  (příjezdy,  sjezdy,  nájezdy, lešení, podpěrné konstrukce, přemostění, zpevněné plochy, zakrytí a pod.)</t>
  </si>
  <si>
    <t>13</t>
  </si>
  <si>
    <t>18110</t>
  </si>
  <si>
    <t>ÚPRAVA PLÁNĚ SE ZHUTNĚNÍM V HORNINĚ TŘ. I</t>
  </si>
  <si>
    <t>(1050+550)+(120)+(45)+(70+45), DLE VÝKRESŮ</t>
  </si>
  <si>
    <t>položka zahrnuje úpravu pláně včetně vyrovnání výškových rozdílů. Míru zhutnění určuje projekt.</t>
  </si>
  <si>
    <t>16</t>
  </si>
  <si>
    <t>96611</t>
  </si>
  <si>
    <t>BOURÁNÍ KONSTRUKCÍ Z BETONOVÝCH DÍLCŮ</t>
  </si>
  <si>
    <t>(3*2)+(25*1*2)+(15*0,5)+(12*1*1,5)+(60*1), Demolice betonových častí (uliční vpustě, schody, bet. části)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</si>
  <si>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</si>
  <si>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SVISLÉ KONSTRUKCE</t>
  </si>
  <si>
    <t>14</t>
  </si>
  <si>
    <t>23217A</t>
  </si>
  <si>
    <t>ŠTĚTOVÉ STĚNY BERANĚNÉ Z KOVOVÝCH DÍLCŮ DOČASNÉ (PLOCHA)</t>
  </si>
  <si>
    <t>15*6</t>
  </si>
  <si>
    <t>- zřízení stěny   
- opotřebení štětovnic, případně jejich ošetřování, řezání, nastavování a další úpravy   
- kleštiny, převázky. a další pomocné a doplňkové konstrukce   
- nastražení a zaberanění štětovnic do jakékoliv třídy horniny   
- veškerou dopravu, nájem, provoz a přemístění beranících zařízení a dalších mechanismů   
- lešení a podpěrné konstrukce pro práci a manipulaci beranících zařízení a dalších mechanismů   
- beranící plošiny vč. zemních prací, zpevnění, odvodnění a pod.   
- při provádění z lodi náklady na prám nebo lodi   
- těsnění stěny, je-li nutné   
- kotvení stěny, je-li nutné nebo vzepření, případně rozepření   
- vodící piloty nebo stabilizační hrázky   
- zhotovení koutových štětovnic   
- dílenská dokumentace, včetně technologického předpisu spojování,   
- dodání spojovacího materiálu,   
- zřízení  montážních  a  dilatačních  spojů,  spar, včetně potřebných úprav, vložek, opracování, očištění a ošetření,   
- jakákoliv doprava a manipulace dílců  a  montážních  sestav,  včetně  dopravy konstrukce z výrobny na stavbu,   
- montážní dokumentace včetně technologického předpisu montáže,   
- výplň, těsnění a tmelení spar a spojů,   
- veškeré druhy opracování povrchů, včetně úprav pod nátěry a pod izolaci,   
- veškeré druhy dílenských základů a základních nátěrů a povlaků,   
- všechny druhy ocelového kotvení,   
- dílenskou přejímku a montážní prohlídku, včetně požadovaných dokladů</t>
  </si>
  <si>
    <t>15</t>
  </si>
  <si>
    <t>23717A</t>
  </si>
  <si>
    <t>ODSTRANĚNÍ ŠTĚTOVÝCH STĚN Z KOVOVÝCH DÍLCŮ V PLOŠE</t>
  </si>
  <si>
    <t>položka zahrnuje odstranění stěn včetně odvozu a uložení na skládku</t>
  </si>
  <si>
    <t>Ostatní práce</t>
  </si>
  <si>
    <t>21</t>
  </si>
  <si>
    <t>R965121</t>
  </si>
  <si>
    <t>DEMONTÁŽ KOLEJE V ZPEVNĚNÉ PLOŠE</t>
  </si>
  <si>
    <t>Položka zahrnuje:       
dodání a pokládku betonových obrubníků o rozměrech předepsaných zadávací dokumentací       
betonové lože i boční betonovou opěrku.</t>
  </si>
  <si>
    <t>990</t>
  </si>
  <si>
    <t>Likvidace odpadů vč. dopravy</t>
  </si>
  <si>
    <t>17</t>
  </si>
  <si>
    <t>R015111</t>
  </si>
  <si>
    <t>90</t>
  </si>
  <si>
    <t>POPLATKY ZA LIKVIDACI ODPADŮ NEKONTAMINOVANÝCH - 17 05 04 VYTĚŽENÉ ZEMINY A HORNINY - I. TŘÍDA TĚŽITELNOSTI VČETNĚ DOPRAVY</t>
  </si>
  <si>
    <t>T</t>
  </si>
  <si>
    <t>Evidenční položka</t>
  </si>
  <si>
    <t>výkop + ŠD = 440,8+2609,5+800+171+255,5 = 4276,8 m3 = 8553,6 ton</t>
  </si>
  <si>
    <t>1. Položka obsahuje:     
 – veškeré poplatky provozovateli skládky, recyklační linky nebo jiného zařízení na zpracování nebo likvidaci odpadů související s převzetím, uložením, zpracováním nebo likvidací odpadu     
 – náklady spojené s dopravou z místa stavby na místo převzetí provozovatelem skládky, recyklační linky nebo jiného zařízení na zpracování nebo likvidaci odpadů      
 – náklady spojené s vyložením a manipulací s materiálem v místě skládky      
2. Položka neobsahuje:     
 – náklady spojené s naložením a manipulací materiálem      
3. Způsob měření:     
Tunou se rozumí hmotnost odpadu vytříděného v souladu se zákonem č. 185/2001 Sb., o nakládání s odpady, v platném znění.</t>
  </si>
  <si>
    <t>18</t>
  </si>
  <si>
    <t>R015130</t>
  </si>
  <si>
    <t>POPLATKY ZA LIKVIDACI ODPADŮ NEKONTAMINOVANÝCH - 17 03 02 VYBOURANÝ ASFALTOVÝ BETON BEZ DEHTU VČETNĚ DOPRAVY</t>
  </si>
  <si>
    <t>5 m3 = 11,5 ton, odvoz + sládkovné, všechny asfaltobetony</t>
  </si>
  <si>
    <t>19</t>
  </si>
  <si>
    <t>R015140</t>
  </si>
  <si>
    <t>POPLATKY ZA LIKVIDACI ODPADŮ NEKONTAMINOVANÝCH - 17 01 01 BETON Z DEMOLIC OBJEKTŮ, ZÁKLADŮ TV, KŮLY A SLOUPY VČETNĚ DOPRAVY</t>
  </si>
  <si>
    <t>141+59,5+31,388+12,5+141,5 = 385,888 m3 = 1003,3088 ton, odvoz + sládkovné, všechny betonové panely včetně přejezdové konstrukce</t>
  </si>
  <si>
    <t>20</t>
  </si>
  <si>
    <t>R015810</t>
  </si>
  <si>
    <t>POPLATKY ZA LIKVIDACI ODPADŮ NEKONTAMINOVANÝCH - 17 04 05 - ŽELEZNÝ A OCELOVÝ ŠROT, VČETNĚ DOPRAVY</t>
  </si>
  <si>
    <t>200kg + 2400kg + 4500 kg = 7,1 tony, odvoz</t>
  </si>
  <si>
    <t>1. Položka obsahuje:   
 – veškeré poplatky provozovateli skládky, recyklační linky nebo jiného zařízení na zpracování nebo likvidaci odpadů související s převzetím, uložením, zpracováním nebo likvidací odpadu   
 – náklady spojené s dopravou z místa stavby na místo převzetí provozovatelem skládky, recyklační linky nebo jiného zařízení na zpracování nebo likvidaci odpadů    
 – náklady spojené s vyložením a manipulací s materiálem v místě skládky    
2. Položka neobsahuje:   
 – náklady spojené s naložením a manipulací materiálem    
3. Způsob měření:   
Tunou se rozumí hmotnost odpadu vytříděného v souladu se zákonem č. 185/2001 Sb., o nakládání s odpady, v platném znění.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</si>
</sst>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7" x14ac:knownFonts="1">
    <font>
      <sz val="10"/>
      <name val="Arial"/>
    </font>
    <font>
      <sz val="10"/>
      <name val="Arial"/>
    </font>
    <font>
      <b/>
      <sz val="16"/>
      <color rgb="FF000000"/>
      <name val="Arial"/>
    </font>
    <font>
      <b/>
      <sz val="11"/>
      <name val="Arial"/>
    </font>
    <font>
      <sz val="10"/>
      <color rgb="FFFFFFFF"/>
      <name val="Arial"/>
    </font>
    <font>
      <b/>
      <sz val="10"/>
      <name val="Arial"/>
    </font>
    <font>
      <i/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34">
    <xf numFmtId="0" fontId="0" fillId="0" borderId="0" xfId="0"/>
    <xf numFmtId="0" fontId="0" fillId="2" borderId="0" xfId="1" applyFont="1" applyFill="1"/>
    <xf numFmtId="0" fontId="2" fillId="2" borderId="0" xfId="1" applyFont="1" applyFill="1" applyAlignment="1">
      <alignment horizontal="center" vertical="center"/>
    </xf>
    <xf numFmtId="0" fontId="0" fillId="2" borderId="1" xfId="1" applyFont="1" applyFill="1" applyBorder="1"/>
    <xf numFmtId="0" fontId="3" fillId="2" borderId="0" xfId="1" applyFont="1" applyFill="1"/>
    <xf numFmtId="0" fontId="3" fillId="2" borderId="0" xfId="1" applyFont="1" applyFill="1" applyAlignment="1">
      <alignment horizontal="right"/>
    </xf>
    <xf numFmtId="0" fontId="0" fillId="2" borderId="0" xfId="1" applyFont="1" applyFill="1"/>
    <xf numFmtId="0" fontId="3" fillId="2" borderId="0" xfId="1" applyFont="1" applyFill="1" applyAlignment="1">
      <alignment horizontal="left"/>
    </xf>
    <xf numFmtId="0" fontId="0" fillId="2" borderId="2" xfId="1" applyFont="1" applyFill="1" applyBorder="1"/>
    <xf numFmtId="0" fontId="0" fillId="2" borderId="3" xfId="1" applyFont="1" applyFill="1" applyBorder="1" applyAlignment="1">
      <alignment horizontal="center"/>
    </xf>
    <xf numFmtId="4" fontId="0" fillId="2" borderId="3" xfId="1" applyNumberFormat="1" applyFont="1" applyFill="1" applyBorder="1" applyAlignment="1">
      <alignment horizontal="center"/>
    </xf>
    <xf numFmtId="0" fontId="0" fillId="2" borderId="4" xfId="1" applyFont="1" applyFill="1" applyBorder="1"/>
    <xf numFmtId="0" fontId="3" fillId="2" borderId="1" xfId="1" applyFont="1" applyFill="1" applyBorder="1"/>
    <xf numFmtId="0" fontId="3" fillId="2" borderId="1" xfId="1" applyFont="1" applyFill="1" applyBorder="1" applyAlignment="1">
      <alignment horizontal="right"/>
    </xf>
    <xf numFmtId="0" fontId="0" fillId="2" borderId="1" xfId="1" applyFont="1" applyFill="1" applyBorder="1"/>
    <xf numFmtId="0" fontId="3" fillId="2" borderId="1" xfId="1" applyFont="1" applyFill="1" applyBorder="1" applyAlignment="1">
      <alignment horizontal="left"/>
    </xf>
    <xf numFmtId="0" fontId="4" fillId="3" borderId="3" xfId="1" applyFont="1" applyFill="1" applyBorder="1" applyAlignment="1">
      <alignment horizontal="center" vertical="center" wrapText="1"/>
    </xf>
    <xf numFmtId="0" fontId="4" fillId="3" borderId="3" xfId="1" applyFont="1" applyFill="1" applyBorder="1" applyAlignment="1">
      <alignment horizontal="center" vertical="center" wrapText="1"/>
    </xf>
    <xf numFmtId="0" fontId="0" fillId="2" borderId="5" xfId="1" applyFont="1" applyFill="1" applyBorder="1"/>
    <xf numFmtId="0" fontId="5" fillId="2" borderId="5" xfId="1" applyFont="1" applyFill="1" applyBorder="1" applyAlignment="1">
      <alignment horizontal="right"/>
    </xf>
    <xf numFmtId="0" fontId="5" fillId="2" borderId="5" xfId="1" applyFont="1" applyFill="1" applyBorder="1" applyAlignment="1">
      <alignment wrapText="1"/>
    </xf>
    <xf numFmtId="4" fontId="5" fillId="2" borderId="5" xfId="1" applyNumberFormat="1" applyFont="1" applyFill="1" applyBorder="1" applyAlignment="1">
      <alignment horizontal="center"/>
    </xf>
    <xf numFmtId="0" fontId="0" fillId="0" borderId="3" xfId="1" applyFont="1" applyBorder="1"/>
    <xf numFmtId="0" fontId="0" fillId="0" borderId="3" xfId="1" applyFont="1" applyBorder="1" applyAlignment="1">
      <alignment horizontal="right"/>
    </xf>
    <xf numFmtId="0" fontId="0" fillId="0" borderId="3" xfId="1" applyFont="1" applyBorder="1" applyAlignment="1">
      <alignment wrapText="1"/>
    </xf>
    <xf numFmtId="0" fontId="0" fillId="0" borderId="3" xfId="1" applyFont="1" applyBorder="1" applyAlignment="1">
      <alignment horizontal="center"/>
    </xf>
    <xf numFmtId="164" fontId="0" fillId="0" borderId="3" xfId="1" applyNumberFormat="1" applyFont="1" applyBorder="1" applyAlignment="1">
      <alignment horizontal="center"/>
    </xf>
    <xf numFmtId="4" fontId="0" fillId="0" borderId="3" xfId="1" applyNumberFormat="1" applyFont="1" applyBorder="1" applyAlignment="1">
      <alignment horizontal="center"/>
    </xf>
    <xf numFmtId="0" fontId="0" fillId="0" borderId="4" xfId="1" applyFont="1" applyBorder="1" applyAlignment="1">
      <alignment vertical="top"/>
    </xf>
    <xf numFmtId="0" fontId="0" fillId="0" borderId="3" xfId="1" applyFont="1" applyBorder="1" applyAlignment="1">
      <alignment horizontal="left" vertical="center" wrapText="1"/>
    </xf>
    <xf numFmtId="0" fontId="0" fillId="0" borderId="0" xfId="1" applyFont="1" applyAlignment="1">
      <alignment vertical="top"/>
    </xf>
    <xf numFmtId="0" fontId="6" fillId="0" borderId="3" xfId="1" applyFont="1" applyBorder="1" applyAlignment="1">
      <alignment horizontal="left" vertical="center" wrapText="1"/>
    </xf>
    <xf numFmtId="0" fontId="5" fillId="2" borderId="1" xfId="1" applyFont="1" applyFill="1" applyBorder="1" applyAlignment="1">
      <alignment horizontal="right"/>
    </xf>
    <xf numFmtId="4" fontId="5" fillId="2" borderId="1" xfId="1" applyNumberFormat="1" applyFont="1" applyFill="1" applyBorder="1" applyAlignment="1">
      <alignment horizontal="center"/>
    </xf>
  </cellXfs>
  <cellStyles count="2">
    <cellStyle name="Normal" xfId="1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">
    <pageSetUpPr fitToPage="1"/>
  </sheetPr>
  <dimension ref="A1:R96"/>
  <sheetViews>
    <sheetView tabSelected="1" workbookViewId="0">
      <pane ySplit="8" topLeftCell="A9" activePane="bottomLeft" state="frozen"/>
      <selection pane="bottomLeft" activeCell="A9" sqref="A9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0</v>
      </c>
      <c r="B1" s="1"/>
      <c r="C1" s="1"/>
      <c r="D1" s="1"/>
      <c r="E1" s="1" t="s">
        <v>1</v>
      </c>
      <c r="F1" s="1"/>
      <c r="G1" s="1"/>
      <c r="H1" s="1"/>
      <c r="I1" s="1"/>
      <c r="P1" t="s">
        <v>2</v>
      </c>
    </row>
    <row r="2" spans="1:18" ht="24.95" customHeight="1" x14ac:dyDescent="0.2">
      <c r="B2" s="1"/>
      <c r="C2" s="1"/>
      <c r="D2" s="1"/>
      <c r="E2" s="2" t="s">
        <v>3</v>
      </c>
      <c r="F2" s="1"/>
      <c r="G2" s="1"/>
      <c r="H2" s="3"/>
      <c r="I2" s="3"/>
      <c r="O2">
        <f>0+O9+O66+O75+O80</f>
        <v>0</v>
      </c>
      <c r="P2" t="s">
        <v>2</v>
      </c>
    </row>
    <row r="3" spans="1:18" ht="15" customHeight="1" x14ac:dyDescent="0.25">
      <c r="A3" t="s">
        <v>4</v>
      </c>
      <c r="B3" s="4" t="s">
        <v>5</v>
      </c>
      <c r="C3" s="5" t="s">
        <v>6</v>
      </c>
      <c r="D3" s="6"/>
      <c r="E3" s="7" t="s">
        <v>7</v>
      </c>
      <c r="F3" s="1"/>
      <c r="G3" s="8"/>
      <c r="H3" s="9" t="s">
        <v>8</v>
      </c>
      <c r="I3" s="10">
        <f>0+I9+I66+I75+I80</f>
        <v>0</v>
      </c>
      <c r="O3" t="s">
        <v>9</v>
      </c>
      <c r="P3" t="s">
        <v>10</v>
      </c>
    </row>
    <row r="4" spans="1:18" ht="15" customHeight="1" x14ac:dyDescent="0.25">
      <c r="A4" t="s">
        <v>11</v>
      </c>
      <c r="B4" s="4" t="s">
        <v>12</v>
      </c>
      <c r="C4" s="5" t="s">
        <v>13</v>
      </c>
      <c r="D4" s="6"/>
      <c r="E4" s="7" t="s">
        <v>14</v>
      </c>
      <c r="F4" s="1"/>
      <c r="G4" s="1"/>
      <c r="H4" s="11"/>
      <c r="I4" s="11"/>
      <c r="O4" t="s">
        <v>15</v>
      </c>
      <c r="P4" t="s">
        <v>10</v>
      </c>
    </row>
    <row r="5" spans="1:18" ht="12.75" customHeight="1" x14ac:dyDescent="0.25">
      <c r="A5" t="s">
        <v>16</v>
      </c>
      <c r="B5" s="12" t="s">
        <v>17</v>
      </c>
      <c r="C5" s="13" t="s">
        <v>8</v>
      </c>
      <c r="D5" s="14"/>
      <c r="E5" s="15" t="s">
        <v>18</v>
      </c>
      <c r="F5" s="3"/>
      <c r="G5" s="3"/>
      <c r="H5" s="3"/>
      <c r="I5" s="3"/>
      <c r="O5" t="s">
        <v>19</v>
      </c>
      <c r="P5" t="s">
        <v>10</v>
      </c>
    </row>
    <row r="6" spans="1:18" ht="12.75" customHeight="1" x14ac:dyDescent="0.2">
      <c r="A6" s="16" t="s">
        <v>20</v>
      </c>
      <c r="B6" s="16" t="s">
        <v>21</v>
      </c>
      <c r="C6" s="16" t="s">
        <v>22</v>
      </c>
      <c r="D6" s="16" t="s">
        <v>23</v>
      </c>
      <c r="E6" s="16" t="s">
        <v>24</v>
      </c>
      <c r="F6" s="16" t="s">
        <v>25</v>
      </c>
      <c r="G6" s="16" t="s">
        <v>26</v>
      </c>
      <c r="H6" s="16" t="s">
        <v>27</v>
      </c>
      <c r="I6" s="16"/>
    </row>
    <row r="7" spans="1:18" ht="12.75" customHeight="1" x14ac:dyDescent="0.2">
      <c r="A7" s="16"/>
      <c r="B7" s="16"/>
      <c r="C7" s="16"/>
      <c r="D7" s="16"/>
      <c r="E7" s="16"/>
      <c r="F7" s="16"/>
      <c r="G7" s="16"/>
      <c r="H7" s="17" t="s">
        <v>28</v>
      </c>
      <c r="I7" s="17" t="s">
        <v>29</v>
      </c>
    </row>
    <row r="8" spans="1:18" ht="12.75" customHeight="1" x14ac:dyDescent="0.2">
      <c r="A8" s="17" t="s">
        <v>30</v>
      </c>
      <c r="B8" s="17" t="s">
        <v>31</v>
      </c>
      <c r="C8" s="17" t="s">
        <v>10</v>
      </c>
      <c r="D8" s="17" t="s">
        <v>2</v>
      </c>
      <c r="E8" s="17" t="s">
        <v>32</v>
      </c>
      <c r="F8" s="17" t="s">
        <v>33</v>
      </c>
      <c r="G8" s="17" t="s">
        <v>34</v>
      </c>
      <c r="H8" s="17" t="s">
        <v>35</v>
      </c>
      <c r="I8" s="17" t="s">
        <v>36</v>
      </c>
    </row>
    <row r="9" spans="1:18" ht="12.75" customHeight="1" x14ac:dyDescent="0.2">
      <c r="A9" s="18" t="s">
        <v>37</v>
      </c>
      <c r="B9" s="18"/>
      <c r="C9" s="19" t="s">
        <v>31</v>
      </c>
      <c r="D9" s="18"/>
      <c r="E9" s="20" t="s">
        <v>38</v>
      </c>
      <c r="F9" s="18"/>
      <c r="G9" s="18"/>
      <c r="H9" s="18"/>
      <c r="I9" s="21">
        <f>0+Q9</f>
        <v>0</v>
      </c>
      <c r="O9">
        <f>0+R9</f>
        <v>0</v>
      </c>
      <c r="Q9">
        <f>0+I10+I14+I18+I22+I26+I30+I34+I38+I42+I46+I50+I54+I58+I62</f>
        <v>0</v>
      </c>
      <c r="R9">
        <f>0+O10+O14+O18+O22+O26+O30+O34+O38+O42+O46+O50+O54+O58+O62</f>
        <v>0</v>
      </c>
    </row>
    <row r="10" spans="1:18" x14ac:dyDescent="0.2">
      <c r="A10" s="22" t="s">
        <v>39</v>
      </c>
      <c r="B10" s="23" t="s">
        <v>31</v>
      </c>
      <c r="C10" s="23" t="s">
        <v>40</v>
      </c>
      <c r="D10" s="22" t="s">
        <v>41</v>
      </c>
      <c r="E10" s="24" t="s">
        <v>42</v>
      </c>
      <c r="F10" s="25" t="s">
        <v>43</v>
      </c>
      <c r="G10" s="26">
        <v>5</v>
      </c>
      <c r="H10" s="27">
        <v>0</v>
      </c>
      <c r="I10" s="27">
        <f>ROUND(ROUND(H10,2)*ROUND(G10,3),2)</f>
        <v>0</v>
      </c>
      <c r="O10">
        <f>(I10*21)/100</f>
        <v>0</v>
      </c>
      <c r="P10" t="s">
        <v>10</v>
      </c>
    </row>
    <row r="11" spans="1:18" x14ac:dyDescent="0.2">
      <c r="A11" s="28" t="s">
        <v>44</v>
      </c>
      <c r="E11" s="29" t="s">
        <v>41</v>
      </c>
    </row>
    <row r="12" spans="1:18" x14ac:dyDescent="0.2">
      <c r="A12" s="30" t="s">
        <v>45</v>
      </c>
      <c r="E12" s="31" t="s">
        <v>46</v>
      </c>
    </row>
    <row r="13" spans="1:18" ht="63.75" x14ac:dyDescent="0.2">
      <c r="A13" t="s">
        <v>47</v>
      </c>
      <c r="E13" s="29" t="s">
        <v>48</v>
      </c>
    </row>
    <row r="14" spans="1:18" x14ac:dyDescent="0.2">
      <c r="A14" s="22" t="s">
        <v>39</v>
      </c>
      <c r="B14" s="23" t="s">
        <v>10</v>
      </c>
      <c r="C14" s="23" t="s">
        <v>49</v>
      </c>
      <c r="D14" s="22" t="s">
        <v>41</v>
      </c>
      <c r="E14" s="24" t="s">
        <v>50</v>
      </c>
      <c r="F14" s="25" t="s">
        <v>43</v>
      </c>
      <c r="G14" s="26">
        <v>141</v>
      </c>
      <c r="H14" s="27">
        <v>0</v>
      </c>
      <c r="I14" s="27">
        <f>ROUND(ROUND(H14,2)*ROUND(G14,3),2)</f>
        <v>0</v>
      </c>
      <c r="O14">
        <f>(I14*21)/100</f>
        <v>0</v>
      </c>
      <c r="P14" t="s">
        <v>10</v>
      </c>
    </row>
    <row r="15" spans="1:18" x14ac:dyDescent="0.2">
      <c r="A15" s="28" t="s">
        <v>44</v>
      </c>
      <c r="E15" s="29" t="s">
        <v>41</v>
      </c>
    </row>
    <row r="16" spans="1:18" x14ac:dyDescent="0.2">
      <c r="A16" s="30" t="s">
        <v>45</v>
      </c>
      <c r="E16" s="31" t="s">
        <v>51</v>
      </c>
    </row>
    <row r="17" spans="1:16" ht="63.75" x14ac:dyDescent="0.2">
      <c r="A17" t="s">
        <v>47</v>
      </c>
      <c r="E17" s="29" t="s">
        <v>48</v>
      </c>
    </row>
    <row r="18" spans="1:16" x14ac:dyDescent="0.2">
      <c r="A18" s="22" t="s">
        <v>39</v>
      </c>
      <c r="B18" s="23" t="s">
        <v>2</v>
      </c>
      <c r="C18" s="23" t="s">
        <v>52</v>
      </c>
      <c r="D18" s="22" t="s">
        <v>41</v>
      </c>
      <c r="E18" s="24" t="s">
        <v>53</v>
      </c>
      <c r="F18" s="25" t="s">
        <v>43</v>
      </c>
      <c r="G18" s="26">
        <v>59.5</v>
      </c>
      <c r="H18" s="27">
        <v>0</v>
      </c>
      <c r="I18" s="27">
        <f>ROUND(ROUND(H18,2)*ROUND(G18,3),2)</f>
        <v>0</v>
      </c>
      <c r="O18">
        <f>(I18*21)/100</f>
        <v>0</v>
      </c>
      <c r="P18" t="s">
        <v>10</v>
      </c>
    </row>
    <row r="19" spans="1:16" x14ac:dyDescent="0.2">
      <c r="A19" s="28" t="s">
        <v>44</v>
      </c>
      <c r="E19" s="29" t="s">
        <v>41</v>
      </c>
    </row>
    <row r="20" spans="1:16" x14ac:dyDescent="0.2">
      <c r="A20" s="30" t="s">
        <v>45</v>
      </c>
      <c r="E20" s="31" t="s">
        <v>54</v>
      </c>
    </row>
    <row r="21" spans="1:16" ht="63.75" x14ac:dyDescent="0.2">
      <c r="A21" t="s">
        <v>47</v>
      </c>
      <c r="E21" s="29" t="s">
        <v>48</v>
      </c>
    </row>
    <row r="22" spans="1:16" x14ac:dyDescent="0.2">
      <c r="A22" s="22" t="s">
        <v>39</v>
      </c>
      <c r="B22" s="23" t="s">
        <v>32</v>
      </c>
      <c r="C22" s="23" t="s">
        <v>55</v>
      </c>
      <c r="D22" s="22" t="s">
        <v>41</v>
      </c>
      <c r="E22" s="24" t="s">
        <v>56</v>
      </c>
      <c r="F22" s="25" t="s">
        <v>57</v>
      </c>
      <c r="G22" s="26">
        <v>12.5</v>
      </c>
      <c r="H22" s="27">
        <v>0</v>
      </c>
      <c r="I22" s="27">
        <f>ROUND(ROUND(H22,2)*ROUND(G22,3),2)</f>
        <v>0</v>
      </c>
      <c r="O22">
        <f>(I22*21)/100</f>
        <v>0</v>
      </c>
      <c r="P22" t="s">
        <v>10</v>
      </c>
    </row>
    <row r="23" spans="1:16" x14ac:dyDescent="0.2">
      <c r="A23" s="28" t="s">
        <v>44</v>
      </c>
      <c r="E23" s="29" t="s">
        <v>41</v>
      </c>
    </row>
    <row r="24" spans="1:16" x14ac:dyDescent="0.2">
      <c r="A24" s="30" t="s">
        <v>45</v>
      </c>
      <c r="E24" s="31" t="s">
        <v>58</v>
      </c>
    </row>
    <row r="25" spans="1:16" ht="63.75" x14ac:dyDescent="0.2">
      <c r="A25" t="s">
        <v>47</v>
      </c>
      <c r="E25" s="29" t="s">
        <v>59</v>
      </c>
    </row>
    <row r="26" spans="1:16" ht="25.5" x14ac:dyDescent="0.2">
      <c r="A26" s="22" t="s">
        <v>39</v>
      </c>
      <c r="B26" s="23" t="s">
        <v>33</v>
      </c>
      <c r="C26" s="23" t="s">
        <v>60</v>
      </c>
      <c r="D26" s="22" t="s">
        <v>41</v>
      </c>
      <c r="E26" s="24" t="s">
        <v>61</v>
      </c>
      <c r="F26" s="25" t="s">
        <v>43</v>
      </c>
      <c r="G26" s="26">
        <v>440.8</v>
      </c>
      <c r="H26" s="27">
        <v>0</v>
      </c>
      <c r="I26" s="27">
        <f>ROUND(ROUND(H26,2)*ROUND(G26,3),2)</f>
        <v>0</v>
      </c>
      <c r="O26">
        <f>(I26*21)/100</f>
        <v>0</v>
      </c>
      <c r="P26" t="s">
        <v>10</v>
      </c>
    </row>
    <row r="27" spans="1:16" x14ac:dyDescent="0.2">
      <c r="A27" s="28" t="s">
        <v>44</v>
      </c>
      <c r="E27" s="29" t="s">
        <v>41</v>
      </c>
    </row>
    <row r="28" spans="1:16" x14ac:dyDescent="0.2">
      <c r="A28" s="30" t="s">
        <v>45</v>
      </c>
      <c r="E28" s="31" t="s">
        <v>62</v>
      </c>
    </row>
    <row r="29" spans="1:16" ht="63.75" x14ac:dyDescent="0.2">
      <c r="A29" t="s">
        <v>47</v>
      </c>
      <c r="E29" s="29" t="s">
        <v>48</v>
      </c>
    </row>
    <row r="30" spans="1:16" x14ac:dyDescent="0.2">
      <c r="A30" s="22" t="s">
        <v>39</v>
      </c>
      <c r="B30" s="23" t="s">
        <v>34</v>
      </c>
      <c r="C30" s="23" t="s">
        <v>63</v>
      </c>
      <c r="D30" s="22" t="s">
        <v>41</v>
      </c>
      <c r="E30" s="24" t="s">
        <v>64</v>
      </c>
      <c r="F30" s="25" t="s">
        <v>65</v>
      </c>
      <c r="G30" s="26">
        <v>155</v>
      </c>
      <c r="H30" s="27">
        <v>0</v>
      </c>
      <c r="I30" s="27">
        <f>ROUND(ROUND(H30,2)*ROUND(G30,3),2)</f>
        <v>0</v>
      </c>
      <c r="O30">
        <f>(I30*21)/100</f>
        <v>0</v>
      </c>
      <c r="P30" t="s">
        <v>10</v>
      </c>
    </row>
    <row r="31" spans="1:16" x14ac:dyDescent="0.2">
      <c r="A31" s="28" t="s">
        <v>44</v>
      </c>
      <c r="E31" s="29" t="s">
        <v>41</v>
      </c>
    </row>
    <row r="32" spans="1:16" x14ac:dyDescent="0.2">
      <c r="A32" s="30" t="s">
        <v>45</v>
      </c>
      <c r="E32" s="31" t="s">
        <v>66</v>
      </c>
    </row>
    <row r="33" spans="1:16" ht="63.75" x14ac:dyDescent="0.2">
      <c r="A33" t="s">
        <v>47</v>
      </c>
      <c r="E33" s="29" t="s">
        <v>48</v>
      </c>
    </row>
    <row r="34" spans="1:16" x14ac:dyDescent="0.2">
      <c r="A34" s="22" t="s">
        <v>39</v>
      </c>
      <c r="B34" s="23" t="s">
        <v>67</v>
      </c>
      <c r="C34" s="23" t="s">
        <v>68</v>
      </c>
      <c r="D34" s="22" t="s">
        <v>41</v>
      </c>
      <c r="E34" s="24" t="s">
        <v>69</v>
      </c>
      <c r="F34" s="25" t="s">
        <v>70</v>
      </c>
      <c r="G34" s="26">
        <v>1440</v>
      </c>
      <c r="H34" s="27">
        <v>0</v>
      </c>
      <c r="I34" s="27">
        <f>ROUND(ROUND(H34,2)*ROUND(G34,3),2)</f>
        <v>0</v>
      </c>
      <c r="O34">
        <f>(I34*21)/100</f>
        <v>0</v>
      </c>
      <c r="P34" t="s">
        <v>10</v>
      </c>
    </row>
    <row r="35" spans="1:16" x14ac:dyDescent="0.2">
      <c r="A35" s="28" t="s">
        <v>44</v>
      </c>
      <c r="E35" s="29" t="s">
        <v>41</v>
      </c>
    </row>
    <row r="36" spans="1:16" x14ac:dyDescent="0.2">
      <c r="A36" s="30" t="s">
        <v>45</v>
      </c>
      <c r="E36" s="31" t="s">
        <v>71</v>
      </c>
    </row>
    <row r="37" spans="1:16" ht="38.25" x14ac:dyDescent="0.2">
      <c r="A37" t="s">
        <v>47</v>
      </c>
      <c r="E37" s="29" t="s">
        <v>72</v>
      </c>
    </row>
    <row r="38" spans="1:16" x14ac:dyDescent="0.2">
      <c r="A38" s="22" t="s">
        <v>39</v>
      </c>
      <c r="B38" s="23" t="s">
        <v>73</v>
      </c>
      <c r="C38" s="23" t="s">
        <v>74</v>
      </c>
      <c r="D38" s="22" t="s">
        <v>41</v>
      </c>
      <c r="E38" s="24" t="s">
        <v>75</v>
      </c>
      <c r="F38" s="25" t="s">
        <v>43</v>
      </c>
      <c r="G38" s="26">
        <v>3409.5</v>
      </c>
      <c r="H38" s="27">
        <v>0</v>
      </c>
      <c r="I38" s="27">
        <f>ROUND(ROUND(H38,2)*ROUND(G38,3),2)</f>
        <v>0</v>
      </c>
      <c r="O38">
        <f>(I38*21)/100</f>
        <v>0</v>
      </c>
      <c r="P38" t="s">
        <v>10</v>
      </c>
    </row>
    <row r="39" spans="1:16" x14ac:dyDescent="0.2">
      <c r="A39" s="28" t="s">
        <v>44</v>
      </c>
      <c r="E39" s="29" t="s">
        <v>41</v>
      </c>
    </row>
    <row r="40" spans="1:16" ht="63.75" x14ac:dyDescent="0.2">
      <c r="A40" s="30" t="s">
        <v>45</v>
      </c>
      <c r="E40" s="31" t="s">
        <v>76</v>
      </c>
    </row>
    <row r="41" spans="1:16" ht="369.75" x14ac:dyDescent="0.2">
      <c r="A41" t="s">
        <v>47</v>
      </c>
      <c r="E41" s="29" t="s">
        <v>77</v>
      </c>
    </row>
    <row r="42" spans="1:16" x14ac:dyDescent="0.2">
      <c r="A42" s="22" t="s">
        <v>39</v>
      </c>
      <c r="B42" s="23" t="s">
        <v>35</v>
      </c>
      <c r="C42" s="23" t="s">
        <v>78</v>
      </c>
      <c r="D42" s="22" t="s">
        <v>41</v>
      </c>
      <c r="E42" s="24" t="s">
        <v>79</v>
      </c>
      <c r="F42" s="25" t="s">
        <v>43</v>
      </c>
      <c r="G42" s="26">
        <v>255.5</v>
      </c>
      <c r="H42" s="27">
        <v>0</v>
      </c>
      <c r="I42" s="27">
        <f>ROUND(ROUND(H42,2)*ROUND(G42,3),2)</f>
        <v>0</v>
      </c>
      <c r="O42">
        <f>(I42*21)/100</f>
        <v>0</v>
      </c>
      <c r="P42" t="s">
        <v>10</v>
      </c>
    </row>
    <row r="43" spans="1:16" x14ac:dyDescent="0.2">
      <c r="A43" s="28" t="s">
        <v>44</v>
      </c>
      <c r="E43" s="29" t="s">
        <v>41</v>
      </c>
    </row>
    <row r="44" spans="1:16" ht="25.5" x14ac:dyDescent="0.2">
      <c r="A44" s="30" t="s">
        <v>45</v>
      </c>
      <c r="E44" s="31" t="s">
        <v>80</v>
      </c>
    </row>
    <row r="45" spans="1:16" ht="318.75" x14ac:dyDescent="0.2">
      <c r="A45" t="s">
        <v>47</v>
      </c>
      <c r="E45" s="29" t="s">
        <v>81</v>
      </c>
    </row>
    <row r="46" spans="1:16" x14ac:dyDescent="0.2">
      <c r="A46" s="22" t="s">
        <v>39</v>
      </c>
      <c r="B46" s="23" t="s">
        <v>36</v>
      </c>
      <c r="C46" s="23" t="s">
        <v>82</v>
      </c>
      <c r="D46" s="22" t="s">
        <v>41</v>
      </c>
      <c r="E46" s="24" t="s">
        <v>83</v>
      </c>
      <c r="F46" s="25" t="s">
        <v>43</v>
      </c>
      <c r="G46" s="26">
        <v>171</v>
      </c>
      <c r="H46" s="27">
        <v>0</v>
      </c>
      <c r="I46" s="27">
        <f>ROUND(ROUND(H46,2)*ROUND(G46,3),2)</f>
        <v>0</v>
      </c>
      <c r="O46">
        <f>(I46*21)/100</f>
        <v>0</v>
      </c>
      <c r="P46" t="s">
        <v>10</v>
      </c>
    </row>
    <row r="47" spans="1:16" x14ac:dyDescent="0.2">
      <c r="A47" s="28" t="s">
        <v>44</v>
      </c>
      <c r="E47" s="29" t="s">
        <v>41</v>
      </c>
    </row>
    <row r="48" spans="1:16" x14ac:dyDescent="0.2">
      <c r="A48" s="30" t="s">
        <v>45</v>
      </c>
      <c r="E48" s="31" t="s">
        <v>84</v>
      </c>
    </row>
    <row r="49" spans="1:16" ht="318.75" x14ac:dyDescent="0.2">
      <c r="A49" t="s">
        <v>47</v>
      </c>
      <c r="E49" s="29" t="s">
        <v>81</v>
      </c>
    </row>
    <row r="50" spans="1:16" x14ac:dyDescent="0.2">
      <c r="A50" s="22" t="s">
        <v>39</v>
      </c>
      <c r="B50" s="23" t="s">
        <v>85</v>
      </c>
      <c r="C50" s="23" t="s">
        <v>86</v>
      </c>
      <c r="D50" s="22" t="s">
        <v>41</v>
      </c>
      <c r="E50" s="24" t="s">
        <v>87</v>
      </c>
      <c r="F50" s="25" t="s">
        <v>43</v>
      </c>
      <c r="G50" s="26">
        <v>1036.55</v>
      </c>
      <c r="H50" s="27">
        <v>0</v>
      </c>
      <c r="I50" s="27">
        <f>ROUND(ROUND(H50,2)*ROUND(G50,3),2)</f>
        <v>0</v>
      </c>
      <c r="O50">
        <f>(I50*21)/100</f>
        <v>0</v>
      </c>
      <c r="P50" t="s">
        <v>10</v>
      </c>
    </row>
    <row r="51" spans="1:16" x14ac:dyDescent="0.2">
      <c r="A51" s="28" t="s">
        <v>44</v>
      </c>
      <c r="E51" s="29" t="s">
        <v>41</v>
      </c>
    </row>
    <row r="52" spans="1:16" ht="63.75" x14ac:dyDescent="0.2">
      <c r="A52" s="30" t="s">
        <v>45</v>
      </c>
      <c r="E52" s="31" t="s">
        <v>88</v>
      </c>
    </row>
    <row r="53" spans="1:16" ht="280.5" x14ac:dyDescent="0.2">
      <c r="A53" t="s">
        <v>47</v>
      </c>
      <c r="E53" s="29" t="s">
        <v>89</v>
      </c>
    </row>
    <row r="54" spans="1:16" x14ac:dyDescent="0.2">
      <c r="A54" s="22" t="s">
        <v>39</v>
      </c>
      <c r="B54" s="23" t="s">
        <v>90</v>
      </c>
      <c r="C54" s="23" t="s">
        <v>91</v>
      </c>
      <c r="D54" s="22" t="s">
        <v>41</v>
      </c>
      <c r="E54" s="24" t="s">
        <v>92</v>
      </c>
      <c r="F54" s="25" t="s">
        <v>43</v>
      </c>
      <c r="G54" s="26">
        <v>426.5</v>
      </c>
      <c r="H54" s="27">
        <v>0</v>
      </c>
      <c r="I54" s="27">
        <f>ROUND(ROUND(H54,2)*ROUND(G54,3),2)</f>
        <v>0</v>
      </c>
      <c r="O54">
        <f>(I54*21)/100</f>
        <v>0</v>
      </c>
      <c r="P54" t="s">
        <v>10</v>
      </c>
    </row>
    <row r="55" spans="1:16" x14ac:dyDescent="0.2">
      <c r="A55" s="28" t="s">
        <v>44</v>
      </c>
      <c r="E55" s="29" t="s">
        <v>41</v>
      </c>
    </row>
    <row r="56" spans="1:16" x14ac:dyDescent="0.2">
      <c r="A56" s="30" t="s">
        <v>45</v>
      </c>
      <c r="E56" s="31" t="s">
        <v>93</v>
      </c>
    </row>
    <row r="57" spans="1:16" ht="229.5" x14ac:dyDescent="0.2">
      <c r="A57" t="s">
        <v>47</v>
      </c>
      <c r="E57" s="29" t="s">
        <v>94</v>
      </c>
    </row>
    <row r="58" spans="1:16" x14ac:dyDescent="0.2">
      <c r="A58" s="22" t="s">
        <v>39</v>
      </c>
      <c r="B58" s="23" t="s">
        <v>95</v>
      </c>
      <c r="C58" s="23" t="s">
        <v>96</v>
      </c>
      <c r="D58" s="22" t="s">
        <v>41</v>
      </c>
      <c r="E58" s="24" t="s">
        <v>97</v>
      </c>
      <c r="F58" s="25" t="s">
        <v>57</v>
      </c>
      <c r="G58" s="26">
        <v>1880</v>
      </c>
      <c r="H58" s="27">
        <v>0</v>
      </c>
      <c r="I58" s="27">
        <f>ROUND(ROUND(H58,2)*ROUND(G58,3),2)</f>
        <v>0</v>
      </c>
      <c r="O58">
        <f>(I58*21)/100</f>
        <v>0</v>
      </c>
      <c r="P58" t="s">
        <v>10</v>
      </c>
    </row>
    <row r="59" spans="1:16" x14ac:dyDescent="0.2">
      <c r="A59" s="28" t="s">
        <v>44</v>
      </c>
      <c r="E59" s="29" t="s">
        <v>41</v>
      </c>
    </row>
    <row r="60" spans="1:16" x14ac:dyDescent="0.2">
      <c r="A60" s="30" t="s">
        <v>45</v>
      </c>
      <c r="E60" s="31" t="s">
        <v>98</v>
      </c>
    </row>
    <row r="61" spans="1:16" ht="25.5" x14ac:dyDescent="0.2">
      <c r="A61" t="s">
        <v>47</v>
      </c>
      <c r="E61" s="29" t="s">
        <v>99</v>
      </c>
    </row>
    <row r="62" spans="1:16" x14ac:dyDescent="0.2">
      <c r="A62" s="22" t="s">
        <v>39</v>
      </c>
      <c r="B62" s="23" t="s">
        <v>100</v>
      </c>
      <c r="C62" s="23" t="s">
        <v>101</v>
      </c>
      <c r="D62" s="22" t="s">
        <v>41</v>
      </c>
      <c r="E62" s="24" t="s">
        <v>102</v>
      </c>
      <c r="F62" s="25" t="s">
        <v>43</v>
      </c>
      <c r="G62" s="26">
        <v>141.5</v>
      </c>
      <c r="H62" s="27">
        <v>0</v>
      </c>
      <c r="I62" s="27">
        <f>ROUND(ROUND(H62,2)*ROUND(G62,3),2)</f>
        <v>0</v>
      </c>
      <c r="O62">
        <f>(I62*21)/100</f>
        <v>0</v>
      </c>
      <c r="P62" t="s">
        <v>10</v>
      </c>
    </row>
    <row r="63" spans="1:16" x14ac:dyDescent="0.2">
      <c r="A63" s="28" t="s">
        <v>44</v>
      </c>
      <c r="E63" s="29" t="s">
        <v>41</v>
      </c>
    </row>
    <row r="64" spans="1:16" ht="25.5" x14ac:dyDescent="0.2">
      <c r="A64" s="30" t="s">
        <v>45</v>
      </c>
      <c r="E64" s="31" t="s">
        <v>103</v>
      </c>
    </row>
    <row r="65" spans="1:18" ht="114.75" x14ac:dyDescent="0.2">
      <c r="A65" t="s">
        <v>47</v>
      </c>
      <c r="E65" s="29" t="s">
        <v>104</v>
      </c>
    </row>
    <row r="66" spans="1:18" ht="12.75" customHeight="1" x14ac:dyDescent="0.2">
      <c r="A66" s="3" t="s">
        <v>37</v>
      </c>
      <c r="B66" s="3"/>
      <c r="C66" s="32" t="s">
        <v>10</v>
      </c>
      <c r="D66" s="3"/>
      <c r="E66" s="20" t="s">
        <v>105</v>
      </c>
      <c r="F66" s="3"/>
      <c r="G66" s="3"/>
      <c r="H66" s="3"/>
      <c r="I66" s="33">
        <f>0+Q66</f>
        <v>0</v>
      </c>
      <c r="O66">
        <f>0+R66</f>
        <v>0</v>
      </c>
      <c r="Q66">
        <f>0+I67+I71</f>
        <v>0</v>
      </c>
      <c r="R66">
        <f>0+O67+O71</f>
        <v>0</v>
      </c>
    </row>
    <row r="67" spans="1:18" x14ac:dyDescent="0.2">
      <c r="A67" s="22" t="s">
        <v>39</v>
      </c>
      <c r="B67" s="23" t="s">
        <v>106</v>
      </c>
      <c r="C67" s="23" t="s">
        <v>107</v>
      </c>
      <c r="D67" s="22" t="s">
        <v>41</v>
      </c>
      <c r="E67" s="24" t="s">
        <v>108</v>
      </c>
      <c r="F67" s="25" t="s">
        <v>57</v>
      </c>
      <c r="G67" s="26">
        <v>90</v>
      </c>
      <c r="H67" s="27">
        <v>0</v>
      </c>
      <c r="I67" s="27">
        <f>ROUND(ROUND(H67,2)*ROUND(G67,3),2)</f>
        <v>0</v>
      </c>
      <c r="O67">
        <f>(I67*21)/100</f>
        <v>0</v>
      </c>
      <c r="P67" t="s">
        <v>10</v>
      </c>
    </row>
    <row r="68" spans="1:18" x14ac:dyDescent="0.2">
      <c r="A68" s="28" t="s">
        <v>44</v>
      </c>
      <c r="E68" s="29" t="s">
        <v>41</v>
      </c>
    </row>
    <row r="69" spans="1:18" x14ac:dyDescent="0.2">
      <c r="A69" s="30" t="s">
        <v>45</v>
      </c>
      <c r="E69" s="31" t="s">
        <v>109</v>
      </c>
    </row>
    <row r="70" spans="1:18" ht="344.25" x14ac:dyDescent="0.2">
      <c r="A70" t="s">
        <v>47</v>
      </c>
      <c r="E70" s="29" t="s">
        <v>110</v>
      </c>
    </row>
    <row r="71" spans="1:18" x14ac:dyDescent="0.2">
      <c r="A71" s="22" t="s">
        <v>39</v>
      </c>
      <c r="B71" s="23" t="s">
        <v>111</v>
      </c>
      <c r="C71" s="23" t="s">
        <v>112</v>
      </c>
      <c r="D71" s="22" t="s">
        <v>41</v>
      </c>
      <c r="E71" s="24" t="s">
        <v>113</v>
      </c>
      <c r="F71" s="25" t="s">
        <v>57</v>
      </c>
      <c r="G71" s="26">
        <v>90</v>
      </c>
      <c r="H71" s="27">
        <v>0</v>
      </c>
      <c r="I71" s="27">
        <f>ROUND(ROUND(H71,2)*ROUND(G71,3),2)</f>
        <v>0</v>
      </c>
      <c r="O71">
        <f>(I71*21)/100</f>
        <v>0</v>
      </c>
      <c r="P71" t="s">
        <v>10</v>
      </c>
    </row>
    <row r="72" spans="1:18" x14ac:dyDescent="0.2">
      <c r="A72" s="28" t="s">
        <v>44</v>
      </c>
      <c r="E72" s="29" t="s">
        <v>41</v>
      </c>
    </row>
    <row r="73" spans="1:18" x14ac:dyDescent="0.2">
      <c r="A73" s="30" t="s">
        <v>45</v>
      </c>
      <c r="E73" s="31" t="s">
        <v>109</v>
      </c>
    </row>
    <row r="74" spans="1:18" x14ac:dyDescent="0.2">
      <c r="A74" t="s">
        <v>47</v>
      </c>
      <c r="E74" s="29" t="s">
        <v>114</v>
      </c>
    </row>
    <row r="75" spans="1:18" ht="12.75" customHeight="1" x14ac:dyDescent="0.2">
      <c r="A75" s="3" t="s">
        <v>37</v>
      </c>
      <c r="B75" s="3"/>
      <c r="C75" s="32" t="s">
        <v>35</v>
      </c>
      <c r="D75" s="3"/>
      <c r="E75" s="20" t="s">
        <v>115</v>
      </c>
      <c r="F75" s="3"/>
      <c r="G75" s="3"/>
      <c r="H75" s="3"/>
      <c r="I75" s="33">
        <f>0+Q75</f>
        <v>0</v>
      </c>
      <c r="O75">
        <f>0+R75</f>
        <v>0</v>
      </c>
      <c r="Q75">
        <f>0+I76</f>
        <v>0</v>
      </c>
      <c r="R75">
        <f>0+O76</f>
        <v>0</v>
      </c>
    </row>
    <row r="76" spans="1:18" x14ac:dyDescent="0.2">
      <c r="A76" s="22" t="s">
        <v>39</v>
      </c>
      <c r="B76" s="23" t="s">
        <v>116</v>
      </c>
      <c r="C76" s="23" t="s">
        <v>117</v>
      </c>
      <c r="D76" s="22" t="s">
        <v>41</v>
      </c>
      <c r="E76" s="24" t="s">
        <v>118</v>
      </c>
      <c r="F76" s="25" t="s">
        <v>65</v>
      </c>
      <c r="G76" s="26">
        <v>8</v>
      </c>
      <c r="H76" s="27">
        <v>0</v>
      </c>
      <c r="I76" s="27">
        <f>ROUND(ROUND(H76,2)*ROUND(G76,3),2)</f>
        <v>0</v>
      </c>
      <c r="O76">
        <f>(I76*21)/100</f>
        <v>0</v>
      </c>
      <c r="P76" t="s">
        <v>10</v>
      </c>
    </row>
    <row r="77" spans="1:18" x14ac:dyDescent="0.2">
      <c r="A77" s="28" t="s">
        <v>44</v>
      </c>
      <c r="E77" s="29" t="s">
        <v>41</v>
      </c>
    </row>
    <row r="78" spans="1:18" x14ac:dyDescent="0.2">
      <c r="A78" s="30" t="s">
        <v>45</v>
      </c>
      <c r="E78" s="31" t="s">
        <v>41</v>
      </c>
    </row>
    <row r="79" spans="1:18" ht="51" x14ac:dyDescent="0.2">
      <c r="A79" t="s">
        <v>47</v>
      </c>
      <c r="E79" s="29" t="s">
        <v>119</v>
      </c>
    </row>
    <row r="80" spans="1:18" ht="12.75" customHeight="1" x14ac:dyDescent="0.2">
      <c r="A80" s="3" t="s">
        <v>37</v>
      </c>
      <c r="B80" s="3"/>
      <c r="C80" s="32" t="s">
        <v>120</v>
      </c>
      <c r="D80" s="3"/>
      <c r="E80" s="20" t="s">
        <v>121</v>
      </c>
      <c r="F80" s="3"/>
      <c r="G80" s="3"/>
      <c r="H80" s="3"/>
      <c r="I80" s="33">
        <f>0+Q80</f>
        <v>0</v>
      </c>
      <c r="O80">
        <f>0+R80</f>
        <v>0</v>
      </c>
      <c r="Q80">
        <f>0+I81+I85+I89+I93</f>
        <v>0</v>
      </c>
      <c r="R80">
        <f>0+O81+O85+O89+O93</f>
        <v>0</v>
      </c>
    </row>
    <row r="81" spans="1:16" ht="25.5" x14ac:dyDescent="0.2">
      <c r="A81" s="22" t="s">
        <v>39</v>
      </c>
      <c r="B81" s="23" t="s">
        <v>122</v>
      </c>
      <c r="C81" s="23" t="s">
        <v>123</v>
      </c>
      <c r="D81" s="22" t="s">
        <v>124</v>
      </c>
      <c r="E81" s="24" t="s">
        <v>125</v>
      </c>
      <c r="F81" s="25" t="s">
        <v>126</v>
      </c>
      <c r="G81" s="26">
        <v>9652.1</v>
      </c>
      <c r="H81" s="27">
        <v>0</v>
      </c>
      <c r="I81" s="27">
        <f>ROUND(ROUND(H81,2)*ROUND(G81,3),2)</f>
        <v>0</v>
      </c>
      <c r="O81">
        <f>(I81*21)/100</f>
        <v>0</v>
      </c>
      <c r="P81" t="s">
        <v>10</v>
      </c>
    </row>
    <row r="82" spans="1:16" x14ac:dyDescent="0.2">
      <c r="A82" s="28" t="s">
        <v>44</v>
      </c>
      <c r="E82" s="29" t="s">
        <v>127</v>
      </c>
    </row>
    <row r="83" spans="1:16" x14ac:dyDescent="0.2">
      <c r="A83" s="30" t="s">
        <v>45</v>
      </c>
      <c r="E83" s="31" t="s">
        <v>128</v>
      </c>
    </row>
    <row r="84" spans="1:16" ht="153" x14ac:dyDescent="0.2">
      <c r="A84" t="s">
        <v>47</v>
      </c>
      <c r="E84" s="29" t="s">
        <v>129</v>
      </c>
    </row>
    <row r="85" spans="1:16" ht="25.5" x14ac:dyDescent="0.2">
      <c r="A85" s="22" t="s">
        <v>39</v>
      </c>
      <c r="B85" s="23" t="s">
        <v>130</v>
      </c>
      <c r="C85" s="23" t="s">
        <v>131</v>
      </c>
      <c r="D85" s="22" t="s">
        <v>124</v>
      </c>
      <c r="E85" s="24" t="s">
        <v>132</v>
      </c>
      <c r="F85" s="25" t="s">
        <v>126</v>
      </c>
      <c r="G85" s="26">
        <v>11.5</v>
      </c>
      <c r="H85" s="27">
        <v>0</v>
      </c>
      <c r="I85" s="27">
        <f>ROUND(ROUND(H85,2)*ROUND(G85,3),2)</f>
        <v>0</v>
      </c>
      <c r="O85">
        <f>(I85*21)/100</f>
        <v>0</v>
      </c>
      <c r="P85" t="s">
        <v>10</v>
      </c>
    </row>
    <row r="86" spans="1:16" x14ac:dyDescent="0.2">
      <c r="A86" s="28" t="s">
        <v>44</v>
      </c>
      <c r="E86" s="29" t="s">
        <v>127</v>
      </c>
    </row>
    <row r="87" spans="1:16" x14ac:dyDescent="0.2">
      <c r="A87" s="30" t="s">
        <v>45</v>
      </c>
      <c r="E87" s="31" t="s">
        <v>133</v>
      </c>
    </row>
    <row r="88" spans="1:16" ht="153" x14ac:dyDescent="0.2">
      <c r="A88" t="s">
        <v>47</v>
      </c>
      <c r="E88" s="29" t="s">
        <v>129</v>
      </c>
    </row>
    <row r="89" spans="1:16" ht="38.25" x14ac:dyDescent="0.2">
      <c r="A89" s="22" t="s">
        <v>39</v>
      </c>
      <c r="B89" s="23" t="s">
        <v>134</v>
      </c>
      <c r="C89" s="23" t="s">
        <v>135</v>
      </c>
      <c r="D89" s="22" t="s">
        <v>124</v>
      </c>
      <c r="E89" s="24" t="s">
        <v>136</v>
      </c>
      <c r="F89" s="25" t="s">
        <v>126</v>
      </c>
      <c r="G89" s="26">
        <v>1003.309</v>
      </c>
      <c r="H89" s="27">
        <v>0</v>
      </c>
      <c r="I89" s="27">
        <f>ROUND(ROUND(H89,2)*ROUND(G89,3),2)</f>
        <v>0</v>
      </c>
      <c r="O89">
        <f>(I89*21)/100</f>
        <v>0</v>
      </c>
      <c r="P89" t="s">
        <v>10</v>
      </c>
    </row>
    <row r="90" spans="1:16" x14ac:dyDescent="0.2">
      <c r="A90" s="28" t="s">
        <v>44</v>
      </c>
      <c r="E90" s="29" t="s">
        <v>127</v>
      </c>
    </row>
    <row r="91" spans="1:16" ht="25.5" x14ac:dyDescent="0.2">
      <c r="A91" s="30" t="s">
        <v>45</v>
      </c>
      <c r="E91" s="31" t="s">
        <v>137</v>
      </c>
    </row>
    <row r="92" spans="1:16" ht="153" x14ac:dyDescent="0.2">
      <c r="A92" t="s">
        <v>47</v>
      </c>
      <c r="E92" s="29" t="s">
        <v>129</v>
      </c>
    </row>
    <row r="93" spans="1:16" ht="25.5" x14ac:dyDescent="0.2">
      <c r="A93" s="22" t="s">
        <v>39</v>
      </c>
      <c r="B93" s="23" t="s">
        <v>138</v>
      </c>
      <c r="C93" s="23" t="s">
        <v>139</v>
      </c>
      <c r="D93" s="22" t="s">
        <v>124</v>
      </c>
      <c r="E93" s="24" t="s">
        <v>140</v>
      </c>
      <c r="F93" s="25" t="s">
        <v>126</v>
      </c>
      <c r="G93" s="26">
        <v>7.1</v>
      </c>
      <c r="H93" s="27">
        <v>0</v>
      </c>
      <c r="I93" s="27">
        <f>ROUND(ROUND(H93,2)*ROUND(G93,3),2)</f>
        <v>0</v>
      </c>
      <c r="O93">
        <f>(I93*21)/100</f>
        <v>0</v>
      </c>
      <c r="P93" t="s">
        <v>10</v>
      </c>
    </row>
    <row r="94" spans="1:16" x14ac:dyDescent="0.2">
      <c r="A94" s="28" t="s">
        <v>44</v>
      </c>
      <c r="E94" s="29" t="s">
        <v>127</v>
      </c>
    </row>
    <row r="95" spans="1:16" x14ac:dyDescent="0.2">
      <c r="A95" s="30" t="s">
        <v>45</v>
      </c>
      <c r="E95" s="31" t="s">
        <v>141</v>
      </c>
    </row>
    <row r="96" spans="1:16" ht="153" x14ac:dyDescent="0.2">
      <c r="A96" t="s">
        <v>47</v>
      </c>
      <c r="E96" s="29" t="s">
        <v>142</v>
      </c>
    </row>
  </sheetData>
  <mergeCells count="11">
    <mergeCell ref="E6:E7"/>
    <mergeCell ref="F6:F7"/>
    <mergeCell ref="G6:G7"/>
    <mergeCell ref="H6:I6"/>
    <mergeCell ref="C3:D3"/>
    <mergeCell ref="C4:D4"/>
    <mergeCell ref="C5:D5"/>
    <mergeCell ref="A6:A7"/>
    <mergeCell ref="B6:B7"/>
    <mergeCell ref="C6:C7"/>
    <mergeCell ref="D6:D7"/>
  </mergeCells>
  <pageMargins left="0.75" right="0.75" top="1" bottom="1" header="0.5" footer="0.5"/>
  <pageSetup paperSize="9" fitToHeight="0"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D.2.1.5_SO 01-18-02</vt:lpstr>
    </vt:vector>
  </TitlesOfParts>
  <Company>SUDOP BRNO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stara</dc:creator>
  <cp:lastModifiedBy>stara</cp:lastModifiedBy>
  <dcterms:created xsi:type="dcterms:W3CDTF">2020-10-17T09:08:50Z</dcterms:created>
  <dcterms:modified xsi:type="dcterms:W3CDTF">2020-10-17T09:08:50Z</dcterms:modified>
</cp:coreProperties>
</file>