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2_SO 01-12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9" i="1" l="1"/>
  <c r="O179" i="1" s="1"/>
  <c r="I175" i="1"/>
  <c r="O175" i="1" s="1"/>
  <c r="O171" i="1"/>
  <c r="R170" i="1" s="1"/>
  <c r="O170" i="1" s="1"/>
  <c r="I171" i="1"/>
  <c r="Q170" i="1"/>
  <c r="I170" i="1" s="1"/>
  <c r="I166" i="1"/>
  <c r="O166" i="1" s="1"/>
  <c r="R165" i="1" s="1"/>
  <c r="O165" i="1" s="1"/>
  <c r="I161" i="1"/>
  <c r="O161" i="1" s="1"/>
  <c r="I157" i="1"/>
  <c r="O157" i="1" s="1"/>
  <c r="O153" i="1"/>
  <c r="I153" i="1"/>
  <c r="I149" i="1"/>
  <c r="O149" i="1" s="1"/>
  <c r="I145" i="1"/>
  <c r="O145" i="1" s="1"/>
  <c r="I141" i="1"/>
  <c r="O141" i="1" s="1"/>
  <c r="O137" i="1"/>
  <c r="I137" i="1"/>
  <c r="I133" i="1"/>
  <c r="Q128" i="1" s="1"/>
  <c r="I128" i="1" s="1"/>
  <c r="I129" i="1"/>
  <c r="O129" i="1" s="1"/>
  <c r="I124" i="1"/>
  <c r="O124" i="1" s="1"/>
  <c r="I120" i="1"/>
  <c r="O120" i="1" s="1"/>
  <c r="I116" i="1"/>
  <c r="O116" i="1" s="1"/>
  <c r="O112" i="1"/>
  <c r="I112" i="1"/>
  <c r="I108" i="1"/>
  <c r="O108" i="1" s="1"/>
  <c r="I104" i="1"/>
  <c r="O104" i="1" s="1"/>
  <c r="I100" i="1"/>
  <c r="O100" i="1" s="1"/>
  <c r="O96" i="1"/>
  <c r="I96" i="1"/>
  <c r="I92" i="1"/>
  <c r="O92" i="1" s="1"/>
  <c r="I88" i="1"/>
  <c r="O88" i="1" s="1"/>
  <c r="I84" i="1"/>
  <c r="O84" i="1" s="1"/>
  <c r="O80" i="1"/>
  <c r="I80" i="1"/>
  <c r="I76" i="1"/>
  <c r="Q75" i="1" s="1"/>
  <c r="I75" i="1" s="1"/>
  <c r="O71" i="1"/>
  <c r="I71" i="1"/>
  <c r="I67" i="1"/>
  <c r="O67" i="1" s="1"/>
  <c r="I63" i="1"/>
  <c r="O63" i="1" s="1"/>
  <c r="I59" i="1"/>
  <c r="O59" i="1" s="1"/>
  <c r="O55" i="1"/>
  <c r="I55" i="1"/>
  <c r="I51" i="1"/>
  <c r="O51" i="1" s="1"/>
  <c r="I47" i="1"/>
  <c r="O47" i="1" s="1"/>
  <c r="I43" i="1"/>
  <c r="O43" i="1" s="1"/>
  <c r="O39" i="1"/>
  <c r="I39" i="1"/>
  <c r="I35" i="1"/>
  <c r="O35" i="1" s="1"/>
  <c r="I31" i="1"/>
  <c r="O31" i="1" s="1"/>
  <c r="I27" i="1"/>
  <c r="O27" i="1" s="1"/>
  <c r="R26" i="1" s="1"/>
  <c r="O26" i="1" s="1"/>
  <c r="I22" i="1"/>
  <c r="O22" i="1" s="1"/>
  <c r="I18" i="1"/>
  <c r="O18" i="1" s="1"/>
  <c r="O14" i="1"/>
  <c r="I14" i="1"/>
  <c r="I10" i="1"/>
  <c r="Q9" i="1" s="1"/>
  <c r="I9" i="1" s="1"/>
  <c r="O10" i="1" l="1"/>
  <c r="R9" i="1" s="1"/>
  <c r="O9" i="1" s="1"/>
  <c r="O76" i="1"/>
  <c r="R75" i="1" s="1"/>
  <c r="O75" i="1" s="1"/>
  <c r="O133" i="1"/>
  <c r="R128" i="1" s="1"/>
  <c r="O128" i="1" s="1"/>
  <c r="Q26" i="1"/>
  <c r="I26" i="1" s="1"/>
  <c r="I3" i="1" s="1"/>
  <c r="Q165" i="1"/>
  <c r="I165" i="1" s="1"/>
  <c r="O2" i="1" l="1"/>
</calcChain>
</file>

<file path=xl/sharedStrings.xml><?xml version="1.0" encoding="utf-8"?>
<sst xmlns="http://schemas.openxmlformats.org/spreadsheetml/2006/main" count="607" uniqueCount="206">
  <si>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</si>
  <si>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</si>
  <si>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</si>
  <si>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</si>
  <si>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</si>
  <si>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</si>
  <si>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</si>
  <si>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</si>
  <si>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01-12-01</t>
  </si>
  <si>
    <t>0,00</t>
  </si>
  <si>
    <t>2</t>
  </si>
  <si>
    <t>O</t>
  </si>
  <si>
    <t>Objekt:</t>
  </si>
  <si>
    <t>D.2.3.2</t>
  </si>
  <si>
    <t>Rozvody VN/NN, osvětlení a dálkové ovládání odpoovačů</t>
  </si>
  <si>
    <t>15,00</t>
  </si>
  <si>
    <t>O1</t>
  </si>
  <si>
    <t>Rozpočet:</t>
  </si>
  <si>
    <t>TNS Čebín, kabelové rozvody vn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</si>
  <si>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</si>
  <si>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</si>
  <si>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</si>
  <si>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</si>
  <si>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</si>
  <si>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</si>
  <si>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</si>
  <si>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</si>
  <si>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</si>
  <si>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</si>
  <si>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</si>
  <si>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</si>
  <si>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</si>
  <si>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</si>
  <si>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</si>
  <si>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</si>
  <si>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</si>
  <si>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</si>
  <si>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</si>
  <si>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</si>
  <si>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</si>
  <si>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11090</t>
  </si>
  <si>
    <t/>
  </si>
  <si>
    <t>VŠEOBECNÉ VYKLIZENÍ OSTATNÍCH PLOCH</t>
  </si>
  <si>
    <t>m2</t>
  </si>
  <si>
    <t>PP</t>
  </si>
  <si>
    <t>VV</t>
  </si>
  <si>
    <t>viz. přílohy projektové dokumentace</t>
  </si>
  <si>
    <t>TS</t>
  </si>
  <si>
    <t>zahrnuje odstranění všech překážek pro uskutečnění stavby</t>
  </si>
  <si>
    <t>13273</t>
  </si>
  <si>
    <t>HLOUBENÍ RÝH ŠÍŘ DO 2M PAŽ I NEPAŽ TŘ. I</t>
  </si>
  <si>
    <t>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</si>
  <si>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</si>
  <si>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</si>
  <si>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</si>
  <si>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</si>
  <si>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</si>
  <si>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</si>
  <si>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</si>
  <si>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70</t>
  </si>
  <si>
    <t>Všeobecné práce pro silnoproud a slaboproud</t>
  </si>
  <si>
    <t>702111</t>
  </si>
  <si>
    <t>KABELOVÝ ŽLAB ZEMNÍ VČETNĚ KRYTU SVĚTLÉ ŠÍŘKY DO 120 MM</t>
  </si>
  <si>
    <t>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</si>
  <si>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</si>
  <si>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702212</t>
  </si>
  <si>
    <t>KABELOVÁ CHRÁNIČKA ZEMNÍ DN PŘES 100 DO 200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</si>
  <si>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</si>
  <si>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</t>
  </si>
  <si>
    <t>702312</t>
  </si>
  <si>
    <t>ZAKRYTÍ KABELŮ VÝSTRAŽNOU FÓLIÍ ŠÍŘKY PŘES 20 DO 40 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</si>
  <si>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</si>
  <si>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8</t>
  </si>
  <si>
    <t>703212</t>
  </si>
  <si>
    <t>KABELOVÝ ŽLAB NOSNÝ/DRÁTĚNÝ ŽÁROVĚ ZINKOVANÝ VČETNĚ UPEVNĚNÍ A PŘÍSLUŠENSTVÍ SVĚTLÉ ŠÍŘKY PŘES 100 DO 250 MM</t>
  </si>
  <si>
    <t>1. Položka obsahuje: – kompletní montáž, rozměření, upevnění, sváření, řezání, spojování a pod.  – veškerý spojovací a montážní materiál – pomocné mechanismy a nátěr2. Položka neobsahuje: X3. Způsob měření:Měří se metr délkový.</t>
  </si>
  <si>
    <t>703722</t>
  </si>
  <si>
    <t>KABELOVÁ PŘÍCHYTKA PRO ROZSAH UPNUTÍ OD 26 DO 50 MM</t>
  </si>
  <si>
    <t>KUS</t>
  </si>
  <si>
    <t>1. Položka obsahuje: – protažení tyčí, vyčištění otvoru čistící soupravou – zatažení konopného lana (nebo ocelového) – pomocné mechanismy2. Položka neobsahuje: X3. Způsob měření:Měří se metr délkový.</t>
  </si>
  <si>
    <t>703723</t>
  </si>
  <si>
    <t>KABELOVÁ PŘÍCHYTKA PRO ROZSAH UPNUTÍ OD 51 DO 90 MM</t>
  </si>
  <si>
    <t>11</t>
  </si>
  <si>
    <t>703755</t>
  </si>
  <si>
    <t>PROTIPOŽÁRNÍ UCPÁVKA PROSTUPU KABELOVÉHO PR. DO 200MM,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</si>
  <si>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</si>
  <si>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12</t>
  </si>
  <si>
    <t>703763</t>
  </si>
  <si>
    <t>KABELOVÁ UCPÁVKA VODĚ ODOLNÁ PRO VNITŘNÍ PRŮMĚR OTVORU 105 - 185MM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</si>
  <si>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</si>
  <si>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13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</si>
  <si>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</si>
  <si>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</si>
  <si>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</si>
  <si>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14</t>
  </si>
  <si>
    <t>709120</t>
  </si>
  <si>
    <t>PROVIZORNÍ ZAJIŠTĚNÍ POTRUBÍ VE VÝKOPU</t>
  </si>
  <si>
    <t>15</t>
  </si>
  <si>
    <t>709210</t>
  </si>
  <si>
    <t>KŘIŽOVATKA KABELOVÝCH VEDENÍ SE STÁVAJÍCÍ INŽENÝRSKOU SÍTÍ (KABELEM, POTRUBÍM APOD.)</t>
  </si>
  <si>
    <t>16</t>
  </si>
  <si>
    <t>709400</t>
  </si>
  <si>
    <t>ZATAŽENÍ LANKA DO CHRÁNIČKY NEBO ŽLABU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</si>
  <si>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</si>
  <si>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742</t>
  </si>
  <si>
    <t>Silnoproud - Silnoproudé rozvody</t>
  </si>
  <si>
    <t>17</t>
  </si>
  <si>
    <t>7425B2</t>
  </si>
  <si>
    <t>KABEL VN - JEDNOŽÍLOVÝ, 50-AXEKVCE(Y) OD 95 DO 150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</si>
  <si>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</si>
  <si>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18</t>
  </si>
  <si>
    <t>7425B3</t>
  </si>
  <si>
    <t>KABEL VN - JEDNOŽÍLOVÝ, 50-AXEKVCE(Y) OD 185 DO 300 MM2</t>
  </si>
  <si>
    <t>19</t>
  </si>
  <si>
    <t>742723</t>
  </si>
  <si>
    <t>KABELOVÁ SPOJKA VN JEDNOŽÍLOVÁ PRO KABELY PŘES 6 KV OD 185 DO 300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</si>
  <si>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</si>
  <si>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20</t>
  </si>
  <si>
    <t>742A22</t>
  </si>
  <si>
    <t>KABELOVÁ KONCOVKA VN VNITŘNÍ JEDNOŽÍLOVÁ PRO KABELY PŘES 6 KV OD 95 DO 150 MM2</t>
  </si>
  <si>
    <t>21</t>
  </si>
  <si>
    <t>742A23</t>
  </si>
  <si>
    <t>KABELOVÁ KONCOVKA VN VNITŘNÍ JEDNOŽÍLOVÁ PRO KABELY PŘES 6 KV OD 185 DO 300 MM2</t>
  </si>
  <si>
    <t>22</t>
  </si>
  <si>
    <t>742C22</t>
  </si>
  <si>
    <t>KABELOVÁ KONCOVKA VN VENKOVNÍ JEDNOŽÍLOVÁ PRO KABELY PŘES 6 KV OD 95 DO 150 MM2</t>
  </si>
  <si>
    <t>23</t>
  </si>
  <si>
    <t>742C23</t>
  </si>
  <si>
    <t>KABELOVÁ KONCOVKA VN VENKOVNÍ JEDNOŽÍLOVÁ PRO KABELY PŘES 6 KV OD 185 DO 300 MM2</t>
  </si>
  <si>
    <t>24</t>
  </si>
  <si>
    <t>742F14</t>
  </si>
  <si>
    <t>KABEL NN NEBO VODIČ JEDNOŽÍLOVÝ CU S PLASTOVOU IZOLACÍ OD 70 DO 120 MM2</t>
  </si>
  <si>
    <t>25</t>
  </si>
  <si>
    <t>742F25</t>
  </si>
  <si>
    <t>KABEL NN NEBO VODIČ JEDNOŽÍLOVÝ AL S PLASTOVOU IZOLACÍ OD 150 DO 240 MM2</t>
  </si>
  <si>
    <t>26</t>
  </si>
  <si>
    <t>742K14</t>
  </si>
  <si>
    <t>UKONČENÍ JEDNOŽÍLOVÉHO KABELU V ROZVADĚČI NEBO NA PŘÍSTROJI OD 70 DO 120 MM2</t>
  </si>
  <si>
    <t>27</t>
  </si>
  <si>
    <t>742K15</t>
  </si>
  <si>
    <t>UKONČENÍ JEDNOŽÍLOVÉHO KABELU V ROZVADĚČI NEBO NA PŘÍSTROJI OD 150 DO 240 MM2</t>
  </si>
  <si>
    <t>28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</si>
  <si>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</si>
  <si>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</si>
  <si>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</si>
  <si>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29</t>
  </si>
  <si>
    <t>742Z21</t>
  </si>
  <si>
    <t>DEMONTÁŽ VENKOVNÍHO VEDENÍ VN (3X)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</si>
  <si>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</si>
  <si>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747</t>
  </si>
  <si>
    <t>Silnoproud - Zkoušky, revize a HZS</t>
  </si>
  <si>
    <t>30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</si>
  <si>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</si>
  <si>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</si>
  <si>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</si>
  <si>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31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</si>
  <si>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</si>
  <si>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</si>
  <si>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</si>
  <si>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32</t>
  </si>
  <si>
    <t>747303</t>
  </si>
  <si>
    <t>VYDÁNÍ PŘÍKAZU "B" - SLOŽITÉ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</si>
  <si>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</si>
  <si>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33</t>
  </si>
  <si>
    <t>747512</t>
  </si>
  <si>
    <t>ZKOUŠKY VODIČŮ A KABELŮ NN PRŮŘEZU ŽÍLY OD 4X35 DO 120 MM2</t>
  </si>
  <si>
    <t>1. Položka obsahuje: – cenu za provedení měření kabelu/ vodiče vč. vyhotovení protokolu2. Položka neobsahuje: X3. Způsob měření:Udává se počet kusů kompletní konstrukce nebo práce.</t>
  </si>
  <si>
    <t>34</t>
  </si>
  <si>
    <t>747513</t>
  </si>
  <si>
    <t>ZKOUŠKY VODIČŮ A KABELŮ NN PRŮŘEZU ŽÍLY OD 4X150 DO 300 MM2</t>
  </si>
  <si>
    <t>35</t>
  </si>
  <si>
    <t>747531</t>
  </si>
  <si>
    <t>ZKOUŠKY VODIČŮ A KABELŮ VN ZVÝŠENÝM NAPĚTÍM DO 35 KV</t>
  </si>
  <si>
    <t>36</t>
  </si>
  <si>
    <t>747532</t>
  </si>
  <si>
    <t>ZKOUŠKY VODIČŮ A KABELŮ VN - PROVOZ MĚŘÍCÍHO VOZU PO DOBU ZKOUŠEK VN KABELŮ</t>
  </si>
  <si>
    <t>37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</si>
  <si>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</si>
  <si>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</si>
  <si>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</si>
  <si>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</si>
  <si>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38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</si>
  <si>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</si>
  <si>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</si>
  <si>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</si>
  <si>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Potrubí</t>
  </si>
  <si>
    <t>39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</si>
  <si>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</si>
  <si>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</si>
  <si>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</si>
  <si>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990</t>
  </si>
  <si>
    <t>Likvidace odpadů vč. dopravy</t>
  </si>
  <si>
    <t>40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</si>
  <si>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</si>
  <si>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</si>
  <si>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</si>
  <si>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</si>
  <si>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</si>
  <si>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</si>
  <si>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41</t>
  </si>
  <si>
    <t>R015240</t>
  </si>
  <si>
    <t>POPLATKY ZA LIKVIDACI ODPADŮ NEKONTAMINOVANÝCH - 20 03 99 ODPAD PODOBNÝ KOMUNÁLNÍMU ODPADU VČETNĚ DOPRAVY</t>
  </si>
  <si>
    <t>42</t>
  </si>
  <si>
    <t>R015310</t>
  </si>
  <si>
    <t>POPLATKY ZA LIKVIDACI ODPADŮ NEKONTAMINOVANÝCH - 16 02 14 ELEKTROŠROT, VČETNĚ DOPRAVY</t>
  </si>
  <si>
    <t>Evidenční položka  
Výzisk - přebírá Správa železnic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</si>
</sst>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>
    <pageSetUpPr fitToPage="1"/>
  </sheetPr>
  <dimension ref="A1:R182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0+O9+O26+O75+O128+O165+O170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0+I9+I26+I75+I128+I165+I170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60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x14ac:dyDescent="0.2">
      <c r="A13" t="s">
        <v>47</v>
      </c>
      <c r="E13" s="29" t="s">
        <v>48</v>
      </c>
    </row>
    <row r="14" spans="1:18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51</v>
      </c>
      <c r="G14" s="26">
        <v>55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46</v>
      </c>
    </row>
    <row r="17" spans="1:18" ht="229.5" x14ac:dyDescent="0.2">
      <c r="A17" t="s">
        <v>47</v>
      </c>
      <c r="E17" s="29" t="s">
        <v>52</v>
      </c>
    </row>
    <row r="18" spans="1:18" x14ac:dyDescent="0.2">
      <c r="A18" s="22" t="s">
        <v>39</v>
      </c>
      <c r="B18" s="23" t="s">
        <v>2</v>
      </c>
      <c r="C18" s="23" t="s">
        <v>53</v>
      </c>
      <c r="D18" s="22" t="s">
        <v>41</v>
      </c>
      <c r="E18" s="24" t="s">
        <v>54</v>
      </c>
      <c r="F18" s="25" t="s">
        <v>51</v>
      </c>
      <c r="G18" s="26">
        <v>44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44</v>
      </c>
      <c r="E19" s="29" t="s">
        <v>41</v>
      </c>
    </row>
    <row r="20" spans="1:18" x14ac:dyDescent="0.2">
      <c r="A20" s="30" t="s">
        <v>45</v>
      </c>
      <c r="E20" s="31" t="s">
        <v>46</v>
      </c>
    </row>
    <row r="21" spans="1:18" ht="165.75" x14ac:dyDescent="0.2">
      <c r="A21" t="s">
        <v>47</v>
      </c>
      <c r="E21" s="29" t="s">
        <v>55</v>
      </c>
    </row>
    <row r="22" spans="1:18" x14ac:dyDescent="0.2">
      <c r="A22" s="22" t="s">
        <v>39</v>
      </c>
      <c r="B22" s="23" t="s">
        <v>32</v>
      </c>
      <c r="C22" s="23" t="s">
        <v>56</v>
      </c>
      <c r="D22" s="22" t="s">
        <v>41</v>
      </c>
      <c r="E22" s="24" t="s">
        <v>57</v>
      </c>
      <c r="F22" s="25" t="s">
        <v>43</v>
      </c>
      <c r="G22" s="26">
        <v>60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44</v>
      </c>
      <c r="E23" s="29" t="s">
        <v>41</v>
      </c>
    </row>
    <row r="24" spans="1:18" x14ac:dyDescent="0.2">
      <c r="A24" s="30" t="s">
        <v>45</v>
      </c>
      <c r="E24" s="31" t="s">
        <v>46</v>
      </c>
    </row>
    <row r="25" spans="1:18" ht="38.25" x14ac:dyDescent="0.2">
      <c r="A25" t="s">
        <v>47</v>
      </c>
      <c r="E25" s="29" t="s">
        <v>58</v>
      </c>
    </row>
    <row r="26" spans="1:18" ht="12.75" customHeight="1" x14ac:dyDescent="0.2">
      <c r="A26" s="3" t="s">
        <v>37</v>
      </c>
      <c r="B26" s="3"/>
      <c r="C26" s="32" t="s">
        <v>59</v>
      </c>
      <c r="D26" s="3"/>
      <c r="E26" s="20" t="s">
        <v>60</v>
      </c>
      <c r="F26" s="3"/>
      <c r="G26" s="3"/>
      <c r="H26" s="3"/>
      <c r="I26" s="33">
        <f>0+Q26</f>
        <v>0</v>
      </c>
      <c r="O26">
        <f>0+R26</f>
        <v>0</v>
      </c>
      <c r="Q26">
        <f>0+I27+I31+I35+I39+I43+I47+I51+I55+I59+I63+I67+I71</f>
        <v>0</v>
      </c>
      <c r="R26">
        <f>0+O27+O31+O35+O39+O43+O47+O51+O55+O59+O63+O67+O71</f>
        <v>0</v>
      </c>
    </row>
    <row r="27" spans="1:18" x14ac:dyDescent="0.2">
      <c r="A27" s="22" t="s">
        <v>39</v>
      </c>
      <c r="B27" s="23" t="s">
        <v>33</v>
      </c>
      <c r="C27" s="23" t="s">
        <v>61</v>
      </c>
      <c r="D27" s="22" t="s">
        <v>41</v>
      </c>
      <c r="E27" s="24" t="s">
        <v>62</v>
      </c>
      <c r="F27" s="25" t="s">
        <v>63</v>
      </c>
      <c r="G27" s="26">
        <v>88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44</v>
      </c>
      <c r="E28" s="29" t="s">
        <v>41</v>
      </c>
    </row>
    <row r="29" spans="1:18" x14ac:dyDescent="0.2">
      <c r="A29" s="30" t="s">
        <v>45</v>
      </c>
      <c r="E29" s="31" t="s">
        <v>46</v>
      </c>
    </row>
    <row r="30" spans="1:18" ht="51" x14ac:dyDescent="0.2">
      <c r="A30" t="s">
        <v>47</v>
      </c>
      <c r="E30" s="29" t="s">
        <v>64</v>
      </c>
    </row>
    <row r="31" spans="1:18" x14ac:dyDescent="0.2">
      <c r="A31" s="22" t="s">
        <v>39</v>
      </c>
      <c r="B31" s="23" t="s">
        <v>34</v>
      </c>
      <c r="C31" s="23" t="s">
        <v>65</v>
      </c>
      <c r="D31" s="22" t="s">
        <v>41</v>
      </c>
      <c r="E31" s="24" t="s">
        <v>66</v>
      </c>
      <c r="F31" s="25" t="s">
        <v>63</v>
      </c>
      <c r="G31" s="26">
        <v>60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44</v>
      </c>
      <c r="E32" s="29" t="s">
        <v>41</v>
      </c>
    </row>
    <row r="33" spans="1:16" x14ac:dyDescent="0.2">
      <c r="A33" s="30" t="s">
        <v>45</v>
      </c>
      <c r="E33" s="31" t="s">
        <v>46</v>
      </c>
    </row>
    <row r="34" spans="1:16" ht="51" x14ac:dyDescent="0.2">
      <c r="A34" t="s">
        <v>47</v>
      </c>
      <c r="E34" s="29" t="s">
        <v>67</v>
      </c>
    </row>
    <row r="35" spans="1:16" x14ac:dyDescent="0.2">
      <c r="A35" s="22" t="s">
        <v>39</v>
      </c>
      <c r="B35" s="23" t="s">
        <v>68</v>
      </c>
      <c r="C35" s="23" t="s">
        <v>69</v>
      </c>
      <c r="D35" s="22" t="s">
        <v>41</v>
      </c>
      <c r="E35" s="24" t="s">
        <v>70</v>
      </c>
      <c r="F35" s="25" t="s">
        <v>63</v>
      </c>
      <c r="G35" s="26">
        <v>57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44</v>
      </c>
      <c r="E36" s="29" t="s">
        <v>41</v>
      </c>
    </row>
    <row r="37" spans="1:16" x14ac:dyDescent="0.2">
      <c r="A37" s="30" t="s">
        <v>45</v>
      </c>
      <c r="E37" s="31" t="s">
        <v>46</v>
      </c>
    </row>
    <row r="38" spans="1:16" ht="76.5" x14ac:dyDescent="0.2">
      <c r="A38" t="s">
        <v>47</v>
      </c>
      <c r="E38" s="29" t="s">
        <v>71</v>
      </c>
    </row>
    <row r="39" spans="1:16" ht="25.5" x14ac:dyDescent="0.2">
      <c r="A39" s="22" t="s">
        <v>39</v>
      </c>
      <c r="B39" s="23" t="s">
        <v>72</v>
      </c>
      <c r="C39" s="23" t="s">
        <v>73</v>
      </c>
      <c r="D39" s="22" t="s">
        <v>41</v>
      </c>
      <c r="E39" s="24" t="s">
        <v>74</v>
      </c>
      <c r="F39" s="25" t="s">
        <v>63</v>
      </c>
      <c r="G39" s="26">
        <v>10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44</v>
      </c>
      <c r="E40" s="29" t="s">
        <v>41</v>
      </c>
    </row>
    <row r="41" spans="1:16" x14ac:dyDescent="0.2">
      <c r="A41" s="30" t="s">
        <v>45</v>
      </c>
      <c r="E41" s="31" t="s">
        <v>46</v>
      </c>
    </row>
    <row r="42" spans="1:16" ht="51" x14ac:dyDescent="0.2">
      <c r="A42" t="s">
        <v>47</v>
      </c>
      <c r="E42" s="29" t="s">
        <v>75</v>
      </c>
    </row>
    <row r="43" spans="1:16" x14ac:dyDescent="0.2">
      <c r="A43" s="22" t="s">
        <v>39</v>
      </c>
      <c r="B43" s="23" t="s">
        <v>35</v>
      </c>
      <c r="C43" s="23" t="s">
        <v>76</v>
      </c>
      <c r="D43" s="22" t="s">
        <v>41</v>
      </c>
      <c r="E43" s="24" t="s">
        <v>77</v>
      </c>
      <c r="F43" s="25" t="s">
        <v>78</v>
      </c>
      <c r="G43" s="26">
        <v>52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44</v>
      </c>
      <c r="E44" s="29" t="s">
        <v>41</v>
      </c>
    </row>
    <row r="45" spans="1:16" x14ac:dyDescent="0.2">
      <c r="A45" s="30" t="s">
        <v>45</v>
      </c>
      <c r="E45" s="31" t="s">
        <v>46</v>
      </c>
    </row>
    <row r="46" spans="1:16" ht="38.25" x14ac:dyDescent="0.2">
      <c r="A46" t="s">
        <v>47</v>
      </c>
      <c r="E46" s="29" t="s">
        <v>79</v>
      </c>
    </row>
    <row r="47" spans="1:16" x14ac:dyDescent="0.2">
      <c r="A47" s="22" t="s">
        <v>39</v>
      </c>
      <c r="B47" s="23" t="s">
        <v>36</v>
      </c>
      <c r="C47" s="23" t="s">
        <v>80</v>
      </c>
      <c r="D47" s="22" t="s">
        <v>41</v>
      </c>
      <c r="E47" s="24" t="s">
        <v>81</v>
      </c>
      <c r="F47" s="25" t="s">
        <v>78</v>
      </c>
      <c r="G47" s="26">
        <v>52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44</v>
      </c>
      <c r="E48" s="29" t="s">
        <v>41</v>
      </c>
    </row>
    <row r="49" spans="1:16" x14ac:dyDescent="0.2">
      <c r="A49" s="30" t="s">
        <v>45</v>
      </c>
      <c r="E49" s="31" t="s">
        <v>46</v>
      </c>
    </row>
    <row r="50" spans="1:16" ht="38.25" x14ac:dyDescent="0.2">
      <c r="A50" t="s">
        <v>47</v>
      </c>
      <c r="E50" s="29" t="s">
        <v>79</v>
      </c>
    </row>
    <row r="51" spans="1:16" ht="25.5" x14ac:dyDescent="0.2">
      <c r="A51" s="22" t="s">
        <v>39</v>
      </c>
      <c r="B51" s="23" t="s">
        <v>82</v>
      </c>
      <c r="C51" s="23" t="s">
        <v>83</v>
      </c>
      <c r="D51" s="22" t="s">
        <v>41</v>
      </c>
      <c r="E51" s="24" t="s">
        <v>84</v>
      </c>
      <c r="F51" s="25" t="s">
        <v>78</v>
      </c>
      <c r="G51" s="26">
        <v>28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44</v>
      </c>
      <c r="E52" s="29" t="s">
        <v>41</v>
      </c>
    </row>
    <row r="53" spans="1:16" x14ac:dyDescent="0.2">
      <c r="A53" s="30" t="s">
        <v>45</v>
      </c>
      <c r="E53" s="31" t="s">
        <v>46</v>
      </c>
    </row>
    <row r="54" spans="1:16" ht="38.25" x14ac:dyDescent="0.2">
      <c r="A54" t="s">
        <v>47</v>
      </c>
      <c r="E54" s="29" t="s">
        <v>85</v>
      </c>
    </row>
    <row r="55" spans="1:16" ht="25.5" x14ac:dyDescent="0.2">
      <c r="A55" s="22" t="s">
        <v>39</v>
      </c>
      <c r="B55" s="23" t="s">
        <v>86</v>
      </c>
      <c r="C55" s="23" t="s">
        <v>87</v>
      </c>
      <c r="D55" s="22" t="s">
        <v>41</v>
      </c>
      <c r="E55" s="24" t="s">
        <v>88</v>
      </c>
      <c r="F55" s="25" t="s">
        <v>78</v>
      </c>
      <c r="G55" s="26">
        <v>28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8" t="s">
        <v>44</v>
      </c>
      <c r="E56" s="29" t="s">
        <v>41</v>
      </c>
    </row>
    <row r="57" spans="1:16" x14ac:dyDescent="0.2">
      <c r="A57" s="30" t="s">
        <v>45</v>
      </c>
      <c r="E57" s="31" t="s">
        <v>46</v>
      </c>
    </row>
    <row r="58" spans="1:16" ht="51" x14ac:dyDescent="0.2">
      <c r="A58" t="s">
        <v>47</v>
      </c>
      <c r="E58" s="29" t="s">
        <v>89</v>
      </c>
    </row>
    <row r="59" spans="1:16" x14ac:dyDescent="0.2">
      <c r="A59" s="22" t="s">
        <v>39</v>
      </c>
      <c r="B59" s="23" t="s">
        <v>90</v>
      </c>
      <c r="C59" s="23" t="s">
        <v>91</v>
      </c>
      <c r="D59" s="22" t="s">
        <v>41</v>
      </c>
      <c r="E59" s="24" t="s">
        <v>92</v>
      </c>
      <c r="F59" s="25" t="s">
        <v>78</v>
      </c>
      <c r="G59" s="26">
        <v>23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8" t="s">
        <v>44</v>
      </c>
      <c r="E60" s="29" t="s">
        <v>41</v>
      </c>
    </row>
    <row r="61" spans="1:16" x14ac:dyDescent="0.2">
      <c r="A61" s="30" t="s">
        <v>45</v>
      </c>
      <c r="E61" s="31" t="s">
        <v>46</v>
      </c>
    </row>
    <row r="62" spans="1:16" ht="51" x14ac:dyDescent="0.2">
      <c r="A62" t="s">
        <v>47</v>
      </c>
      <c r="E62" s="29" t="s">
        <v>93</v>
      </c>
    </row>
    <row r="63" spans="1:16" x14ac:dyDescent="0.2">
      <c r="A63" s="22" t="s">
        <v>39</v>
      </c>
      <c r="B63" s="23" t="s">
        <v>94</v>
      </c>
      <c r="C63" s="23" t="s">
        <v>95</v>
      </c>
      <c r="D63" s="22" t="s">
        <v>41</v>
      </c>
      <c r="E63" s="24" t="s">
        <v>96</v>
      </c>
      <c r="F63" s="25" t="s">
        <v>78</v>
      </c>
      <c r="G63" s="26">
        <v>4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8" t="s">
        <v>44</v>
      </c>
      <c r="E64" s="29" t="s">
        <v>41</v>
      </c>
    </row>
    <row r="65" spans="1:18" x14ac:dyDescent="0.2">
      <c r="A65" s="30" t="s">
        <v>45</v>
      </c>
      <c r="E65" s="31" t="s">
        <v>46</v>
      </c>
    </row>
    <row r="66" spans="1:18" ht="51" x14ac:dyDescent="0.2">
      <c r="A66" t="s">
        <v>47</v>
      </c>
      <c r="E66" s="29" t="s">
        <v>93</v>
      </c>
    </row>
    <row r="67" spans="1:18" ht="25.5" x14ac:dyDescent="0.2">
      <c r="A67" s="22" t="s">
        <v>39</v>
      </c>
      <c r="B67" s="23" t="s">
        <v>97</v>
      </c>
      <c r="C67" s="23" t="s">
        <v>98</v>
      </c>
      <c r="D67" s="22" t="s">
        <v>41</v>
      </c>
      <c r="E67" s="24" t="s">
        <v>99</v>
      </c>
      <c r="F67" s="25" t="s">
        <v>78</v>
      </c>
      <c r="G67" s="26">
        <v>15</v>
      </c>
      <c r="H67" s="27">
        <v>0</v>
      </c>
      <c r="I67" s="27">
        <f>ROUND(ROUND(H67,2)*ROUND(G67,3),2)</f>
        <v>0</v>
      </c>
      <c r="O67">
        <f>(I67*21)/100</f>
        <v>0</v>
      </c>
      <c r="P67" t="s">
        <v>10</v>
      </c>
    </row>
    <row r="68" spans="1:18" x14ac:dyDescent="0.2">
      <c r="A68" s="28" t="s">
        <v>44</v>
      </c>
      <c r="E68" s="29" t="s">
        <v>41</v>
      </c>
    </row>
    <row r="69" spans="1:18" x14ac:dyDescent="0.2">
      <c r="A69" s="30" t="s">
        <v>45</v>
      </c>
      <c r="E69" s="31" t="s">
        <v>46</v>
      </c>
    </row>
    <row r="70" spans="1:18" ht="51" x14ac:dyDescent="0.2">
      <c r="A70" t="s">
        <v>47</v>
      </c>
      <c r="E70" s="29" t="s">
        <v>64</v>
      </c>
    </row>
    <row r="71" spans="1:18" x14ac:dyDescent="0.2">
      <c r="A71" s="22" t="s">
        <v>39</v>
      </c>
      <c r="B71" s="23" t="s">
        <v>100</v>
      </c>
      <c r="C71" s="23" t="s">
        <v>101</v>
      </c>
      <c r="D71" s="22" t="s">
        <v>41</v>
      </c>
      <c r="E71" s="24" t="s">
        <v>102</v>
      </c>
      <c r="F71" s="25" t="s">
        <v>63</v>
      </c>
      <c r="G71" s="26">
        <v>60</v>
      </c>
      <c r="H71" s="27">
        <v>0</v>
      </c>
      <c r="I71" s="27">
        <f>ROUND(ROUND(H71,2)*ROUND(G71,3),2)</f>
        <v>0</v>
      </c>
      <c r="O71">
        <f>(I71*21)/100</f>
        <v>0</v>
      </c>
      <c r="P71" t="s">
        <v>10</v>
      </c>
    </row>
    <row r="72" spans="1:18" x14ac:dyDescent="0.2">
      <c r="A72" s="28" t="s">
        <v>44</v>
      </c>
      <c r="E72" s="29" t="s">
        <v>41</v>
      </c>
    </row>
    <row r="73" spans="1:18" x14ac:dyDescent="0.2">
      <c r="A73" s="30" t="s">
        <v>45</v>
      </c>
      <c r="E73" s="31" t="s">
        <v>46</v>
      </c>
    </row>
    <row r="74" spans="1:18" ht="63.75" x14ac:dyDescent="0.2">
      <c r="A74" t="s">
        <v>47</v>
      </c>
      <c r="E74" s="29" t="s">
        <v>103</v>
      </c>
    </row>
    <row r="75" spans="1:18" ht="12.75" customHeight="1" x14ac:dyDescent="0.2">
      <c r="A75" s="3" t="s">
        <v>37</v>
      </c>
      <c r="B75" s="3"/>
      <c r="C75" s="32" t="s">
        <v>104</v>
      </c>
      <c r="D75" s="3"/>
      <c r="E75" s="20" t="s">
        <v>105</v>
      </c>
      <c r="F75" s="3"/>
      <c r="G75" s="3"/>
      <c r="H75" s="3"/>
      <c r="I75" s="33">
        <f>0+Q75</f>
        <v>0</v>
      </c>
      <c r="O75">
        <f>0+R75</f>
        <v>0</v>
      </c>
      <c r="Q75">
        <f>0+I76+I80+I84+I88+I92+I96+I100+I104+I108+I112+I116+I120+I124</f>
        <v>0</v>
      </c>
      <c r="R75">
        <f>0+O76+O80+O84+O88+O92+O96+O100+O104+O108+O112+O116+O120+O124</f>
        <v>0</v>
      </c>
    </row>
    <row r="76" spans="1:18" x14ac:dyDescent="0.2">
      <c r="A76" s="22" t="s">
        <v>39</v>
      </c>
      <c r="B76" s="23" t="s">
        <v>106</v>
      </c>
      <c r="C76" s="23" t="s">
        <v>107</v>
      </c>
      <c r="D76" s="22" t="s">
        <v>41</v>
      </c>
      <c r="E76" s="24" t="s">
        <v>108</v>
      </c>
      <c r="F76" s="25" t="s">
        <v>63</v>
      </c>
      <c r="G76" s="26">
        <v>32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8" t="s">
        <v>44</v>
      </c>
      <c r="E77" s="29" t="s">
        <v>41</v>
      </c>
    </row>
    <row r="78" spans="1:18" x14ac:dyDescent="0.2">
      <c r="A78" s="30" t="s">
        <v>45</v>
      </c>
      <c r="E78" s="31" t="s">
        <v>46</v>
      </c>
    </row>
    <row r="79" spans="1:18" ht="38.25" x14ac:dyDescent="0.2">
      <c r="A79" t="s">
        <v>47</v>
      </c>
      <c r="E79" s="29" t="s">
        <v>109</v>
      </c>
    </row>
    <row r="80" spans="1:18" x14ac:dyDescent="0.2">
      <c r="A80" s="22" t="s">
        <v>39</v>
      </c>
      <c r="B80" s="23" t="s">
        <v>110</v>
      </c>
      <c r="C80" s="23" t="s">
        <v>111</v>
      </c>
      <c r="D80" s="22" t="s">
        <v>41</v>
      </c>
      <c r="E80" s="24" t="s">
        <v>112</v>
      </c>
      <c r="F80" s="25" t="s">
        <v>63</v>
      </c>
      <c r="G80" s="26">
        <v>412</v>
      </c>
      <c r="H80" s="27">
        <v>0</v>
      </c>
      <c r="I80" s="27">
        <f>ROUND(ROUND(H80,2)*ROUND(G80,3),2)</f>
        <v>0</v>
      </c>
      <c r="O80">
        <f>(I80*21)/100</f>
        <v>0</v>
      </c>
      <c r="P80" t="s">
        <v>10</v>
      </c>
    </row>
    <row r="81" spans="1:16" x14ac:dyDescent="0.2">
      <c r="A81" s="28" t="s">
        <v>44</v>
      </c>
      <c r="E81" s="29" t="s">
        <v>41</v>
      </c>
    </row>
    <row r="82" spans="1:16" x14ac:dyDescent="0.2">
      <c r="A82" s="30" t="s">
        <v>45</v>
      </c>
      <c r="E82" s="31" t="s">
        <v>46</v>
      </c>
    </row>
    <row r="83" spans="1:16" ht="38.25" x14ac:dyDescent="0.2">
      <c r="A83" t="s">
        <v>47</v>
      </c>
      <c r="E83" s="29" t="s">
        <v>109</v>
      </c>
    </row>
    <row r="84" spans="1:16" ht="25.5" x14ac:dyDescent="0.2">
      <c r="A84" s="22" t="s">
        <v>39</v>
      </c>
      <c r="B84" s="23" t="s">
        <v>113</v>
      </c>
      <c r="C84" s="23" t="s">
        <v>114</v>
      </c>
      <c r="D84" s="22" t="s">
        <v>41</v>
      </c>
      <c r="E84" s="24" t="s">
        <v>115</v>
      </c>
      <c r="F84" s="25" t="s">
        <v>78</v>
      </c>
      <c r="G84" s="26">
        <v>8</v>
      </c>
      <c r="H84" s="27">
        <v>0</v>
      </c>
      <c r="I84" s="27">
        <f>ROUND(ROUND(H84,2)*ROUND(G84,3),2)</f>
        <v>0</v>
      </c>
      <c r="O84">
        <f>(I84*21)/100</f>
        <v>0</v>
      </c>
      <c r="P84" t="s">
        <v>10</v>
      </c>
    </row>
    <row r="85" spans="1:16" x14ac:dyDescent="0.2">
      <c r="A85" s="28" t="s">
        <v>44</v>
      </c>
      <c r="E85" s="29" t="s">
        <v>41</v>
      </c>
    </row>
    <row r="86" spans="1:16" x14ac:dyDescent="0.2">
      <c r="A86" s="30" t="s">
        <v>45</v>
      </c>
      <c r="E86" s="31" t="s">
        <v>46</v>
      </c>
    </row>
    <row r="87" spans="1:16" ht="38.25" x14ac:dyDescent="0.2">
      <c r="A87" t="s">
        <v>47</v>
      </c>
      <c r="E87" s="29" t="s">
        <v>116</v>
      </c>
    </row>
    <row r="88" spans="1:16" ht="25.5" x14ac:dyDescent="0.2">
      <c r="A88" s="22" t="s">
        <v>39</v>
      </c>
      <c r="B88" s="23" t="s">
        <v>117</v>
      </c>
      <c r="C88" s="23" t="s">
        <v>118</v>
      </c>
      <c r="D88" s="22" t="s">
        <v>41</v>
      </c>
      <c r="E88" s="24" t="s">
        <v>119</v>
      </c>
      <c r="F88" s="25" t="s">
        <v>78</v>
      </c>
      <c r="G88" s="26">
        <v>2</v>
      </c>
      <c r="H88" s="27">
        <v>0</v>
      </c>
      <c r="I88" s="27">
        <f>ROUND(ROUND(H88,2)*ROUND(G88,3),2)</f>
        <v>0</v>
      </c>
      <c r="O88">
        <f>(I88*21)/100</f>
        <v>0</v>
      </c>
      <c r="P88" t="s">
        <v>10</v>
      </c>
    </row>
    <row r="89" spans="1:16" x14ac:dyDescent="0.2">
      <c r="A89" s="28" t="s">
        <v>44</v>
      </c>
      <c r="E89" s="29" t="s">
        <v>41</v>
      </c>
    </row>
    <row r="90" spans="1:16" x14ac:dyDescent="0.2">
      <c r="A90" s="30" t="s">
        <v>45</v>
      </c>
      <c r="E90" s="31" t="s">
        <v>46</v>
      </c>
    </row>
    <row r="91" spans="1:16" ht="38.25" x14ac:dyDescent="0.2">
      <c r="A91" t="s">
        <v>47</v>
      </c>
      <c r="E91" s="29" t="s">
        <v>116</v>
      </c>
    </row>
    <row r="92" spans="1:16" ht="25.5" x14ac:dyDescent="0.2">
      <c r="A92" s="22" t="s">
        <v>39</v>
      </c>
      <c r="B92" s="23" t="s">
        <v>120</v>
      </c>
      <c r="C92" s="23" t="s">
        <v>121</v>
      </c>
      <c r="D92" s="22" t="s">
        <v>41</v>
      </c>
      <c r="E92" s="24" t="s">
        <v>122</v>
      </c>
      <c r="F92" s="25" t="s">
        <v>78</v>
      </c>
      <c r="G92" s="26">
        <v>12</v>
      </c>
      <c r="H92" s="27">
        <v>0</v>
      </c>
      <c r="I92" s="27">
        <f>ROUND(ROUND(H92,2)*ROUND(G92,3),2)</f>
        <v>0</v>
      </c>
      <c r="O92">
        <f>(I92*21)/100</f>
        <v>0</v>
      </c>
      <c r="P92" t="s">
        <v>10</v>
      </c>
    </row>
    <row r="93" spans="1:16" x14ac:dyDescent="0.2">
      <c r="A93" s="28" t="s">
        <v>44</v>
      </c>
      <c r="E93" s="29" t="s">
        <v>41</v>
      </c>
    </row>
    <row r="94" spans="1:16" x14ac:dyDescent="0.2">
      <c r="A94" s="30" t="s">
        <v>45</v>
      </c>
      <c r="E94" s="31" t="s">
        <v>46</v>
      </c>
    </row>
    <row r="95" spans="1:16" ht="38.25" x14ac:dyDescent="0.2">
      <c r="A95" t="s">
        <v>47</v>
      </c>
      <c r="E95" s="29" t="s">
        <v>116</v>
      </c>
    </row>
    <row r="96" spans="1:16" ht="25.5" x14ac:dyDescent="0.2">
      <c r="A96" s="22" t="s">
        <v>39</v>
      </c>
      <c r="B96" s="23" t="s">
        <v>123</v>
      </c>
      <c r="C96" s="23" t="s">
        <v>124</v>
      </c>
      <c r="D96" s="22" t="s">
        <v>41</v>
      </c>
      <c r="E96" s="24" t="s">
        <v>125</v>
      </c>
      <c r="F96" s="25" t="s">
        <v>78</v>
      </c>
      <c r="G96" s="26">
        <v>2</v>
      </c>
      <c r="H96" s="27">
        <v>0</v>
      </c>
      <c r="I96" s="27">
        <f>ROUND(ROUND(H96,2)*ROUND(G96,3),2)</f>
        <v>0</v>
      </c>
      <c r="O96">
        <f>(I96*21)/100</f>
        <v>0</v>
      </c>
      <c r="P96" t="s">
        <v>10</v>
      </c>
    </row>
    <row r="97" spans="1:16" x14ac:dyDescent="0.2">
      <c r="A97" s="28" t="s">
        <v>44</v>
      </c>
      <c r="E97" s="29" t="s">
        <v>41</v>
      </c>
    </row>
    <row r="98" spans="1:16" x14ac:dyDescent="0.2">
      <c r="A98" s="30" t="s">
        <v>45</v>
      </c>
      <c r="E98" s="31" t="s">
        <v>46</v>
      </c>
    </row>
    <row r="99" spans="1:16" ht="38.25" x14ac:dyDescent="0.2">
      <c r="A99" t="s">
        <v>47</v>
      </c>
      <c r="E99" s="29" t="s">
        <v>116</v>
      </c>
    </row>
    <row r="100" spans="1:16" ht="25.5" x14ac:dyDescent="0.2">
      <c r="A100" s="22" t="s">
        <v>39</v>
      </c>
      <c r="B100" s="23" t="s">
        <v>126</v>
      </c>
      <c r="C100" s="23" t="s">
        <v>127</v>
      </c>
      <c r="D100" s="22" t="s">
        <v>41</v>
      </c>
      <c r="E100" s="24" t="s">
        <v>128</v>
      </c>
      <c r="F100" s="25" t="s">
        <v>78</v>
      </c>
      <c r="G100" s="26">
        <v>12</v>
      </c>
      <c r="H100" s="27">
        <v>0</v>
      </c>
      <c r="I100" s="27">
        <f>ROUND(ROUND(H100,2)*ROUND(G100,3),2)</f>
        <v>0</v>
      </c>
      <c r="O100">
        <f>(I100*21)/100</f>
        <v>0</v>
      </c>
      <c r="P100" t="s">
        <v>10</v>
      </c>
    </row>
    <row r="101" spans="1:16" x14ac:dyDescent="0.2">
      <c r="A101" s="28" t="s">
        <v>44</v>
      </c>
      <c r="E101" s="29" t="s">
        <v>41</v>
      </c>
    </row>
    <row r="102" spans="1:16" x14ac:dyDescent="0.2">
      <c r="A102" s="30" t="s">
        <v>45</v>
      </c>
      <c r="E102" s="31" t="s">
        <v>46</v>
      </c>
    </row>
    <row r="103" spans="1:16" ht="38.25" x14ac:dyDescent="0.2">
      <c r="A103" t="s">
        <v>47</v>
      </c>
      <c r="E103" s="29" t="s">
        <v>116</v>
      </c>
    </row>
    <row r="104" spans="1:16" ht="25.5" x14ac:dyDescent="0.2">
      <c r="A104" s="22" t="s">
        <v>39</v>
      </c>
      <c r="B104" s="23" t="s">
        <v>129</v>
      </c>
      <c r="C104" s="23" t="s">
        <v>130</v>
      </c>
      <c r="D104" s="22" t="s">
        <v>41</v>
      </c>
      <c r="E104" s="24" t="s">
        <v>131</v>
      </c>
      <c r="F104" s="25" t="s">
        <v>63</v>
      </c>
      <c r="G104" s="26">
        <v>22</v>
      </c>
      <c r="H104" s="27">
        <v>0</v>
      </c>
      <c r="I104" s="27">
        <f>ROUND(ROUND(H104,2)*ROUND(G104,3),2)</f>
        <v>0</v>
      </c>
      <c r="O104">
        <f>(I104*21)/100</f>
        <v>0</v>
      </c>
      <c r="P104" t="s">
        <v>10</v>
      </c>
    </row>
    <row r="105" spans="1:16" x14ac:dyDescent="0.2">
      <c r="A105" s="28" t="s">
        <v>44</v>
      </c>
      <c r="E105" s="29" t="s">
        <v>41</v>
      </c>
    </row>
    <row r="106" spans="1:16" x14ac:dyDescent="0.2">
      <c r="A106" s="30" t="s">
        <v>45</v>
      </c>
      <c r="E106" s="31" t="s">
        <v>46</v>
      </c>
    </row>
    <row r="107" spans="1:16" ht="38.25" x14ac:dyDescent="0.2">
      <c r="A107" t="s">
        <v>47</v>
      </c>
      <c r="E107" s="29" t="s">
        <v>109</v>
      </c>
    </row>
    <row r="108" spans="1:16" ht="25.5" x14ac:dyDescent="0.2">
      <c r="A108" s="22" t="s">
        <v>39</v>
      </c>
      <c r="B108" s="23" t="s">
        <v>132</v>
      </c>
      <c r="C108" s="23" t="s">
        <v>133</v>
      </c>
      <c r="D108" s="22" t="s">
        <v>41</v>
      </c>
      <c r="E108" s="24" t="s">
        <v>134</v>
      </c>
      <c r="F108" s="25" t="s">
        <v>63</v>
      </c>
      <c r="G108" s="26">
        <v>268</v>
      </c>
      <c r="H108" s="27">
        <v>0</v>
      </c>
      <c r="I108" s="27">
        <f>ROUND(ROUND(H108,2)*ROUND(G108,3),2)</f>
        <v>0</v>
      </c>
      <c r="O108">
        <f>(I108*21)/100</f>
        <v>0</v>
      </c>
      <c r="P108" t="s">
        <v>10</v>
      </c>
    </row>
    <row r="109" spans="1:16" x14ac:dyDescent="0.2">
      <c r="A109" s="28" t="s">
        <v>44</v>
      </c>
      <c r="E109" s="29" t="s">
        <v>41</v>
      </c>
    </row>
    <row r="110" spans="1:16" x14ac:dyDescent="0.2">
      <c r="A110" s="30" t="s">
        <v>45</v>
      </c>
      <c r="E110" s="31" t="s">
        <v>46</v>
      </c>
    </row>
    <row r="111" spans="1:16" ht="38.25" x14ac:dyDescent="0.2">
      <c r="A111" t="s">
        <v>47</v>
      </c>
      <c r="E111" s="29" t="s">
        <v>109</v>
      </c>
    </row>
    <row r="112" spans="1:16" ht="25.5" x14ac:dyDescent="0.2">
      <c r="A112" s="22" t="s">
        <v>39</v>
      </c>
      <c r="B112" s="23" t="s">
        <v>135</v>
      </c>
      <c r="C112" s="23" t="s">
        <v>136</v>
      </c>
      <c r="D112" s="22" t="s">
        <v>41</v>
      </c>
      <c r="E112" s="24" t="s">
        <v>137</v>
      </c>
      <c r="F112" s="25" t="s">
        <v>78</v>
      </c>
      <c r="G112" s="26">
        <v>2</v>
      </c>
      <c r="H112" s="27">
        <v>0</v>
      </c>
      <c r="I112" s="27">
        <f>ROUND(ROUND(H112,2)*ROUND(G112,3),2)</f>
        <v>0</v>
      </c>
      <c r="O112">
        <f>(I112*21)/100</f>
        <v>0</v>
      </c>
      <c r="P112" t="s">
        <v>10</v>
      </c>
    </row>
    <row r="113" spans="1:18" x14ac:dyDescent="0.2">
      <c r="A113" s="28" t="s">
        <v>44</v>
      </c>
      <c r="E113" s="29" t="s">
        <v>41</v>
      </c>
    </row>
    <row r="114" spans="1:18" x14ac:dyDescent="0.2">
      <c r="A114" s="30" t="s">
        <v>45</v>
      </c>
      <c r="E114" s="31" t="s">
        <v>46</v>
      </c>
    </row>
    <row r="115" spans="1:18" ht="38.25" x14ac:dyDescent="0.2">
      <c r="A115" t="s">
        <v>47</v>
      </c>
      <c r="E115" s="29" t="s">
        <v>116</v>
      </c>
    </row>
    <row r="116" spans="1:18" ht="25.5" x14ac:dyDescent="0.2">
      <c r="A116" s="22" t="s">
        <v>39</v>
      </c>
      <c r="B116" s="23" t="s">
        <v>138</v>
      </c>
      <c r="C116" s="23" t="s">
        <v>139</v>
      </c>
      <c r="D116" s="22" t="s">
        <v>41</v>
      </c>
      <c r="E116" s="24" t="s">
        <v>140</v>
      </c>
      <c r="F116" s="25" t="s">
        <v>78</v>
      </c>
      <c r="G116" s="26">
        <v>12</v>
      </c>
      <c r="H116" s="27">
        <v>0</v>
      </c>
      <c r="I116" s="27">
        <f>ROUND(ROUND(H116,2)*ROUND(G116,3),2)</f>
        <v>0</v>
      </c>
      <c r="O116">
        <f>(I116*21)/100</f>
        <v>0</v>
      </c>
      <c r="P116" t="s">
        <v>10</v>
      </c>
    </row>
    <row r="117" spans="1:18" x14ac:dyDescent="0.2">
      <c r="A117" s="28" t="s">
        <v>44</v>
      </c>
      <c r="E117" s="29" t="s">
        <v>41</v>
      </c>
    </row>
    <row r="118" spans="1:18" x14ac:dyDescent="0.2">
      <c r="A118" s="30" t="s">
        <v>45</v>
      </c>
      <c r="E118" s="31" t="s">
        <v>46</v>
      </c>
    </row>
    <row r="119" spans="1:18" ht="38.25" x14ac:dyDescent="0.2">
      <c r="A119" t="s">
        <v>47</v>
      </c>
      <c r="E119" s="29" t="s">
        <v>116</v>
      </c>
    </row>
    <row r="120" spans="1:18" x14ac:dyDescent="0.2">
      <c r="A120" s="22" t="s">
        <v>39</v>
      </c>
      <c r="B120" s="23" t="s">
        <v>141</v>
      </c>
      <c r="C120" s="23" t="s">
        <v>142</v>
      </c>
      <c r="D120" s="22" t="s">
        <v>41</v>
      </c>
      <c r="E120" s="24" t="s">
        <v>143</v>
      </c>
      <c r="F120" s="25" t="s">
        <v>63</v>
      </c>
      <c r="G120" s="26">
        <v>364</v>
      </c>
      <c r="H120" s="27">
        <v>0</v>
      </c>
      <c r="I120" s="27">
        <f>ROUND(ROUND(H120,2)*ROUND(G120,3),2)</f>
        <v>0</v>
      </c>
      <c r="O120">
        <f>(I120*21)/100</f>
        <v>0</v>
      </c>
      <c r="P120" t="s">
        <v>10</v>
      </c>
    </row>
    <row r="121" spans="1:18" x14ac:dyDescent="0.2">
      <c r="A121" s="28" t="s">
        <v>44</v>
      </c>
      <c r="E121" s="29" t="s">
        <v>41</v>
      </c>
    </row>
    <row r="122" spans="1:18" x14ac:dyDescent="0.2">
      <c r="A122" s="30" t="s">
        <v>45</v>
      </c>
      <c r="E122" s="31" t="s">
        <v>46</v>
      </c>
    </row>
    <row r="123" spans="1:18" ht="25.5" x14ac:dyDescent="0.2">
      <c r="A123" t="s">
        <v>47</v>
      </c>
      <c r="E123" s="29" t="s">
        <v>144</v>
      </c>
    </row>
    <row r="124" spans="1:18" x14ac:dyDescent="0.2">
      <c r="A124" s="22" t="s">
        <v>39</v>
      </c>
      <c r="B124" s="23" t="s">
        <v>145</v>
      </c>
      <c r="C124" s="23" t="s">
        <v>146</v>
      </c>
      <c r="D124" s="22" t="s">
        <v>41</v>
      </c>
      <c r="E124" s="24" t="s">
        <v>147</v>
      </c>
      <c r="F124" s="25" t="s">
        <v>63</v>
      </c>
      <c r="G124" s="26">
        <v>50</v>
      </c>
      <c r="H124" s="27">
        <v>0</v>
      </c>
      <c r="I124" s="27">
        <f>ROUND(ROUND(H124,2)*ROUND(G124,3),2)</f>
        <v>0</v>
      </c>
      <c r="O124">
        <f>(I124*21)/100</f>
        <v>0</v>
      </c>
      <c r="P124" t="s">
        <v>10</v>
      </c>
    </row>
    <row r="125" spans="1:18" x14ac:dyDescent="0.2">
      <c r="A125" s="28" t="s">
        <v>44</v>
      </c>
      <c r="E125" s="29" t="s">
        <v>41</v>
      </c>
    </row>
    <row r="126" spans="1:18" x14ac:dyDescent="0.2">
      <c r="A126" s="30" t="s">
        <v>45</v>
      </c>
      <c r="E126" s="31" t="s">
        <v>46</v>
      </c>
    </row>
    <row r="127" spans="1:18" ht="63.75" x14ac:dyDescent="0.2">
      <c r="A127" t="s">
        <v>47</v>
      </c>
      <c r="E127" s="29" t="s">
        <v>148</v>
      </c>
    </row>
    <row r="128" spans="1:18" ht="12.75" customHeight="1" x14ac:dyDescent="0.2">
      <c r="A128" s="3" t="s">
        <v>37</v>
      </c>
      <c r="B128" s="3"/>
      <c r="C128" s="32" t="s">
        <v>149</v>
      </c>
      <c r="D128" s="3"/>
      <c r="E128" s="20" t="s">
        <v>150</v>
      </c>
      <c r="F128" s="3"/>
      <c r="G128" s="3"/>
      <c r="H128" s="3"/>
      <c r="I128" s="33">
        <f>0+Q128</f>
        <v>0</v>
      </c>
      <c r="O128">
        <f>0+R128</f>
        <v>0</v>
      </c>
      <c r="Q128">
        <f>0+I129+I133+I137+I141+I145+I149+I153+I157+I161</f>
        <v>0</v>
      </c>
      <c r="R128">
        <f>0+O129+O133+O137+O141+O145+O149+O153+O157+O161</f>
        <v>0</v>
      </c>
    </row>
    <row r="129" spans="1:16" ht="25.5" x14ac:dyDescent="0.2">
      <c r="A129" s="22" t="s">
        <v>39</v>
      </c>
      <c r="B129" s="23" t="s">
        <v>151</v>
      </c>
      <c r="C129" s="23" t="s">
        <v>152</v>
      </c>
      <c r="D129" s="22" t="s">
        <v>41</v>
      </c>
      <c r="E129" s="24" t="s">
        <v>153</v>
      </c>
      <c r="F129" s="25" t="s">
        <v>78</v>
      </c>
      <c r="G129" s="26">
        <v>1</v>
      </c>
      <c r="H129" s="27">
        <v>0</v>
      </c>
      <c r="I129" s="27">
        <f>ROUND(ROUND(H129,2)*ROUND(G129,3),2)</f>
        <v>0</v>
      </c>
      <c r="O129">
        <f>(I129*21)/100</f>
        <v>0</v>
      </c>
      <c r="P129" t="s">
        <v>10</v>
      </c>
    </row>
    <row r="130" spans="1:16" x14ac:dyDescent="0.2">
      <c r="A130" s="28" t="s">
        <v>44</v>
      </c>
      <c r="E130" s="29" t="s">
        <v>41</v>
      </c>
    </row>
    <row r="131" spans="1:16" x14ac:dyDescent="0.2">
      <c r="A131" s="30" t="s">
        <v>45</v>
      </c>
      <c r="E131" s="31" t="s">
        <v>46</v>
      </c>
    </row>
    <row r="132" spans="1:16" ht="63.75" x14ac:dyDescent="0.2">
      <c r="A132" t="s">
        <v>47</v>
      </c>
      <c r="E132" s="29" t="s">
        <v>154</v>
      </c>
    </row>
    <row r="133" spans="1:16" ht="25.5" x14ac:dyDescent="0.2">
      <c r="A133" s="22" t="s">
        <v>39</v>
      </c>
      <c r="B133" s="23" t="s">
        <v>155</v>
      </c>
      <c r="C133" s="23" t="s">
        <v>156</v>
      </c>
      <c r="D133" s="22" t="s">
        <v>41</v>
      </c>
      <c r="E133" s="24" t="s">
        <v>157</v>
      </c>
      <c r="F133" s="25" t="s">
        <v>78</v>
      </c>
      <c r="G133" s="26">
        <v>1</v>
      </c>
      <c r="H133" s="27">
        <v>0</v>
      </c>
      <c r="I133" s="27">
        <f>ROUND(ROUND(H133,2)*ROUND(G133,3),2)</f>
        <v>0</v>
      </c>
      <c r="O133">
        <f>(I133*21)/100</f>
        <v>0</v>
      </c>
      <c r="P133" t="s">
        <v>10</v>
      </c>
    </row>
    <row r="134" spans="1:16" x14ac:dyDescent="0.2">
      <c r="A134" s="28" t="s">
        <v>44</v>
      </c>
      <c r="E134" s="29" t="s">
        <v>41</v>
      </c>
    </row>
    <row r="135" spans="1:16" x14ac:dyDescent="0.2">
      <c r="A135" s="30" t="s">
        <v>45</v>
      </c>
      <c r="E135" s="31" t="s">
        <v>46</v>
      </c>
    </row>
    <row r="136" spans="1:16" ht="38.25" x14ac:dyDescent="0.2">
      <c r="A136" t="s">
        <v>47</v>
      </c>
      <c r="E136" s="29" t="s">
        <v>158</v>
      </c>
    </row>
    <row r="137" spans="1:16" x14ac:dyDescent="0.2">
      <c r="A137" s="22" t="s">
        <v>39</v>
      </c>
      <c r="B137" s="23" t="s">
        <v>159</v>
      </c>
      <c r="C137" s="23" t="s">
        <v>160</v>
      </c>
      <c r="D137" s="22" t="s">
        <v>41</v>
      </c>
      <c r="E137" s="24" t="s">
        <v>161</v>
      </c>
      <c r="F137" s="25" t="s">
        <v>78</v>
      </c>
      <c r="G137" s="26">
        <v>1</v>
      </c>
      <c r="H137" s="27">
        <v>0</v>
      </c>
      <c r="I137" s="27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28" t="s">
        <v>44</v>
      </c>
      <c r="E138" s="29" t="s">
        <v>41</v>
      </c>
    </row>
    <row r="139" spans="1:16" x14ac:dyDescent="0.2">
      <c r="A139" s="30" t="s">
        <v>45</v>
      </c>
      <c r="E139" s="31" t="s">
        <v>46</v>
      </c>
    </row>
    <row r="140" spans="1:16" ht="38.25" x14ac:dyDescent="0.2">
      <c r="A140" t="s">
        <v>47</v>
      </c>
      <c r="E140" s="29" t="s">
        <v>162</v>
      </c>
    </row>
    <row r="141" spans="1:16" x14ac:dyDescent="0.2">
      <c r="A141" s="22" t="s">
        <v>39</v>
      </c>
      <c r="B141" s="23" t="s">
        <v>163</v>
      </c>
      <c r="C141" s="23" t="s">
        <v>164</v>
      </c>
      <c r="D141" s="22" t="s">
        <v>41</v>
      </c>
      <c r="E141" s="24" t="s">
        <v>165</v>
      </c>
      <c r="F141" s="25" t="s">
        <v>78</v>
      </c>
      <c r="G141" s="26">
        <v>1</v>
      </c>
      <c r="H141" s="27">
        <v>0</v>
      </c>
      <c r="I141" s="27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28" t="s">
        <v>44</v>
      </c>
      <c r="E142" s="29" t="s">
        <v>41</v>
      </c>
    </row>
    <row r="143" spans="1:16" x14ac:dyDescent="0.2">
      <c r="A143" s="30" t="s">
        <v>45</v>
      </c>
      <c r="E143" s="31" t="s">
        <v>46</v>
      </c>
    </row>
    <row r="144" spans="1:16" ht="38.25" x14ac:dyDescent="0.2">
      <c r="A144" t="s">
        <v>47</v>
      </c>
      <c r="E144" s="29" t="s">
        <v>166</v>
      </c>
    </row>
    <row r="145" spans="1:16" x14ac:dyDescent="0.2">
      <c r="A145" s="22" t="s">
        <v>39</v>
      </c>
      <c r="B145" s="23" t="s">
        <v>167</v>
      </c>
      <c r="C145" s="23" t="s">
        <v>168</v>
      </c>
      <c r="D145" s="22" t="s">
        <v>41</v>
      </c>
      <c r="E145" s="24" t="s">
        <v>169</v>
      </c>
      <c r="F145" s="25" t="s">
        <v>78</v>
      </c>
      <c r="G145" s="26">
        <v>6</v>
      </c>
      <c r="H145" s="27">
        <v>0</v>
      </c>
      <c r="I145" s="27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28" t="s">
        <v>44</v>
      </c>
      <c r="E146" s="29" t="s">
        <v>41</v>
      </c>
    </row>
    <row r="147" spans="1:16" x14ac:dyDescent="0.2">
      <c r="A147" s="30" t="s">
        <v>45</v>
      </c>
      <c r="E147" s="31" t="s">
        <v>46</v>
      </c>
    </row>
    <row r="148" spans="1:16" ht="38.25" x14ac:dyDescent="0.2">
      <c r="A148" t="s">
        <v>47</v>
      </c>
      <c r="E148" s="29" t="s">
        <v>166</v>
      </c>
    </row>
    <row r="149" spans="1:16" x14ac:dyDescent="0.2">
      <c r="A149" s="22" t="s">
        <v>39</v>
      </c>
      <c r="B149" s="23" t="s">
        <v>170</v>
      </c>
      <c r="C149" s="23" t="s">
        <v>171</v>
      </c>
      <c r="D149" s="22" t="s">
        <v>41</v>
      </c>
      <c r="E149" s="24" t="s">
        <v>172</v>
      </c>
      <c r="F149" s="25" t="s">
        <v>78</v>
      </c>
      <c r="G149" s="26">
        <v>14</v>
      </c>
      <c r="H149" s="27">
        <v>0</v>
      </c>
      <c r="I149" s="27">
        <f>ROUND(ROUND(H149,2)*ROUND(G149,3),2)</f>
        <v>0</v>
      </c>
      <c r="O149">
        <f>(I149*21)/100</f>
        <v>0</v>
      </c>
      <c r="P149" t="s">
        <v>10</v>
      </c>
    </row>
    <row r="150" spans="1:16" x14ac:dyDescent="0.2">
      <c r="A150" s="28" t="s">
        <v>44</v>
      </c>
      <c r="E150" s="29" t="s">
        <v>41</v>
      </c>
    </row>
    <row r="151" spans="1:16" x14ac:dyDescent="0.2">
      <c r="A151" s="30" t="s">
        <v>45</v>
      </c>
      <c r="E151" s="31" t="s">
        <v>46</v>
      </c>
    </row>
    <row r="152" spans="1:16" ht="38.25" x14ac:dyDescent="0.2">
      <c r="A152" t="s">
        <v>47</v>
      </c>
      <c r="E152" s="29" t="s">
        <v>166</v>
      </c>
    </row>
    <row r="153" spans="1:16" ht="25.5" x14ac:dyDescent="0.2">
      <c r="A153" s="22" t="s">
        <v>39</v>
      </c>
      <c r="B153" s="23" t="s">
        <v>173</v>
      </c>
      <c r="C153" s="23" t="s">
        <v>174</v>
      </c>
      <c r="D153" s="22" t="s">
        <v>41</v>
      </c>
      <c r="E153" s="24" t="s">
        <v>175</v>
      </c>
      <c r="F153" s="25" t="s">
        <v>78</v>
      </c>
      <c r="G153" s="26">
        <v>14</v>
      </c>
      <c r="H153" s="27">
        <v>0</v>
      </c>
      <c r="I153" s="27">
        <f>ROUND(ROUND(H153,2)*ROUND(G153,3),2)</f>
        <v>0</v>
      </c>
      <c r="O153">
        <f>(I153*21)/100</f>
        <v>0</v>
      </c>
      <c r="P153" t="s">
        <v>10</v>
      </c>
    </row>
    <row r="154" spans="1:16" x14ac:dyDescent="0.2">
      <c r="A154" s="28" t="s">
        <v>44</v>
      </c>
      <c r="E154" s="29" t="s">
        <v>41</v>
      </c>
    </row>
    <row r="155" spans="1:16" x14ac:dyDescent="0.2">
      <c r="A155" s="30" t="s">
        <v>45</v>
      </c>
      <c r="E155" s="31" t="s">
        <v>46</v>
      </c>
    </row>
    <row r="156" spans="1:16" ht="38.25" x14ac:dyDescent="0.2">
      <c r="A156" t="s">
        <v>47</v>
      </c>
      <c r="E156" s="29" t="s">
        <v>166</v>
      </c>
    </row>
    <row r="157" spans="1:16" x14ac:dyDescent="0.2">
      <c r="A157" s="22" t="s">
        <v>39</v>
      </c>
      <c r="B157" s="23" t="s">
        <v>176</v>
      </c>
      <c r="C157" s="23" t="s">
        <v>177</v>
      </c>
      <c r="D157" s="22" t="s">
        <v>41</v>
      </c>
      <c r="E157" s="24" t="s">
        <v>178</v>
      </c>
      <c r="F157" s="25" t="s">
        <v>179</v>
      </c>
      <c r="G157" s="26">
        <v>24</v>
      </c>
      <c r="H157" s="27">
        <v>0</v>
      </c>
      <c r="I157" s="27">
        <f>ROUND(ROUND(H157,2)*ROUND(G157,3),2)</f>
        <v>0</v>
      </c>
      <c r="O157">
        <f>(I157*21)/100</f>
        <v>0</v>
      </c>
      <c r="P157" t="s">
        <v>10</v>
      </c>
    </row>
    <row r="158" spans="1:16" x14ac:dyDescent="0.2">
      <c r="A158" s="28" t="s">
        <v>44</v>
      </c>
      <c r="E158" s="29" t="s">
        <v>41</v>
      </c>
    </row>
    <row r="159" spans="1:16" x14ac:dyDescent="0.2">
      <c r="A159" s="30" t="s">
        <v>45</v>
      </c>
      <c r="E159" s="31" t="s">
        <v>46</v>
      </c>
    </row>
    <row r="160" spans="1:16" ht="51" x14ac:dyDescent="0.2">
      <c r="A160" t="s">
        <v>47</v>
      </c>
      <c r="E160" s="29" t="s">
        <v>180</v>
      </c>
    </row>
    <row r="161" spans="1:18" x14ac:dyDescent="0.2">
      <c r="A161" s="22" t="s">
        <v>39</v>
      </c>
      <c r="B161" s="23" t="s">
        <v>181</v>
      </c>
      <c r="C161" s="23" t="s">
        <v>182</v>
      </c>
      <c r="D161" s="22" t="s">
        <v>41</v>
      </c>
      <c r="E161" s="24" t="s">
        <v>183</v>
      </c>
      <c r="F161" s="25" t="s">
        <v>179</v>
      </c>
      <c r="G161" s="26">
        <v>12</v>
      </c>
      <c r="H161" s="27">
        <v>0</v>
      </c>
      <c r="I161" s="27">
        <f>ROUND(ROUND(H161,2)*ROUND(G161,3),2)</f>
        <v>0</v>
      </c>
      <c r="O161">
        <f>(I161*21)/100</f>
        <v>0</v>
      </c>
      <c r="P161" t="s">
        <v>10</v>
      </c>
    </row>
    <row r="162" spans="1:18" x14ac:dyDescent="0.2">
      <c r="A162" s="28" t="s">
        <v>44</v>
      </c>
      <c r="E162" s="29" t="s">
        <v>41</v>
      </c>
    </row>
    <row r="163" spans="1:18" x14ac:dyDescent="0.2">
      <c r="A163" s="30" t="s">
        <v>45</v>
      </c>
      <c r="E163" s="31" t="s">
        <v>46</v>
      </c>
    </row>
    <row r="164" spans="1:18" ht="38.25" x14ac:dyDescent="0.2">
      <c r="A164" t="s">
        <v>47</v>
      </c>
      <c r="E164" s="29" t="s">
        <v>184</v>
      </c>
    </row>
    <row r="165" spans="1:18" ht="12.75" customHeight="1" x14ac:dyDescent="0.2">
      <c r="A165" s="3" t="s">
        <v>37</v>
      </c>
      <c r="B165" s="3"/>
      <c r="C165" s="32" t="s">
        <v>72</v>
      </c>
      <c r="D165" s="3"/>
      <c r="E165" s="20" t="s">
        <v>185</v>
      </c>
      <c r="F165" s="3"/>
      <c r="G165" s="3"/>
      <c r="H165" s="3"/>
      <c r="I165" s="33">
        <f>0+Q165</f>
        <v>0</v>
      </c>
      <c r="O165">
        <f>0+R165</f>
        <v>0</v>
      </c>
      <c r="Q165">
        <f>0+I166</f>
        <v>0</v>
      </c>
      <c r="R165">
        <f>0+O166</f>
        <v>0</v>
      </c>
    </row>
    <row r="166" spans="1:18" x14ac:dyDescent="0.2">
      <c r="A166" s="22" t="s">
        <v>39</v>
      </c>
      <c r="B166" s="23" t="s">
        <v>186</v>
      </c>
      <c r="C166" s="23" t="s">
        <v>187</v>
      </c>
      <c r="D166" s="22" t="s">
        <v>41</v>
      </c>
      <c r="E166" s="24" t="s">
        <v>188</v>
      </c>
      <c r="F166" s="25" t="s">
        <v>51</v>
      </c>
      <c r="G166" s="26">
        <v>8</v>
      </c>
      <c r="H166" s="27">
        <v>0</v>
      </c>
      <c r="I166" s="27">
        <f>ROUND(ROUND(H166,2)*ROUND(G166,3),2)</f>
        <v>0</v>
      </c>
      <c r="O166">
        <f>(I166*21)/100</f>
        <v>0</v>
      </c>
      <c r="P166" t="s">
        <v>10</v>
      </c>
    </row>
    <row r="167" spans="1:18" x14ac:dyDescent="0.2">
      <c r="A167" s="28" t="s">
        <v>44</v>
      </c>
      <c r="E167" s="29" t="s">
        <v>41</v>
      </c>
    </row>
    <row r="168" spans="1:18" x14ac:dyDescent="0.2">
      <c r="A168" s="30" t="s">
        <v>45</v>
      </c>
      <c r="E168" s="31" t="s">
        <v>46</v>
      </c>
    </row>
    <row r="169" spans="1:18" ht="280.5" x14ac:dyDescent="0.2">
      <c r="A169" t="s">
        <v>47</v>
      </c>
      <c r="E169" s="29" t="s">
        <v>189</v>
      </c>
    </row>
    <row r="170" spans="1:18" ht="12.75" customHeight="1" x14ac:dyDescent="0.2">
      <c r="A170" s="3" t="s">
        <v>37</v>
      </c>
      <c r="B170" s="3"/>
      <c r="C170" s="32" t="s">
        <v>190</v>
      </c>
      <c r="D170" s="3"/>
      <c r="E170" s="20" t="s">
        <v>191</v>
      </c>
      <c r="F170" s="3"/>
      <c r="G170" s="3"/>
      <c r="H170" s="3"/>
      <c r="I170" s="33">
        <f>0+Q170</f>
        <v>0</v>
      </c>
      <c r="O170">
        <f>0+R170</f>
        <v>0</v>
      </c>
      <c r="Q170">
        <f>0+I171+I175+I179</f>
        <v>0</v>
      </c>
      <c r="R170">
        <f>0+O171+O175+O179</f>
        <v>0</v>
      </c>
    </row>
    <row r="171" spans="1:18" ht="25.5" x14ac:dyDescent="0.2">
      <c r="A171" s="22" t="s">
        <v>39</v>
      </c>
      <c r="B171" s="23" t="s">
        <v>192</v>
      </c>
      <c r="C171" s="23" t="s">
        <v>193</v>
      </c>
      <c r="D171" s="22" t="s">
        <v>194</v>
      </c>
      <c r="E171" s="24" t="s">
        <v>195</v>
      </c>
      <c r="F171" s="25" t="s">
        <v>196</v>
      </c>
      <c r="G171" s="26">
        <v>20</v>
      </c>
      <c r="H171" s="27">
        <v>0</v>
      </c>
      <c r="I171" s="27">
        <f>ROUND(ROUND(H171,2)*ROUND(G171,3),2)</f>
        <v>0</v>
      </c>
      <c r="O171">
        <f>(I171*21)/100</f>
        <v>0</v>
      </c>
      <c r="P171" t="s">
        <v>10</v>
      </c>
    </row>
    <row r="172" spans="1:18" x14ac:dyDescent="0.2">
      <c r="A172" s="28" t="s">
        <v>44</v>
      </c>
      <c r="E172" s="29" t="s">
        <v>197</v>
      </c>
    </row>
    <row r="173" spans="1:18" x14ac:dyDescent="0.2">
      <c r="A173" s="30" t="s">
        <v>45</v>
      </c>
      <c r="E173" s="31" t="s">
        <v>46</v>
      </c>
    </row>
    <row r="174" spans="1:18" ht="153" x14ac:dyDescent="0.2">
      <c r="A174" t="s">
        <v>47</v>
      </c>
      <c r="E174" s="29" t="s">
        <v>198</v>
      </c>
    </row>
    <row r="175" spans="1:18" ht="25.5" x14ac:dyDescent="0.2">
      <c r="A175" s="22" t="s">
        <v>39</v>
      </c>
      <c r="B175" s="23" t="s">
        <v>199</v>
      </c>
      <c r="C175" s="23" t="s">
        <v>200</v>
      </c>
      <c r="D175" s="22" t="s">
        <v>194</v>
      </c>
      <c r="E175" s="24" t="s">
        <v>201</v>
      </c>
      <c r="F175" s="25" t="s">
        <v>196</v>
      </c>
      <c r="G175" s="26">
        <v>0.5</v>
      </c>
      <c r="H175" s="27">
        <v>0</v>
      </c>
      <c r="I175" s="27">
        <f>ROUND(ROUND(H175,2)*ROUND(G175,3),2)</f>
        <v>0</v>
      </c>
      <c r="O175">
        <f>(I175*21)/100</f>
        <v>0</v>
      </c>
      <c r="P175" t="s">
        <v>10</v>
      </c>
    </row>
    <row r="176" spans="1:18" x14ac:dyDescent="0.2">
      <c r="A176" s="28" t="s">
        <v>44</v>
      </c>
      <c r="E176" s="29" t="s">
        <v>197</v>
      </c>
    </row>
    <row r="177" spans="1:16" x14ac:dyDescent="0.2">
      <c r="A177" s="30" t="s">
        <v>45</v>
      </c>
      <c r="E177" s="31" t="s">
        <v>46</v>
      </c>
    </row>
    <row r="178" spans="1:16" ht="153" x14ac:dyDescent="0.2">
      <c r="A178" t="s">
        <v>47</v>
      </c>
      <c r="E178" s="29" t="s">
        <v>198</v>
      </c>
    </row>
    <row r="179" spans="1:16" ht="25.5" x14ac:dyDescent="0.2">
      <c r="A179" s="22" t="s">
        <v>39</v>
      </c>
      <c r="B179" s="23" t="s">
        <v>202</v>
      </c>
      <c r="C179" s="23" t="s">
        <v>203</v>
      </c>
      <c r="D179" s="22" t="s">
        <v>194</v>
      </c>
      <c r="E179" s="24" t="s">
        <v>204</v>
      </c>
      <c r="F179" s="25" t="s">
        <v>196</v>
      </c>
      <c r="G179" s="26">
        <v>1</v>
      </c>
      <c r="H179" s="27">
        <v>0</v>
      </c>
      <c r="I179" s="27">
        <f>ROUND(ROUND(H179,2)*ROUND(G179,3),2)</f>
        <v>0</v>
      </c>
      <c r="O179">
        <f>(I179*21)/100</f>
        <v>0</v>
      </c>
      <c r="P179" t="s">
        <v>10</v>
      </c>
    </row>
    <row r="180" spans="1:16" ht="25.5" x14ac:dyDescent="0.2">
      <c r="A180" s="28" t="s">
        <v>44</v>
      </c>
      <c r="E180" s="29" t="s">
        <v>205</v>
      </c>
    </row>
    <row r="181" spans="1:16" x14ac:dyDescent="0.2">
      <c r="A181" s="30" t="s">
        <v>45</v>
      </c>
      <c r="E181" s="31" t="s">
        <v>46</v>
      </c>
    </row>
    <row r="182" spans="1:16" ht="153" x14ac:dyDescent="0.2">
      <c r="A182" t="s">
        <v>47</v>
      </c>
      <c r="E182" s="29" t="s">
        <v>198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D.2.3.2_SO 01-12-01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2020-10-17T09:09:00Z</dcterms:created>
  <dcterms:modified xsi:type="dcterms:W3CDTF">2020-10-17T09:09:00Z</dcterms:modified>
</cp:coreProperties>
</file>