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2.1.5_SO 01-18-0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1" i="1" l="1"/>
  <c r="O151" i="1" s="1"/>
  <c r="I147" i="1"/>
  <c r="O147" i="1" s="1"/>
  <c r="I143" i="1"/>
  <c r="O143" i="1" s="1"/>
  <c r="I139" i="1"/>
  <c r="Q134" i="1" s="1"/>
  <c r="I134" i="1" s="1"/>
  <c r="I135" i="1"/>
  <c r="O135" i="1" s="1"/>
  <c r="I130" i="1"/>
  <c r="O130" i="1" s="1"/>
  <c r="I126" i="1"/>
  <c r="O126" i="1" s="1"/>
  <c r="I122" i="1"/>
  <c r="O122" i="1" s="1"/>
  <c r="I118" i="1"/>
  <c r="O118" i="1" s="1"/>
  <c r="I113" i="1"/>
  <c r="O113" i="1" s="1"/>
  <c r="I109" i="1"/>
  <c r="O109" i="1" s="1"/>
  <c r="I105" i="1"/>
  <c r="O105" i="1" s="1"/>
  <c r="I101" i="1"/>
  <c r="O101" i="1" s="1"/>
  <c r="I97" i="1"/>
  <c r="O97" i="1" s="1"/>
  <c r="I93" i="1"/>
  <c r="O93" i="1" s="1"/>
  <c r="I89" i="1"/>
  <c r="O89" i="1" s="1"/>
  <c r="I85" i="1"/>
  <c r="O85" i="1" s="1"/>
  <c r="I81" i="1"/>
  <c r="O81" i="1" s="1"/>
  <c r="I77" i="1"/>
  <c r="O77" i="1" s="1"/>
  <c r="I73" i="1"/>
  <c r="O73" i="1" s="1"/>
  <c r="I69" i="1"/>
  <c r="O69" i="1" s="1"/>
  <c r="I65" i="1"/>
  <c r="O65" i="1" s="1"/>
  <c r="I61" i="1"/>
  <c r="O61" i="1" s="1"/>
  <c r="I57" i="1"/>
  <c r="O57" i="1" s="1"/>
  <c r="I53" i="1"/>
  <c r="O53" i="1" s="1"/>
  <c r="I49" i="1"/>
  <c r="O49" i="1" s="1"/>
  <c r="I45" i="1"/>
  <c r="O45" i="1" s="1"/>
  <c r="I40" i="1"/>
  <c r="O40" i="1" s="1"/>
  <c r="R39" i="1" s="1"/>
  <c r="O39" i="1" s="1"/>
  <c r="Q39" i="1"/>
  <c r="I39" i="1"/>
  <c r="I35" i="1"/>
  <c r="O35" i="1" s="1"/>
  <c r="R34" i="1" s="1"/>
  <c r="O34" i="1" s="1"/>
  <c r="Q34" i="1"/>
  <c r="I34" i="1"/>
  <c r="I30" i="1"/>
  <c r="O30" i="1" s="1"/>
  <c r="I26" i="1"/>
  <c r="O26" i="1" s="1"/>
  <c r="I22" i="1"/>
  <c r="O22" i="1" s="1"/>
  <c r="I18" i="1"/>
  <c r="O18" i="1" s="1"/>
  <c r="I14" i="1"/>
  <c r="O14" i="1" s="1"/>
  <c r="I10" i="1"/>
  <c r="O10" i="1" s="1"/>
  <c r="R9" i="1" l="1"/>
  <c r="O9" i="1" s="1"/>
  <c r="R44" i="1"/>
  <c r="O44" i="1" s="1"/>
  <c r="R117" i="1"/>
  <c r="O117" i="1" s="1"/>
  <c r="Q44" i="1"/>
  <c r="I44" i="1" s="1"/>
  <c r="Q117" i="1"/>
  <c r="I117" i="1" s="1"/>
  <c r="O139" i="1"/>
  <c r="R134" i="1" s="1"/>
  <c r="O134" i="1" s="1"/>
  <c r="Q9" i="1"/>
  <c r="I9" i="1" s="1"/>
  <c r="I3" i="1" s="1"/>
  <c r="O2" i="1" l="1"/>
</calcChain>
</file>

<file path=xl/sharedStrings.xml><?xml version="1.0" encoding="utf-8"?>
<sst xmlns="http://schemas.openxmlformats.org/spreadsheetml/2006/main" count="516" uniqueCount="215">
  <si>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</si>
  <si>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</si>
  <si>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</si>
  <si>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</si>
  <si>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</si>
  <si>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</si>
  <si>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</si>
  <si>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</si>
  <si>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SO 01-18-01</t>
  </si>
  <si>
    <t>0,00</t>
  </si>
  <si>
    <t>2</t>
  </si>
  <si>
    <t>O</t>
  </si>
  <si>
    <t>Objekt:</t>
  </si>
  <si>
    <t>D.2.1.5</t>
  </si>
  <si>
    <t>Pozemní komunikace</t>
  </si>
  <si>
    <t>15,00</t>
  </si>
  <si>
    <t>O1</t>
  </si>
  <si>
    <t>Rozpočet:</t>
  </si>
  <si>
    <t>TNS Čebín, komunikace a zpevněné plochy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</si>
  <si>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</si>
  <si>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</si>
  <si>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</si>
  <si>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</si>
  <si>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</si>
  <si>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</si>
  <si>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</si>
  <si>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</si>
  <si>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</si>
  <si>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</si>
  <si>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</si>
  <si>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</si>
  <si>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</si>
  <si>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</si>
  <si>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</si>
  <si>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</si>
  <si>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</si>
  <si>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</si>
  <si>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</si>
  <si>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</si>
  <si>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</si>
  <si>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18110</t>
  </si>
  <si>
    <t/>
  </si>
  <si>
    <t>ÚPRAVA PLÁNĚ SE ZHUTNĚNÍM V HORNINĚ TŘ. I</t>
  </si>
  <si>
    <t>m2</t>
  </si>
  <si>
    <t>PP</t>
  </si>
  <si>
    <t>VV</t>
  </si>
  <si>
    <t>160+10+240+5+360+220, DLE VÝKRESŮ</t>
  </si>
  <si>
    <t>TS</t>
  </si>
  <si>
    <t>položka zahrnuje úpravu pláně včetně vyrovnání výškových rozdílů. Míru zhutnění určuje projekt.</t>
  </si>
  <si>
    <t>18216</t>
  </si>
  <si>
    <t>ÚPRAVA POVRCHŮ SROVNÁNÍM ÚZEMÍ V TL DO 0,75M</t>
  </si>
  <si>
    <t>160+10+240+5+360+220</t>
  </si>
  <si>
    <t>položka zahrnuje srovnání výškových rozdílů terénu</t>
  </si>
  <si>
    <t>18221</t>
  </si>
  <si>
    <t>ROZPROSTŘENÍ ORNICE VE SVAHU V TL DO 0,10M</t>
  </si>
  <si>
    <t>položka zahrnuje:   
nutné přemístění ornice z dočasných skládek vzdálených do 50m 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</si>
  <si>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</si>
  <si>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</si>
  <si>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</si>
  <si>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</si>
  <si>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</si>
  <si>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   
zahrnuje nutné zalití a hnojení</t>
  </si>
  <si>
    <t>18600</t>
  </si>
  <si>
    <t>ZALÉVÁNÍ VODOU</t>
  </si>
  <si>
    <t>M3</t>
  </si>
  <si>
    <t>(160+10+240+5+360+220)*0,1 (0,1 m na 1m2)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</si>
  <si>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</si>
  <si>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</si>
  <si>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7</t>
  </si>
  <si>
    <t>212635</t>
  </si>
  <si>
    <t>TRATIVODY KOMPL Z TRUB Z PLAST HM DN DO 150MM, RÝHA TŘ I</t>
  </si>
  <si>
    <t>m</t>
  </si>
  <si>
    <t>228, trativod dn 150, trativod bude mít plné dno a perfoforaci pouze ve výseči 270 stupňů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</si>
  <si>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</si>
  <si>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VODOROVNÉ KONSTRUKCE</t>
  </si>
  <si>
    <t>8</t>
  </si>
  <si>
    <t>465512</t>
  </si>
  <si>
    <t>DLAŽBY Z LOMOVÉHO KAMENE NA MC</t>
  </si>
  <si>
    <t>Kamenná dlažba</t>
  </si>
  <si>
    <t>10*0,25, kamenná dlažba tloušťky 0,25 m</t>
  </si>
  <si>
    <t>položka zahrnuje:      
- nutné zemní práce (svahování, úpravu pláně a pod.)      
- zřízení spojovací vrstvy       
- zřízení lože dlažby z cementové malty předepsané kvality a předepsané tloušťky      
- dodávku a položení dlažby z lomového kamene do předepsaného tvaru      
- spárování, těsnění, tmelení a vyplnění spar MC případně s vyklínováním       
- úprava povrchu pro odvedení srážkové vody      
- nezahrnuje podklad pod dlažbu, vykazuje se samostatně položkami SD 45</t>
  </si>
  <si>
    <t>KOMUNIKACE</t>
  </si>
  <si>
    <t>502941</t>
  </si>
  <si>
    <t>ZŘÍZENÍ KONSTRUKČNÍ VRSTVY TĚLESA ŽELEZNIČNÍHO SPODKU Z GEOTEXTILIE</t>
  </si>
  <si>
    <t>1050+110+45+85+1100+1100+350, separační geotextílie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</si>
  <si>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</si>
  <si>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561103</t>
  </si>
  <si>
    <t>PODKLADNÍ BETON TŘ. III</t>
  </si>
  <si>
    <t>10*0,15, podkladní beton pod kamennou dlažbu tl. 150 mm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</si>
  <si>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</si>
  <si>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11</t>
  </si>
  <si>
    <t>56314</t>
  </si>
  <si>
    <t>VOZOVKOVÉ VRSTVY Z MECHANICKY ZPEVNĚNÉHO KAMENIVA TL. DO 200MM</t>
  </si>
  <si>
    <t>Vozovka A</t>
  </si>
  <si>
    <t>1050</t>
  </si>
  <si>
    <t>- dodání kameniva předepsané kvality a zrnitosti   
- rozprostření a zhutnění vrstvy v předepsané tloušťce   
- zřízení vrstvy bez rozlišení šířky, pokládání vrstvy po etapách   
- nezahrnuje postřiky, nátěry</t>
  </si>
  <si>
    <t>12</t>
  </si>
  <si>
    <t>56315</t>
  </si>
  <si>
    <t>VOZOVKOVÉ VRSTVY Z MECHANICKY ZPEVNĚNÉHO KAMENIVA TL. DO 250MM</t>
  </si>
  <si>
    <t>Vozovka D</t>
  </si>
  <si>
    <t>70, MECH. ZPEV. KAMENIVO; 0/32; 220mm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</si>
  <si>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</si>
  <si>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13</t>
  </si>
  <si>
    <t>56320</t>
  </si>
  <si>
    <t>VOZOVKOVÉ VRSTVY Z VIBROVANÉHO ŠTĚRKU</t>
  </si>
  <si>
    <t>(600+100+100)*0,5 Šterk pod technologioutl. 0,5 m</t>
  </si>
  <si>
    <t>14</t>
  </si>
  <si>
    <t>56331</t>
  </si>
  <si>
    <t>VOZOVKOVÉ VRSTVY ZE ŠTĚRKODRTI TL. DO 50MM</t>
  </si>
  <si>
    <t>Vozovka C</t>
  </si>
  <si>
    <t>30, DRCENÉ KAMENIVO 8-16, 50 mm</t>
  </si>
  <si>
    <t>15</t>
  </si>
  <si>
    <t>56335</t>
  </si>
  <si>
    <t>VOZOVKOVÉ VRSTVY ZE ŠTĚRKODRTI TL. DO 250MM</t>
  </si>
  <si>
    <t>Vozovka A+B+C+D</t>
  </si>
  <si>
    <t>(1050+550+700)+(120)+(45)+(70+45+30)</t>
  </si>
  <si>
    <t>dodání kameniva předepsané kvality a zrnitosti   
- rozprostření a zhutnění vrstvy v předepsané tloušťce   
- zřízení vrstvy bez rozlišení šířky, pokládání vrstvy po etapách   
- nezahrnuje postřiky, nátěry</t>
  </si>
  <si>
    <t>16</t>
  </si>
  <si>
    <t>56342</t>
  </si>
  <si>
    <t>VOZOVKOVÉ VRSTVY ZE ŠTĚRKOPÍSKU TL. DO 100MM</t>
  </si>
  <si>
    <t>40, Štěrkopísek 100 mm</t>
  </si>
  <si>
    <t>17</t>
  </si>
  <si>
    <t>56930</t>
  </si>
  <si>
    <t>ZPEVNĚNÍ KRAJNIC ZE ŠTĚRKODRTI</t>
  </si>
  <si>
    <t>((55+110+120+30)*0,45)+(25*2)</t>
  </si>
  <si>
    <t>dodání kameniva předepsané kvality a zrnitosti   
- rozprostření a zhutnění vrstvy v předepsané tloušťce   
- zřízení vrstvy bez rozlišení šířky, pokládání vrstvy po etapách</t>
  </si>
  <si>
    <t>18</t>
  </si>
  <si>
    <t>572211</t>
  </si>
  <si>
    <t>SPOJOVACÍ POSTŘIK Z ASFALTU DO 0,5KG/M2</t>
  </si>
  <si>
    <t>=955+955+10 na vrstvu ACL 16+, ACP 16+ a odžezaná místa</t>
  </si>
  <si>
    <t>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</si>
  <si>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19</t>
  </si>
  <si>
    <t>572221</t>
  </si>
  <si>
    <t>SPOJOVACÍ POSTŘIK Z ASFALTU DO 1,0KG/M2</t>
  </si>
  <si>
    <t>1050, na vrstvu MZK pod asf. vrstvy</t>
  </si>
  <si>
    <t>20</t>
  </si>
  <si>
    <t>574B34</t>
  </si>
  <si>
    <t>ASFALTOVÝ BETON PRO OBRUSNÉ VRSTVY MODIFIK ACO 11+, 11S TL. 40MM</t>
  </si>
  <si>
    <t>660+285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</si>
  <si>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</si>
  <si>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21</t>
  </si>
  <si>
    <t>574D56</t>
  </si>
  <si>
    <t>ASFALTOVÝ BETON PRO LOŽNÍ VRSTVY MODIFIK ACL 16+, 16S TL. 60MM</t>
  </si>
  <si>
    <t>955</t>
  </si>
  <si>
    <t>22</t>
  </si>
  <si>
    <t>574F46</t>
  </si>
  <si>
    <t>ASFALTOVÝ BETON PRO PODKLADNÍ VRSTVY MODIFIK ACP 16+, 16S TL. 50MM</t>
  </si>
  <si>
    <t>23</t>
  </si>
  <si>
    <t>58252</t>
  </si>
  <si>
    <t>DLÁŽDĚNÉ KRYTY Z BETONOVÝCH DLAŽDIC DO LOŽE Z MC</t>
  </si>
  <si>
    <t>25+35+12, přídlažba vysoká (ABK 50/25/10) 100 mm, 150 mm podkladní beton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</si>
  <si>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</si>
  <si>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24</t>
  </si>
  <si>
    <t>582611</t>
  </si>
  <si>
    <t>KRYTY Z BETON DLAŽDIC SE ZÁMKEM ŠEDÝCH TL 60MM DO LOŽE Z KAM</t>
  </si>
  <si>
    <t>Vozovka B</t>
  </si>
  <si>
    <t>45+8+2+37, ZÁMKOVÁ DLAŽBA TL. 60 mm + DRCENÉ KAMENIVO 4-8, 40 mm</t>
  </si>
  <si>
    <t>- dodání dlažebního materiálu v požadované kvalitě, dodání materiálu pro předepsané  lože v tloušťce předepsané dokumentací a pro předepsanou výplň spar       
- očištění podkladu       
- uložení dlažby dle předepsaného technologického předpisu včetně předepsané podkladní vrstvy a předepsané výplně spar       
- zřízení vrstvy bez rozlišení šířky, pokládání vrstvy po etapách        
- úpravu napojení, ukončení podél obrubníků, dilatačních zařízení, odvodňovacích proužků, odvodňovačů, vpustí, šachet a pod., nestanoví-li zadávací dokumentace jinak       
- nezahrnuje postřiky, nátěry       
- nezahrnuje těsnění podél obrubníků, dilatačních zařízení, odvodňovacích proužků, odvodňovačů, vpustí, šachet a pod.</t>
  </si>
  <si>
    <t>25</t>
  </si>
  <si>
    <t>582612</t>
  </si>
  <si>
    <t>KRYTY Z BETON DLAŽDIC SE ZÁMKEM ŠEDÝCH TL 80MM DO LOŽE Z KAM</t>
  </si>
  <si>
    <t>30, ZÁMKOVÁ DLAŽBA TL. 80 mm + DRCENÉ KAMENIVO 4-8, 40 mm</t>
  </si>
  <si>
    <t>32</t>
  </si>
  <si>
    <t>R58211</t>
  </si>
  <si>
    <t>DLÁŽDĚNÉ KRYTY Z VELKÝCH KOSTEK DO LOŽE Z KAMENIVA - žulová kostka</t>
  </si>
  <si>
    <t>70, žulová kostka 160 mm + ložní vrstva drobné drcené kamenivo 40 mm.</t>
  </si>
  <si>
    <t>dodání dlažebního materiálu v požadované kvalitě, dodání materiálu pro předepsané  lože v tloušťce předepsané dokumentací a pro předepsanou výplň spar     
- očištění podkladu     
- uložení dlažby dle předepsaného technologického předpisu včetně předepsané podkladní vrstvy a předepsané výplně spar     
- zřízení vrstvy bez rozlišení šířky, pokládání vrstvy po etapách      
- úpravu napojení, ukončení podél obrubníků, dilatačních zařízení, odvodňovacích proužků, odvodňovačů, vpustí, šachet a pod., nestanoví-li zadávací dokumentace jinak     
- nezahrnuje postřiky, nátěry     
- nezahrnuje těsnění podél obrubníků, dilatačních zařízení, odvodňovacích proužků, odvodňovačů, vpustí, šachet a pod.</t>
  </si>
  <si>
    <t>Potrubí</t>
  </si>
  <si>
    <t>26</t>
  </si>
  <si>
    <t>894446</t>
  </si>
  <si>
    <t>ŠACHTY KANAL ZE ŽELEZOBET VČET VÝZT NA POTRUBÍ DN DO 400MM</t>
  </si>
  <si>
    <t>KUS</t>
  </si>
  <si>
    <t>8+13, 8 kusů pojízdní poklopy na zatížení D400 + obnetonovaní, 13 kusů nepojízdní poklop,trativodní šachty,</t>
  </si>
  <si>
    <t>položka zahrnuje:   
- poklopy s rámem, mříže s rámem, stupadla, žebříky, stropy z bet. dílců a pod.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   
- předepsané podkladní konstrukce</t>
  </si>
  <si>
    <t>27</t>
  </si>
  <si>
    <t>89712</t>
  </si>
  <si>
    <t>VPUSŤ KANALIZAČNÍ ULIČNÍ KOMPLETNÍ Z BETONOVÝCH DÍLCŮ</t>
  </si>
  <si>
    <t>1 uliční vpust, komplet včetně mříže a podkladního betonu, pojízdní poklop D 400.</t>
  </si>
  <si>
    <t>položka zahrnuje:   
- dodávku a osazení předepsaných dílů včetně mříže   
- výplň, těsnění  a tmelení spar a spojů,   
- opatření  povrchů  betonu  izolací  proti zemní vlhkosti v částech, kde přijdou do styku se zeminou nebo kamenivem,   
- předepsané podkladní konstrukce</t>
  </si>
  <si>
    <t>28</t>
  </si>
  <si>
    <t>89721</t>
  </si>
  <si>
    <t>VPUSŤ KANALIZAČNÍ HORSKÁ KOMPLETNÍ MONOLITICKÁ BETONOVÁ</t>
  </si>
  <si>
    <t>1 kus, horská vpusť  - komplet</t>
  </si>
  <si>
    <t>položka zahrnuje:   
- mříže s rámem, koše na bahno,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zřízení  všech  požadovaných  otvorů, kapes, výklenků, prostupů, dutin, drážek a pod., vč. ztížení práce a úprav  kolem nich,    
- nátěry zabraňující soudržnost betonu a bednění,    
- výplň, těsnění  a tmelení spar a spojů,    
- opatření  povrchů  betonu  izolací  proti zemní vlhkosti v částech, kde přijdou do styku se zeminou nebo kamenivem,    
- předepsané podkladní konstrukce</t>
  </si>
  <si>
    <t>33</t>
  </si>
  <si>
    <t>R897543</t>
  </si>
  <si>
    <t>LÍNIOVÝ ŽLAB Z POLYMERBETONU SV. ŠÍŘKY DO 200MM, ZATÍŽENÍ E600, KOMPLET, 2X REVIZNÍ ŠACHTA, 1 X VPUSŤ S VÝTOKEM.</t>
  </si>
  <si>
    <t>liniový žlab</t>
  </si>
  <si>
    <t>(31,640+7,32+23,98+1+4,21+14,659+27,98+2)*1,05 osazení žlábu včetně podkladního betonu předepsané tříd, revizní šachet, vpusťí s výtokem do kanalizační přípojky, záslepak atd</t>
  </si>
  <si>
    <t>položka zahrnuje dodávku a osazení předepsaného dílce včetně mříže, komplet.   
zahrnuje předepsané podkladní konstrukce</t>
  </si>
  <si>
    <t>Ostatní práce</t>
  </si>
  <si>
    <t>29</t>
  </si>
  <si>
    <t>917223</t>
  </si>
  <si>
    <t>SILNIČNÍ A CHODNÍKOVÉ OBRUBY Z BETONOVÝCH OBRUBNÍKŮ ŠÍŘ 100MM</t>
  </si>
  <si>
    <t>40</t>
  </si>
  <si>
    <t>Položka zahrnuje:  
dodání a pokládku betonových obrubníků o rozměrech předepsaných zadávací dokumentací  
betonové lože i boční betonovou opěrku.</t>
  </si>
  <si>
    <t>30</t>
  </si>
  <si>
    <t>917224</t>
  </si>
  <si>
    <t>SILNIČNÍ A CHODNÍKOVÉ OBRUBY Z BETONOVÝCH OBRUBNÍKŮ ŠÍŘ 150MM</t>
  </si>
  <si>
    <t>40+17+18+5+5+95+140+105</t>
  </si>
  <si>
    <t>Položka zahrnuje:   
dodání a pokládku betonových obrubníků o rozměrech předepsaných zadávací dokumentací   
betonové lože i boční betonovou opěrku.</t>
  </si>
  <si>
    <t>31</t>
  </si>
  <si>
    <t>919114</t>
  </si>
  <si>
    <t>ŘEZÁNÍ ASFALTOVÉHO KRYTU VOZOVEK TL DO 200MM</t>
  </si>
  <si>
    <t>=40+25+7+20</t>
  </si>
  <si>
    <t>položka zahrnuje řezání vozovkové vrstvy v předepsané tloušťce, včetně spotřeby vody</t>
  </si>
  <si>
    <t>34</t>
  </si>
  <si>
    <t>R935212</t>
  </si>
  <si>
    <t>PŘÍKOPOVÉ ŽLABY Z BETON TVÁRNIC ŠÍŘ DO 600MM DO BETONU TL 150MM</t>
  </si>
  <si>
    <t>7, ŽLABOVKA MALÁ, 200 X 100 mm, 150 mm podkladní beton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</si>
  <si>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</si>
  <si>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35</t>
  </si>
  <si>
    <t>R935222</t>
  </si>
  <si>
    <t>PŘÍKOPOVÉ ŽLABY Z BETON TVÁRNIC ŠÍŘ DO 900MM DO BETONU TL 150MM</t>
  </si>
  <si>
    <t>18+40, příkopová žlabovka š = 607 mm, + 150 mm podkladní beton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</si>
</sst>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R154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0+O9+O34+O39+O44+O117+O134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0+I9+I34+I39+I44+I117+I134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31</v>
      </c>
      <c r="D9" s="18"/>
      <c r="E9" s="20" t="s">
        <v>38</v>
      </c>
      <c r="F9" s="18"/>
      <c r="G9" s="18"/>
      <c r="H9" s="18"/>
      <c r="I9" s="21">
        <f>0+Q9</f>
        <v>0</v>
      </c>
      <c r="O9">
        <f>0+R9</f>
        <v>0</v>
      </c>
      <c r="Q9">
        <f>0+I10+I14+I18+I22+I26+I30</f>
        <v>0</v>
      </c>
      <c r="R9">
        <f>0+O10+O14+O18+O22+O26+O30</f>
        <v>0</v>
      </c>
    </row>
    <row r="10" spans="1:18" x14ac:dyDescent="0.2">
      <c r="A10" s="22" t="s">
        <v>39</v>
      </c>
      <c r="B10" s="23" t="s">
        <v>31</v>
      </c>
      <c r="C10" s="23" t="s">
        <v>40</v>
      </c>
      <c r="D10" s="22" t="s">
        <v>41</v>
      </c>
      <c r="E10" s="24" t="s">
        <v>42</v>
      </c>
      <c r="F10" s="25" t="s">
        <v>43</v>
      </c>
      <c r="G10" s="26">
        <v>995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44</v>
      </c>
      <c r="E11" s="29" t="s">
        <v>41</v>
      </c>
    </row>
    <row r="12" spans="1:18" x14ac:dyDescent="0.2">
      <c r="A12" s="30" t="s">
        <v>45</v>
      </c>
      <c r="E12" s="31" t="s">
        <v>46</v>
      </c>
    </row>
    <row r="13" spans="1:18" ht="25.5" x14ac:dyDescent="0.2">
      <c r="A13" t="s">
        <v>47</v>
      </c>
      <c r="E13" s="29" t="s">
        <v>48</v>
      </c>
    </row>
    <row r="14" spans="1:18" x14ac:dyDescent="0.2">
      <c r="A14" s="22" t="s">
        <v>39</v>
      </c>
      <c r="B14" s="23" t="s">
        <v>10</v>
      </c>
      <c r="C14" s="23" t="s">
        <v>49</v>
      </c>
      <c r="D14" s="22" t="s">
        <v>41</v>
      </c>
      <c r="E14" s="24" t="s">
        <v>50</v>
      </c>
      <c r="F14" s="25" t="s">
        <v>43</v>
      </c>
      <c r="G14" s="26">
        <v>995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44</v>
      </c>
      <c r="E15" s="29" t="s">
        <v>41</v>
      </c>
    </row>
    <row r="16" spans="1:18" x14ac:dyDescent="0.2">
      <c r="A16" s="30" t="s">
        <v>45</v>
      </c>
      <c r="E16" s="31" t="s">
        <v>51</v>
      </c>
    </row>
    <row r="17" spans="1:16" x14ac:dyDescent="0.2">
      <c r="A17" t="s">
        <v>47</v>
      </c>
      <c r="E17" s="29" t="s">
        <v>52</v>
      </c>
    </row>
    <row r="18" spans="1:16" x14ac:dyDescent="0.2">
      <c r="A18" s="22" t="s">
        <v>39</v>
      </c>
      <c r="B18" s="23" t="s">
        <v>2</v>
      </c>
      <c r="C18" s="23" t="s">
        <v>53</v>
      </c>
      <c r="D18" s="22" t="s">
        <v>41</v>
      </c>
      <c r="E18" s="24" t="s">
        <v>54</v>
      </c>
      <c r="F18" s="25" t="s">
        <v>43</v>
      </c>
      <c r="G18" s="26">
        <v>995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6" x14ac:dyDescent="0.2">
      <c r="A19" s="28" t="s">
        <v>44</v>
      </c>
      <c r="E19" s="29" t="s">
        <v>41</v>
      </c>
    </row>
    <row r="20" spans="1:16" x14ac:dyDescent="0.2">
      <c r="A20" s="30" t="s">
        <v>45</v>
      </c>
      <c r="E20" s="31" t="s">
        <v>51</v>
      </c>
    </row>
    <row r="21" spans="1:16" ht="38.25" x14ac:dyDescent="0.2">
      <c r="A21" t="s">
        <v>47</v>
      </c>
      <c r="E21" s="29" t="s">
        <v>55</v>
      </c>
    </row>
    <row r="22" spans="1:16" x14ac:dyDescent="0.2">
      <c r="A22" s="22" t="s">
        <v>39</v>
      </c>
      <c r="B22" s="23" t="s">
        <v>32</v>
      </c>
      <c r="C22" s="23" t="s">
        <v>56</v>
      </c>
      <c r="D22" s="22" t="s">
        <v>41</v>
      </c>
      <c r="E22" s="24" t="s">
        <v>57</v>
      </c>
      <c r="F22" s="25" t="s">
        <v>43</v>
      </c>
      <c r="G22" s="26">
        <v>995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6" x14ac:dyDescent="0.2">
      <c r="A23" s="28" t="s">
        <v>44</v>
      </c>
      <c r="E23" s="29" t="s">
        <v>41</v>
      </c>
    </row>
    <row r="24" spans="1:16" x14ac:dyDescent="0.2">
      <c r="A24" s="30" t="s">
        <v>45</v>
      </c>
      <c r="E24" s="31" t="s">
        <v>51</v>
      </c>
    </row>
    <row r="25" spans="1:16" ht="25.5" x14ac:dyDescent="0.2">
      <c r="A25" t="s">
        <v>47</v>
      </c>
      <c r="E25" s="29" t="s">
        <v>58</v>
      </c>
    </row>
    <row r="26" spans="1:16" x14ac:dyDescent="0.2">
      <c r="A26" s="22" t="s">
        <v>39</v>
      </c>
      <c r="B26" s="23" t="s">
        <v>33</v>
      </c>
      <c r="C26" s="23" t="s">
        <v>59</v>
      </c>
      <c r="D26" s="22" t="s">
        <v>41</v>
      </c>
      <c r="E26" s="24" t="s">
        <v>60</v>
      </c>
      <c r="F26" s="25" t="s">
        <v>43</v>
      </c>
      <c r="G26" s="26">
        <v>995</v>
      </c>
      <c r="H26" s="27">
        <v>0</v>
      </c>
      <c r="I26" s="27">
        <f>ROUND(ROUND(H26,2)*ROUND(G26,3),2)</f>
        <v>0</v>
      </c>
      <c r="O26">
        <f>(I26*21)/100</f>
        <v>0</v>
      </c>
      <c r="P26" t="s">
        <v>10</v>
      </c>
    </row>
    <row r="27" spans="1:16" x14ac:dyDescent="0.2">
      <c r="A27" s="28" t="s">
        <v>44</v>
      </c>
      <c r="E27" s="29" t="s">
        <v>41</v>
      </c>
    </row>
    <row r="28" spans="1:16" x14ac:dyDescent="0.2">
      <c r="A28" s="30" t="s">
        <v>45</v>
      </c>
      <c r="E28" s="31" t="s">
        <v>51</v>
      </c>
    </row>
    <row r="29" spans="1:16" ht="38.25" x14ac:dyDescent="0.2">
      <c r="A29" t="s">
        <v>47</v>
      </c>
      <c r="E29" s="29" t="s">
        <v>61</v>
      </c>
    </row>
    <row r="30" spans="1:16" x14ac:dyDescent="0.2">
      <c r="A30" s="22" t="s">
        <v>39</v>
      </c>
      <c r="B30" s="23" t="s">
        <v>34</v>
      </c>
      <c r="C30" s="23" t="s">
        <v>62</v>
      </c>
      <c r="D30" s="22" t="s">
        <v>41</v>
      </c>
      <c r="E30" s="24" t="s">
        <v>63</v>
      </c>
      <c r="F30" s="25" t="s">
        <v>64</v>
      </c>
      <c r="G30" s="26">
        <v>99.5</v>
      </c>
      <c r="H30" s="27">
        <v>0</v>
      </c>
      <c r="I30" s="27">
        <f>ROUND(ROUND(H30,2)*ROUND(G30,3),2)</f>
        <v>0</v>
      </c>
      <c r="O30">
        <f>(I30*21)/100</f>
        <v>0</v>
      </c>
      <c r="P30" t="s">
        <v>10</v>
      </c>
    </row>
    <row r="31" spans="1:16" x14ac:dyDescent="0.2">
      <c r="A31" s="28" t="s">
        <v>44</v>
      </c>
      <c r="E31" s="29" t="s">
        <v>41</v>
      </c>
    </row>
    <row r="32" spans="1:16" x14ac:dyDescent="0.2">
      <c r="A32" s="30" t="s">
        <v>45</v>
      </c>
      <c r="E32" s="31" t="s">
        <v>65</v>
      </c>
    </row>
    <row r="33" spans="1:18" ht="38.25" x14ac:dyDescent="0.2">
      <c r="A33" t="s">
        <v>47</v>
      </c>
      <c r="E33" s="29" t="s">
        <v>66</v>
      </c>
    </row>
    <row r="34" spans="1:18" ht="12.75" customHeight="1" x14ac:dyDescent="0.2">
      <c r="A34" s="3" t="s">
        <v>37</v>
      </c>
      <c r="B34" s="3"/>
      <c r="C34" s="32" t="s">
        <v>10</v>
      </c>
      <c r="D34" s="3"/>
      <c r="E34" s="20" t="s">
        <v>67</v>
      </c>
      <c r="F34" s="3"/>
      <c r="G34" s="3"/>
      <c r="H34" s="3"/>
      <c r="I34" s="33">
        <f>0+Q34</f>
        <v>0</v>
      </c>
      <c r="O34">
        <f>0+R34</f>
        <v>0</v>
      </c>
      <c r="Q34">
        <f>0+I35</f>
        <v>0</v>
      </c>
      <c r="R34">
        <f>0+O35</f>
        <v>0</v>
      </c>
    </row>
    <row r="35" spans="1:18" x14ac:dyDescent="0.2">
      <c r="A35" s="22" t="s">
        <v>39</v>
      </c>
      <c r="B35" s="23" t="s">
        <v>68</v>
      </c>
      <c r="C35" s="23" t="s">
        <v>69</v>
      </c>
      <c r="D35" s="22" t="s">
        <v>41</v>
      </c>
      <c r="E35" s="24" t="s">
        <v>70</v>
      </c>
      <c r="F35" s="25" t="s">
        <v>71</v>
      </c>
      <c r="G35" s="26">
        <v>228</v>
      </c>
      <c r="H35" s="27">
        <v>0</v>
      </c>
      <c r="I35" s="27">
        <f>ROUND(ROUND(H35,2)*ROUND(G35,3),2)</f>
        <v>0</v>
      </c>
      <c r="O35">
        <f>(I35*21)/100</f>
        <v>0</v>
      </c>
      <c r="P35" t="s">
        <v>10</v>
      </c>
    </row>
    <row r="36" spans="1:18" x14ac:dyDescent="0.2">
      <c r="A36" s="28" t="s">
        <v>44</v>
      </c>
      <c r="E36" s="29" t="s">
        <v>41</v>
      </c>
    </row>
    <row r="37" spans="1:18" ht="25.5" x14ac:dyDescent="0.2">
      <c r="A37" s="30" t="s">
        <v>45</v>
      </c>
      <c r="E37" s="31" t="s">
        <v>72</v>
      </c>
    </row>
    <row r="38" spans="1:18" ht="165.75" x14ac:dyDescent="0.2">
      <c r="A38" t="s">
        <v>47</v>
      </c>
      <c r="E38" s="29" t="s">
        <v>73</v>
      </c>
    </row>
    <row r="39" spans="1:18" ht="12.75" customHeight="1" x14ac:dyDescent="0.2">
      <c r="A39" s="3" t="s">
        <v>37</v>
      </c>
      <c r="B39" s="3"/>
      <c r="C39" s="32" t="s">
        <v>32</v>
      </c>
      <c r="D39" s="3"/>
      <c r="E39" s="20" t="s">
        <v>74</v>
      </c>
      <c r="F39" s="3"/>
      <c r="G39" s="3"/>
      <c r="H39" s="3"/>
      <c r="I39" s="33">
        <f>0+Q39</f>
        <v>0</v>
      </c>
      <c r="O39">
        <f>0+R39</f>
        <v>0</v>
      </c>
      <c r="Q39">
        <f>0+I40</f>
        <v>0</v>
      </c>
      <c r="R39">
        <f>0+O40</f>
        <v>0</v>
      </c>
    </row>
    <row r="40" spans="1:18" x14ac:dyDescent="0.2">
      <c r="A40" s="22" t="s">
        <v>39</v>
      </c>
      <c r="B40" s="23" t="s">
        <v>75</v>
      </c>
      <c r="C40" s="23" t="s">
        <v>76</v>
      </c>
      <c r="D40" s="22" t="s">
        <v>41</v>
      </c>
      <c r="E40" s="24" t="s">
        <v>77</v>
      </c>
      <c r="F40" s="25" t="s">
        <v>64</v>
      </c>
      <c r="G40" s="26">
        <v>2.5</v>
      </c>
      <c r="H40" s="27">
        <v>0</v>
      </c>
      <c r="I40" s="27">
        <f>ROUND(ROUND(H40,2)*ROUND(G40,3),2)</f>
        <v>0</v>
      </c>
      <c r="O40">
        <f>(I40*21)/100</f>
        <v>0</v>
      </c>
      <c r="P40" t="s">
        <v>10</v>
      </c>
    </row>
    <row r="41" spans="1:18" x14ac:dyDescent="0.2">
      <c r="A41" s="28" t="s">
        <v>44</v>
      </c>
      <c r="E41" s="29" t="s">
        <v>78</v>
      </c>
    </row>
    <row r="42" spans="1:18" x14ac:dyDescent="0.2">
      <c r="A42" s="30" t="s">
        <v>45</v>
      </c>
      <c r="E42" s="31" t="s">
        <v>79</v>
      </c>
    </row>
    <row r="43" spans="1:18" ht="102" x14ac:dyDescent="0.2">
      <c r="A43" t="s">
        <v>47</v>
      </c>
      <c r="E43" s="29" t="s">
        <v>80</v>
      </c>
    </row>
    <row r="44" spans="1:18" ht="12.75" customHeight="1" x14ac:dyDescent="0.2">
      <c r="A44" s="3" t="s">
        <v>37</v>
      </c>
      <c r="B44" s="3"/>
      <c r="C44" s="32" t="s">
        <v>33</v>
      </c>
      <c r="D44" s="3"/>
      <c r="E44" s="20" t="s">
        <v>81</v>
      </c>
      <c r="F44" s="3"/>
      <c r="G44" s="3"/>
      <c r="H44" s="3"/>
      <c r="I44" s="33">
        <f>0+Q44</f>
        <v>0</v>
      </c>
      <c r="O44">
        <f>0+R44</f>
        <v>0</v>
      </c>
      <c r="Q44">
        <f>0+I45+I49+I53+I57+I61+I65+I69+I73+I77+I81+I85+I89+I93+I97+I101+I105+I109+I113</f>
        <v>0</v>
      </c>
      <c r="R44">
        <f>0+O45+O49+O53+O57+O61+O65+O69+O73+O77+O81+O85+O89+O93+O97+O101+O105+O109+O113</f>
        <v>0</v>
      </c>
    </row>
    <row r="45" spans="1:18" ht="25.5" x14ac:dyDescent="0.2">
      <c r="A45" s="22" t="s">
        <v>39</v>
      </c>
      <c r="B45" s="23" t="s">
        <v>35</v>
      </c>
      <c r="C45" s="23" t="s">
        <v>82</v>
      </c>
      <c r="D45" s="22" t="s">
        <v>41</v>
      </c>
      <c r="E45" s="24" t="s">
        <v>83</v>
      </c>
      <c r="F45" s="25" t="s">
        <v>43</v>
      </c>
      <c r="G45" s="26">
        <v>3840</v>
      </c>
      <c r="H45" s="27">
        <v>0</v>
      </c>
      <c r="I45" s="27">
        <f>ROUND(ROUND(H45,2)*ROUND(G45,3),2)</f>
        <v>0</v>
      </c>
      <c r="O45">
        <f>(I45*21)/100</f>
        <v>0</v>
      </c>
      <c r="P45" t="s">
        <v>10</v>
      </c>
    </row>
    <row r="46" spans="1:18" x14ac:dyDescent="0.2">
      <c r="A46" s="28" t="s">
        <v>44</v>
      </c>
      <c r="E46" s="29" t="s">
        <v>41</v>
      </c>
    </row>
    <row r="47" spans="1:18" x14ac:dyDescent="0.2">
      <c r="A47" s="30" t="s">
        <v>45</v>
      </c>
      <c r="E47" s="31" t="s">
        <v>84</v>
      </c>
    </row>
    <row r="48" spans="1:18" ht="178.5" x14ac:dyDescent="0.2">
      <c r="A48" t="s">
        <v>47</v>
      </c>
      <c r="E48" s="29" t="s">
        <v>85</v>
      </c>
    </row>
    <row r="49" spans="1:16" x14ac:dyDescent="0.2">
      <c r="A49" s="22" t="s">
        <v>39</v>
      </c>
      <c r="B49" s="23" t="s">
        <v>36</v>
      </c>
      <c r="C49" s="23" t="s">
        <v>86</v>
      </c>
      <c r="D49" s="22" t="s">
        <v>41</v>
      </c>
      <c r="E49" s="24" t="s">
        <v>87</v>
      </c>
      <c r="F49" s="25" t="s">
        <v>64</v>
      </c>
      <c r="G49" s="26">
        <v>1.5</v>
      </c>
      <c r="H49" s="27">
        <v>0</v>
      </c>
      <c r="I49" s="27">
        <f>ROUND(ROUND(H49,2)*ROUND(G49,3),2)</f>
        <v>0</v>
      </c>
      <c r="O49">
        <f>(I49*21)/100</f>
        <v>0</v>
      </c>
      <c r="P49" t="s">
        <v>10</v>
      </c>
    </row>
    <row r="50" spans="1:16" x14ac:dyDescent="0.2">
      <c r="A50" s="28" t="s">
        <v>44</v>
      </c>
      <c r="E50" s="29" t="s">
        <v>41</v>
      </c>
    </row>
    <row r="51" spans="1:16" x14ac:dyDescent="0.2">
      <c r="A51" s="30" t="s">
        <v>45</v>
      </c>
      <c r="E51" s="31" t="s">
        <v>88</v>
      </c>
    </row>
    <row r="52" spans="1:16" ht="127.5" x14ac:dyDescent="0.2">
      <c r="A52" t="s">
        <v>47</v>
      </c>
      <c r="E52" s="29" t="s">
        <v>89</v>
      </c>
    </row>
    <row r="53" spans="1:16" ht="25.5" x14ac:dyDescent="0.2">
      <c r="A53" s="22" t="s">
        <v>39</v>
      </c>
      <c r="B53" s="23" t="s">
        <v>90</v>
      </c>
      <c r="C53" s="23" t="s">
        <v>91</v>
      </c>
      <c r="D53" s="22" t="s">
        <v>41</v>
      </c>
      <c r="E53" s="24" t="s">
        <v>92</v>
      </c>
      <c r="F53" s="25" t="s">
        <v>43</v>
      </c>
      <c r="G53" s="26">
        <v>1050</v>
      </c>
      <c r="H53" s="27">
        <v>0</v>
      </c>
      <c r="I53" s="27">
        <f>ROUND(ROUND(H53,2)*ROUND(G53,3),2)</f>
        <v>0</v>
      </c>
      <c r="O53">
        <f>(I53*21)/100</f>
        <v>0</v>
      </c>
      <c r="P53" t="s">
        <v>10</v>
      </c>
    </row>
    <row r="54" spans="1:16" x14ac:dyDescent="0.2">
      <c r="A54" s="28" t="s">
        <v>44</v>
      </c>
      <c r="E54" s="29" t="s">
        <v>93</v>
      </c>
    </row>
    <row r="55" spans="1:16" x14ac:dyDescent="0.2">
      <c r="A55" s="30" t="s">
        <v>45</v>
      </c>
      <c r="E55" s="31" t="s">
        <v>94</v>
      </c>
    </row>
    <row r="56" spans="1:16" ht="51" x14ac:dyDescent="0.2">
      <c r="A56" t="s">
        <v>47</v>
      </c>
      <c r="E56" s="29" t="s">
        <v>95</v>
      </c>
    </row>
    <row r="57" spans="1:16" ht="25.5" x14ac:dyDescent="0.2">
      <c r="A57" s="22" t="s">
        <v>39</v>
      </c>
      <c r="B57" s="23" t="s">
        <v>96</v>
      </c>
      <c r="C57" s="23" t="s">
        <v>97</v>
      </c>
      <c r="D57" s="22" t="s">
        <v>41</v>
      </c>
      <c r="E57" s="24" t="s">
        <v>98</v>
      </c>
      <c r="F57" s="25" t="s">
        <v>43</v>
      </c>
      <c r="G57" s="26">
        <v>70</v>
      </c>
      <c r="H57" s="27">
        <v>0</v>
      </c>
      <c r="I57" s="27">
        <f>ROUND(ROUND(H57,2)*ROUND(G57,3),2)</f>
        <v>0</v>
      </c>
      <c r="O57">
        <f>(I57*21)/100</f>
        <v>0</v>
      </c>
      <c r="P57" t="s">
        <v>10</v>
      </c>
    </row>
    <row r="58" spans="1:16" x14ac:dyDescent="0.2">
      <c r="A58" s="28" t="s">
        <v>44</v>
      </c>
      <c r="E58" s="29" t="s">
        <v>99</v>
      </c>
    </row>
    <row r="59" spans="1:16" x14ac:dyDescent="0.2">
      <c r="A59" s="30" t="s">
        <v>45</v>
      </c>
      <c r="E59" s="31" t="s">
        <v>100</v>
      </c>
    </row>
    <row r="60" spans="1:16" ht="51" x14ac:dyDescent="0.2">
      <c r="A60" t="s">
        <v>47</v>
      </c>
      <c r="E60" s="29" t="s">
        <v>101</v>
      </c>
    </row>
    <row r="61" spans="1:16" x14ac:dyDescent="0.2">
      <c r="A61" s="22" t="s">
        <v>39</v>
      </c>
      <c r="B61" s="23" t="s">
        <v>102</v>
      </c>
      <c r="C61" s="23" t="s">
        <v>103</v>
      </c>
      <c r="D61" s="22" t="s">
        <v>41</v>
      </c>
      <c r="E61" s="24" t="s">
        <v>104</v>
      </c>
      <c r="F61" s="25" t="s">
        <v>64</v>
      </c>
      <c r="G61" s="26">
        <v>400</v>
      </c>
      <c r="H61" s="27">
        <v>0</v>
      </c>
      <c r="I61" s="27">
        <f>ROUND(ROUND(H61,2)*ROUND(G61,3),2)</f>
        <v>0</v>
      </c>
      <c r="O61">
        <f>(I61*21)/100</f>
        <v>0</v>
      </c>
      <c r="P61" t="s">
        <v>10</v>
      </c>
    </row>
    <row r="62" spans="1:16" x14ac:dyDescent="0.2">
      <c r="A62" s="28" t="s">
        <v>44</v>
      </c>
      <c r="E62" s="29" t="s">
        <v>41</v>
      </c>
    </row>
    <row r="63" spans="1:16" x14ac:dyDescent="0.2">
      <c r="A63" s="30" t="s">
        <v>45</v>
      </c>
      <c r="E63" s="31" t="s">
        <v>105</v>
      </c>
    </row>
    <row r="64" spans="1:16" ht="51" x14ac:dyDescent="0.2">
      <c r="A64" t="s">
        <v>47</v>
      </c>
      <c r="E64" s="29" t="s">
        <v>101</v>
      </c>
    </row>
    <row r="65" spans="1:16" x14ac:dyDescent="0.2">
      <c r="A65" s="22" t="s">
        <v>39</v>
      </c>
      <c r="B65" s="23" t="s">
        <v>106</v>
      </c>
      <c r="C65" s="23" t="s">
        <v>107</v>
      </c>
      <c r="D65" s="22" t="s">
        <v>41</v>
      </c>
      <c r="E65" s="24" t="s">
        <v>108</v>
      </c>
      <c r="F65" s="25" t="s">
        <v>43</v>
      </c>
      <c r="G65" s="26">
        <v>30</v>
      </c>
      <c r="H65" s="27">
        <v>0</v>
      </c>
      <c r="I65" s="27">
        <f>ROUND(ROUND(H65,2)*ROUND(G65,3),2)</f>
        <v>0</v>
      </c>
      <c r="O65">
        <f>(I65*21)/100</f>
        <v>0</v>
      </c>
      <c r="P65" t="s">
        <v>10</v>
      </c>
    </row>
    <row r="66" spans="1:16" x14ac:dyDescent="0.2">
      <c r="A66" s="28" t="s">
        <v>44</v>
      </c>
      <c r="E66" s="29" t="s">
        <v>109</v>
      </c>
    </row>
    <row r="67" spans="1:16" x14ac:dyDescent="0.2">
      <c r="A67" s="30" t="s">
        <v>45</v>
      </c>
      <c r="E67" s="31" t="s">
        <v>110</v>
      </c>
    </row>
    <row r="68" spans="1:16" ht="51" x14ac:dyDescent="0.2">
      <c r="A68" t="s">
        <v>47</v>
      </c>
      <c r="E68" s="29" t="s">
        <v>101</v>
      </c>
    </row>
    <row r="69" spans="1:16" x14ac:dyDescent="0.2">
      <c r="A69" s="22" t="s">
        <v>39</v>
      </c>
      <c r="B69" s="23" t="s">
        <v>111</v>
      </c>
      <c r="C69" s="23" t="s">
        <v>112</v>
      </c>
      <c r="D69" s="22" t="s">
        <v>41</v>
      </c>
      <c r="E69" s="24" t="s">
        <v>113</v>
      </c>
      <c r="F69" s="25" t="s">
        <v>43</v>
      </c>
      <c r="G69" s="26">
        <v>2610</v>
      </c>
      <c r="H69" s="27">
        <v>0</v>
      </c>
      <c r="I69" s="27">
        <f>ROUND(ROUND(H69,2)*ROUND(G69,3),2)</f>
        <v>0</v>
      </c>
      <c r="O69">
        <f>(I69*21)/100</f>
        <v>0</v>
      </c>
      <c r="P69" t="s">
        <v>10</v>
      </c>
    </row>
    <row r="70" spans="1:16" x14ac:dyDescent="0.2">
      <c r="A70" s="28" t="s">
        <v>44</v>
      </c>
      <c r="E70" s="29" t="s">
        <v>114</v>
      </c>
    </row>
    <row r="71" spans="1:16" x14ac:dyDescent="0.2">
      <c r="A71" s="30" t="s">
        <v>45</v>
      </c>
      <c r="E71" s="31" t="s">
        <v>115</v>
      </c>
    </row>
    <row r="72" spans="1:16" ht="51" x14ac:dyDescent="0.2">
      <c r="A72" t="s">
        <v>47</v>
      </c>
      <c r="E72" s="29" t="s">
        <v>116</v>
      </c>
    </row>
    <row r="73" spans="1:16" x14ac:dyDescent="0.2">
      <c r="A73" s="22" t="s">
        <v>39</v>
      </c>
      <c r="B73" s="23" t="s">
        <v>117</v>
      </c>
      <c r="C73" s="23" t="s">
        <v>118</v>
      </c>
      <c r="D73" s="22" t="s">
        <v>41</v>
      </c>
      <c r="E73" s="24" t="s">
        <v>119</v>
      </c>
      <c r="F73" s="25" t="s">
        <v>43</v>
      </c>
      <c r="G73" s="26">
        <v>40</v>
      </c>
      <c r="H73" s="27">
        <v>0</v>
      </c>
      <c r="I73" s="27">
        <f>ROUND(ROUND(H73,2)*ROUND(G73,3),2)</f>
        <v>0</v>
      </c>
      <c r="O73">
        <f>(I73*21)/100</f>
        <v>0</v>
      </c>
      <c r="P73" t="s">
        <v>10</v>
      </c>
    </row>
    <row r="74" spans="1:16" x14ac:dyDescent="0.2">
      <c r="A74" s="28" t="s">
        <v>44</v>
      </c>
      <c r="E74" s="29" t="s">
        <v>109</v>
      </c>
    </row>
    <row r="75" spans="1:16" x14ac:dyDescent="0.2">
      <c r="A75" s="30" t="s">
        <v>45</v>
      </c>
      <c r="E75" s="31" t="s">
        <v>120</v>
      </c>
    </row>
    <row r="76" spans="1:16" ht="51" x14ac:dyDescent="0.2">
      <c r="A76" t="s">
        <v>47</v>
      </c>
      <c r="E76" s="29" t="s">
        <v>101</v>
      </c>
    </row>
    <row r="77" spans="1:16" x14ac:dyDescent="0.2">
      <c r="A77" s="22" t="s">
        <v>39</v>
      </c>
      <c r="B77" s="23" t="s">
        <v>121</v>
      </c>
      <c r="C77" s="23" t="s">
        <v>122</v>
      </c>
      <c r="D77" s="22" t="s">
        <v>41</v>
      </c>
      <c r="E77" s="24" t="s">
        <v>123</v>
      </c>
      <c r="F77" s="25" t="s">
        <v>64</v>
      </c>
      <c r="G77" s="26">
        <v>191.75</v>
      </c>
      <c r="H77" s="27">
        <v>0</v>
      </c>
      <c r="I77" s="27">
        <f>ROUND(ROUND(H77,2)*ROUND(G77,3),2)</f>
        <v>0</v>
      </c>
      <c r="O77">
        <f>(I77*21)/100</f>
        <v>0</v>
      </c>
      <c r="P77" t="s">
        <v>10</v>
      </c>
    </row>
    <row r="78" spans="1:16" x14ac:dyDescent="0.2">
      <c r="A78" s="28" t="s">
        <v>44</v>
      </c>
      <c r="E78" s="29" t="s">
        <v>41</v>
      </c>
    </row>
    <row r="79" spans="1:16" x14ac:dyDescent="0.2">
      <c r="A79" s="30" t="s">
        <v>45</v>
      </c>
      <c r="E79" s="31" t="s">
        <v>124</v>
      </c>
    </row>
    <row r="80" spans="1:16" ht="38.25" x14ac:dyDescent="0.2">
      <c r="A80" t="s">
        <v>47</v>
      </c>
      <c r="E80" s="29" t="s">
        <v>125</v>
      </c>
    </row>
    <row r="81" spans="1:16" x14ac:dyDescent="0.2">
      <c r="A81" s="22" t="s">
        <v>39</v>
      </c>
      <c r="B81" s="23" t="s">
        <v>126</v>
      </c>
      <c r="C81" s="23" t="s">
        <v>127</v>
      </c>
      <c r="D81" s="22" t="s">
        <v>41</v>
      </c>
      <c r="E81" s="24" t="s">
        <v>128</v>
      </c>
      <c r="F81" s="25" t="s">
        <v>43</v>
      </c>
      <c r="G81" s="26">
        <v>1920</v>
      </c>
      <c r="H81" s="27">
        <v>0</v>
      </c>
      <c r="I81" s="27">
        <f>ROUND(ROUND(H81,2)*ROUND(G81,3),2)</f>
        <v>0</v>
      </c>
      <c r="O81">
        <f>(I81*21)/100</f>
        <v>0</v>
      </c>
      <c r="P81" t="s">
        <v>10</v>
      </c>
    </row>
    <row r="82" spans="1:16" x14ac:dyDescent="0.2">
      <c r="A82" s="28" t="s">
        <v>44</v>
      </c>
      <c r="E82" s="29" t="s">
        <v>93</v>
      </c>
    </row>
    <row r="83" spans="1:16" x14ac:dyDescent="0.2">
      <c r="A83" s="30" t="s">
        <v>45</v>
      </c>
      <c r="E83" s="31" t="s">
        <v>129</v>
      </c>
    </row>
    <row r="84" spans="1:16" ht="51" x14ac:dyDescent="0.2">
      <c r="A84" t="s">
        <v>47</v>
      </c>
      <c r="E84" s="29" t="s">
        <v>130</v>
      </c>
    </row>
    <row r="85" spans="1:16" x14ac:dyDescent="0.2">
      <c r="A85" s="22" t="s">
        <v>39</v>
      </c>
      <c r="B85" s="23" t="s">
        <v>131</v>
      </c>
      <c r="C85" s="23" t="s">
        <v>132</v>
      </c>
      <c r="D85" s="22" t="s">
        <v>41</v>
      </c>
      <c r="E85" s="24" t="s">
        <v>133</v>
      </c>
      <c r="F85" s="25" t="s">
        <v>43</v>
      </c>
      <c r="G85" s="26">
        <v>1050</v>
      </c>
      <c r="H85" s="27">
        <v>0</v>
      </c>
      <c r="I85" s="27">
        <f>ROUND(ROUND(H85,2)*ROUND(G85,3),2)</f>
        <v>0</v>
      </c>
      <c r="O85">
        <f>(I85*21)/100</f>
        <v>0</v>
      </c>
      <c r="P85" t="s">
        <v>10</v>
      </c>
    </row>
    <row r="86" spans="1:16" x14ac:dyDescent="0.2">
      <c r="A86" s="28" t="s">
        <v>44</v>
      </c>
      <c r="E86" s="29" t="s">
        <v>93</v>
      </c>
    </row>
    <row r="87" spans="1:16" x14ac:dyDescent="0.2">
      <c r="A87" s="30" t="s">
        <v>45</v>
      </c>
      <c r="E87" s="31" t="s">
        <v>134</v>
      </c>
    </row>
    <row r="88" spans="1:16" ht="51" x14ac:dyDescent="0.2">
      <c r="A88" t="s">
        <v>47</v>
      </c>
      <c r="E88" s="29" t="s">
        <v>130</v>
      </c>
    </row>
    <row r="89" spans="1:16" ht="25.5" x14ac:dyDescent="0.2">
      <c r="A89" s="22" t="s">
        <v>39</v>
      </c>
      <c r="B89" s="23" t="s">
        <v>135</v>
      </c>
      <c r="C89" s="23" t="s">
        <v>136</v>
      </c>
      <c r="D89" s="22" t="s">
        <v>41</v>
      </c>
      <c r="E89" s="24" t="s">
        <v>137</v>
      </c>
      <c r="F89" s="25" t="s">
        <v>43</v>
      </c>
      <c r="G89" s="26">
        <v>945</v>
      </c>
      <c r="H89" s="27">
        <v>0</v>
      </c>
      <c r="I89" s="27">
        <f>ROUND(ROUND(H89,2)*ROUND(G89,3),2)</f>
        <v>0</v>
      </c>
      <c r="O89">
        <f>(I89*21)/100</f>
        <v>0</v>
      </c>
      <c r="P89" t="s">
        <v>10</v>
      </c>
    </row>
    <row r="90" spans="1:16" x14ac:dyDescent="0.2">
      <c r="A90" s="28" t="s">
        <v>44</v>
      </c>
      <c r="E90" s="29" t="s">
        <v>93</v>
      </c>
    </row>
    <row r="91" spans="1:16" x14ac:dyDescent="0.2">
      <c r="A91" s="30" t="s">
        <v>45</v>
      </c>
      <c r="E91" s="31" t="s">
        <v>138</v>
      </c>
    </row>
    <row r="92" spans="1:16" ht="140.25" x14ac:dyDescent="0.2">
      <c r="A92" t="s">
        <v>47</v>
      </c>
      <c r="E92" s="29" t="s">
        <v>139</v>
      </c>
    </row>
    <row r="93" spans="1:16" x14ac:dyDescent="0.2">
      <c r="A93" s="22" t="s">
        <v>39</v>
      </c>
      <c r="B93" s="23" t="s">
        <v>140</v>
      </c>
      <c r="C93" s="23" t="s">
        <v>141</v>
      </c>
      <c r="D93" s="22" t="s">
        <v>41</v>
      </c>
      <c r="E93" s="24" t="s">
        <v>142</v>
      </c>
      <c r="F93" s="25" t="s">
        <v>43</v>
      </c>
      <c r="G93" s="26">
        <v>955</v>
      </c>
      <c r="H93" s="27">
        <v>0</v>
      </c>
      <c r="I93" s="27">
        <f>ROUND(ROUND(H93,2)*ROUND(G93,3),2)</f>
        <v>0</v>
      </c>
      <c r="O93">
        <f>(I93*21)/100</f>
        <v>0</v>
      </c>
      <c r="P93" t="s">
        <v>10</v>
      </c>
    </row>
    <row r="94" spans="1:16" x14ac:dyDescent="0.2">
      <c r="A94" s="28" t="s">
        <v>44</v>
      </c>
      <c r="E94" s="29" t="s">
        <v>93</v>
      </c>
    </row>
    <row r="95" spans="1:16" x14ac:dyDescent="0.2">
      <c r="A95" s="30" t="s">
        <v>45</v>
      </c>
      <c r="E95" s="31" t="s">
        <v>143</v>
      </c>
    </row>
    <row r="96" spans="1:16" ht="140.25" x14ac:dyDescent="0.2">
      <c r="A96" t="s">
        <v>47</v>
      </c>
      <c r="E96" s="29" t="s">
        <v>139</v>
      </c>
    </row>
    <row r="97" spans="1:16" ht="25.5" x14ac:dyDescent="0.2">
      <c r="A97" s="22" t="s">
        <v>39</v>
      </c>
      <c r="B97" s="23" t="s">
        <v>144</v>
      </c>
      <c r="C97" s="23" t="s">
        <v>145</v>
      </c>
      <c r="D97" s="22" t="s">
        <v>41</v>
      </c>
      <c r="E97" s="24" t="s">
        <v>146</v>
      </c>
      <c r="F97" s="25" t="s">
        <v>43</v>
      </c>
      <c r="G97" s="26">
        <v>955</v>
      </c>
      <c r="H97" s="27">
        <v>0</v>
      </c>
      <c r="I97" s="27">
        <f>ROUND(ROUND(H97,2)*ROUND(G97,3),2)</f>
        <v>0</v>
      </c>
      <c r="O97">
        <f>(I97*21)/100</f>
        <v>0</v>
      </c>
      <c r="P97" t="s">
        <v>10</v>
      </c>
    </row>
    <row r="98" spans="1:16" x14ac:dyDescent="0.2">
      <c r="A98" s="28" t="s">
        <v>44</v>
      </c>
      <c r="E98" s="29" t="s">
        <v>93</v>
      </c>
    </row>
    <row r="99" spans="1:16" x14ac:dyDescent="0.2">
      <c r="A99" s="30" t="s">
        <v>45</v>
      </c>
      <c r="E99" s="31" t="s">
        <v>143</v>
      </c>
    </row>
    <row r="100" spans="1:16" ht="140.25" x14ac:dyDescent="0.2">
      <c r="A100" t="s">
        <v>47</v>
      </c>
      <c r="E100" s="29" t="s">
        <v>139</v>
      </c>
    </row>
    <row r="101" spans="1:16" x14ac:dyDescent="0.2">
      <c r="A101" s="22" t="s">
        <v>39</v>
      </c>
      <c r="B101" s="23" t="s">
        <v>147</v>
      </c>
      <c r="C101" s="23" t="s">
        <v>148</v>
      </c>
      <c r="D101" s="22" t="s">
        <v>41</v>
      </c>
      <c r="E101" s="24" t="s">
        <v>149</v>
      </c>
      <c r="F101" s="25" t="s">
        <v>43</v>
      </c>
      <c r="G101" s="26">
        <v>72</v>
      </c>
      <c r="H101" s="27">
        <v>0</v>
      </c>
      <c r="I101" s="27">
        <f>ROUND(ROUND(H101,2)*ROUND(G101,3),2)</f>
        <v>0</v>
      </c>
      <c r="O101">
        <f>(I101*21)/100</f>
        <v>0</v>
      </c>
      <c r="P101" t="s">
        <v>10</v>
      </c>
    </row>
    <row r="102" spans="1:16" x14ac:dyDescent="0.2">
      <c r="A102" s="28" t="s">
        <v>44</v>
      </c>
      <c r="E102" s="29" t="s">
        <v>41</v>
      </c>
    </row>
    <row r="103" spans="1:16" x14ac:dyDescent="0.2">
      <c r="A103" s="30" t="s">
        <v>45</v>
      </c>
      <c r="E103" s="31" t="s">
        <v>150</v>
      </c>
    </row>
    <row r="104" spans="1:16" ht="165.75" x14ac:dyDescent="0.2">
      <c r="A104" t="s">
        <v>47</v>
      </c>
      <c r="E104" s="29" t="s">
        <v>151</v>
      </c>
    </row>
    <row r="105" spans="1:16" x14ac:dyDescent="0.2">
      <c r="A105" s="22" t="s">
        <v>39</v>
      </c>
      <c r="B105" s="23" t="s">
        <v>152</v>
      </c>
      <c r="C105" s="23" t="s">
        <v>153</v>
      </c>
      <c r="D105" s="22" t="s">
        <v>41</v>
      </c>
      <c r="E105" s="24" t="s">
        <v>154</v>
      </c>
      <c r="F105" s="25" t="s">
        <v>43</v>
      </c>
      <c r="G105" s="26">
        <v>92</v>
      </c>
      <c r="H105" s="27">
        <v>0</v>
      </c>
      <c r="I105" s="27">
        <f>ROUND(ROUND(H105,2)*ROUND(G105,3),2)</f>
        <v>0</v>
      </c>
      <c r="O105">
        <f>(I105*21)/100</f>
        <v>0</v>
      </c>
      <c r="P105" t="s">
        <v>10</v>
      </c>
    </row>
    <row r="106" spans="1:16" x14ac:dyDescent="0.2">
      <c r="A106" s="28" t="s">
        <v>44</v>
      </c>
      <c r="E106" s="29" t="s">
        <v>155</v>
      </c>
    </row>
    <row r="107" spans="1:16" ht="25.5" x14ac:dyDescent="0.2">
      <c r="A107" s="30" t="s">
        <v>45</v>
      </c>
      <c r="E107" s="31" t="s">
        <v>156</v>
      </c>
    </row>
    <row r="108" spans="1:16" ht="165.75" x14ac:dyDescent="0.2">
      <c r="A108" t="s">
        <v>47</v>
      </c>
      <c r="E108" s="29" t="s">
        <v>157</v>
      </c>
    </row>
    <row r="109" spans="1:16" x14ac:dyDescent="0.2">
      <c r="A109" s="22" t="s">
        <v>39</v>
      </c>
      <c r="B109" s="23" t="s">
        <v>158</v>
      </c>
      <c r="C109" s="23" t="s">
        <v>159</v>
      </c>
      <c r="D109" s="22" t="s">
        <v>41</v>
      </c>
      <c r="E109" s="24" t="s">
        <v>160</v>
      </c>
      <c r="F109" s="25" t="s">
        <v>43</v>
      </c>
      <c r="G109" s="26">
        <v>30</v>
      </c>
      <c r="H109" s="27">
        <v>0</v>
      </c>
      <c r="I109" s="27">
        <f>ROUND(ROUND(H109,2)*ROUND(G109,3),2)</f>
        <v>0</v>
      </c>
      <c r="O109">
        <f>(I109*21)/100</f>
        <v>0</v>
      </c>
      <c r="P109" t="s">
        <v>10</v>
      </c>
    </row>
    <row r="110" spans="1:16" x14ac:dyDescent="0.2">
      <c r="A110" s="28" t="s">
        <v>44</v>
      </c>
      <c r="E110" s="29" t="s">
        <v>109</v>
      </c>
    </row>
    <row r="111" spans="1:16" x14ac:dyDescent="0.2">
      <c r="A111" s="30" t="s">
        <v>45</v>
      </c>
      <c r="E111" s="31" t="s">
        <v>161</v>
      </c>
    </row>
    <row r="112" spans="1:16" ht="165.75" x14ac:dyDescent="0.2">
      <c r="A112" t="s">
        <v>47</v>
      </c>
      <c r="E112" s="29" t="s">
        <v>151</v>
      </c>
    </row>
    <row r="113" spans="1:18" ht="25.5" x14ac:dyDescent="0.2">
      <c r="A113" s="22" t="s">
        <v>39</v>
      </c>
      <c r="B113" s="23" t="s">
        <v>162</v>
      </c>
      <c r="C113" s="23" t="s">
        <v>163</v>
      </c>
      <c r="D113" s="22" t="s">
        <v>41</v>
      </c>
      <c r="E113" s="24" t="s">
        <v>164</v>
      </c>
      <c r="F113" s="25" t="s">
        <v>43</v>
      </c>
      <c r="G113" s="26">
        <v>70</v>
      </c>
      <c r="H113" s="27">
        <v>0</v>
      </c>
      <c r="I113" s="27">
        <f>ROUND(ROUND(H113,2)*ROUND(G113,3),2)</f>
        <v>0</v>
      </c>
      <c r="O113">
        <f>(I113*21)/100</f>
        <v>0</v>
      </c>
      <c r="P113" t="s">
        <v>10</v>
      </c>
    </row>
    <row r="114" spans="1:18" x14ac:dyDescent="0.2">
      <c r="A114" s="28" t="s">
        <v>44</v>
      </c>
      <c r="E114" s="29" t="s">
        <v>99</v>
      </c>
    </row>
    <row r="115" spans="1:18" x14ac:dyDescent="0.2">
      <c r="A115" s="30" t="s">
        <v>45</v>
      </c>
      <c r="E115" s="31" t="s">
        <v>165</v>
      </c>
    </row>
    <row r="116" spans="1:18" ht="165.75" x14ac:dyDescent="0.2">
      <c r="A116" t="s">
        <v>47</v>
      </c>
      <c r="E116" s="29" t="s">
        <v>166</v>
      </c>
    </row>
    <row r="117" spans="1:18" ht="12.75" customHeight="1" x14ac:dyDescent="0.2">
      <c r="A117" s="3" t="s">
        <v>37</v>
      </c>
      <c r="B117" s="3"/>
      <c r="C117" s="32" t="s">
        <v>75</v>
      </c>
      <c r="D117" s="3"/>
      <c r="E117" s="20" t="s">
        <v>167</v>
      </c>
      <c r="F117" s="3"/>
      <c r="G117" s="3"/>
      <c r="H117" s="3"/>
      <c r="I117" s="33">
        <f>0+Q117</f>
        <v>0</v>
      </c>
      <c r="O117">
        <f>0+R117</f>
        <v>0</v>
      </c>
      <c r="Q117">
        <f>0+I118+I122+I126+I130</f>
        <v>0</v>
      </c>
      <c r="R117">
        <f>0+O118+O122+O126+O130</f>
        <v>0</v>
      </c>
    </row>
    <row r="118" spans="1:18" x14ac:dyDescent="0.2">
      <c r="A118" s="22" t="s">
        <v>39</v>
      </c>
      <c r="B118" s="23" t="s">
        <v>168</v>
      </c>
      <c r="C118" s="23" t="s">
        <v>169</v>
      </c>
      <c r="D118" s="22" t="s">
        <v>41</v>
      </c>
      <c r="E118" s="24" t="s">
        <v>170</v>
      </c>
      <c r="F118" s="25" t="s">
        <v>171</v>
      </c>
      <c r="G118" s="26">
        <v>21</v>
      </c>
      <c r="H118" s="27">
        <v>0</v>
      </c>
      <c r="I118" s="27">
        <f>ROUND(ROUND(H118,2)*ROUND(G118,3),2)</f>
        <v>0</v>
      </c>
      <c r="O118">
        <f>(I118*21)/100</f>
        <v>0</v>
      </c>
      <c r="P118" t="s">
        <v>10</v>
      </c>
    </row>
    <row r="119" spans="1:18" x14ac:dyDescent="0.2">
      <c r="A119" s="28" t="s">
        <v>44</v>
      </c>
      <c r="E119" s="29" t="s">
        <v>41</v>
      </c>
    </row>
    <row r="120" spans="1:18" ht="25.5" x14ac:dyDescent="0.2">
      <c r="A120" s="30" t="s">
        <v>45</v>
      </c>
      <c r="E120" s="31" t="s">
        <v>172</v>
      </c>
    </row>
    <row r="121" spans="1:18" ht="409.5" x14ac:dyDescent="0.2">
      <c r="A121" t="s">
        <v>47</v>
      </c>
      <c r="E121" s="29" t="s">
        <v>173</v>
      </c>
    </row>
    <row r="122" spans="1:18" x14ac:dyDescent="0.2">
      <c r="A122" s="22" t="s">
        <v>39</v>
      </c>
      <c r="B122" s="23" t="s">
        <v>174</v>
      </c>
      <c r="C122" s="23" t="s">
        <v>175</v>
      </c>
      <c r="D122" s="22" t="s">
        <v>41</v>
      </c>
      <c r="E122" s="24" t="s">
        <v>176</v>
      </c>
      <c r="F122" s="25" t="s">
        <v>171</v>
      </c>
      <c r="G122" s="26">
        <v>1</v>
      </c>
      <c r="H122" s="27">
        <v>0</v>
      </c>
      <c r="I122" s="27">
        <f>ROUND(ROUND(H122,2)*ROUND(G122,3),2)</f>
        <v>0</v>
      </c>
      <c r="O122">
        <f>(I122*21)/100</f>
        <v>0</v>
      </c>
      <c r="P122" t="s">
        <v>10</v>
      </c>
    </row>
    <row r="123" spans="1:18" x14ac:dyDescent="0.2">
      <c r="A123" s="28" t="s">
        <v>44</v>
      </c>
      <c r="E123" s="29" t="s">
        <v>41</v>
      </c>
    </row>
    <row r="124" spans="1:18" ht="25.5" x14ac:dyDescent="0.2">
      <c r="A124" s="30" t="s">
        <v>45</v>
      </c>
      <c r="E124" s="31" t="s">
        <v>177</v>
      </c>
    </row>
    <row r="125" spans="1:18" ht="76.5" x14ac:dyDescent="0.2">
      <c r="A125" t="s">
        <v>47</v>
      </c>
      <c r="E125" s="29" t="s">
        <v>178</v>
      </c>
    </row>
    <row r="126" spans="1:18" x14ac:dyDescent="0.2">
      <c r="A126" s="22" t="s">
        <v>39</v>
      </c>
      <c r="B126" s="23" t="s">
        <v>179</v>
      </c>
      <c r="C126" s="23" t="s">
        <v>180</v>
      </c>
      <c r="D126" s="22" t="s">
        <v>41</v>
      </c>
      <c r="E126" s="24" t="s">
        <v>181</v>
      </c>
      <c r="F126" s="25" t="s">
        <v>171</v>
      </c>
      <c r="G126" s="26">
        <v>1</v>
      </c>
      <c r="H126" s="27">
        <v>0</v>
      </c>
      <c r="I126" s="27">
        <f>ROUND(ROUND(H126,2)*ROUND(G126,3),2)</f>
        <v>0</v>
      </c>
      <c r="O126">
        <f>(I126*21)/100</f>
        <v>0</v>
      </c>
      <c r="P126" t="s">
        <v>10</v>
      </c>
    </row>
    <row r="127" spans="1:18" x14ac:dyDescent="0.2">
      <c r="A127" s="28" t="s">
        <v>44</v>
      </c>
      <c r="E127" s="29" t="s">
        <v>41</v>
      </c>
    </row>
    <row r="128" spans="1:18" x14ac:dyDescent="0.2">
      <c r="A128" s="30" t="s">
        <v>45</v>
      </c>
      <c r="E128" s="31" t="s">
        <v>182</v>
      </c>
    </row>
    <row r="129" spans="1:18" ht="242.25" x14ac:dyDescent="0.2">
      <c r="A129" t="s">
        <v>47</v>
      </c>
      <c r="E129" s="29" t="s">
        <v>183</v>
      </c>
    </row>
    <row r="130" spans="1:18" ht="25.5" x14ac:dyDescent="0.2">
      <c r="A130" s="22" t="s">
        <v>39</v>
      </c>
      <c r="B130" s="23" t="s">
        <v>184</v>
      </c>
      <c r="C130" s="23" t="s">
        <v>185</v>
      </c>
      <c r="D130" s="22" t="s">
        <v>41</v>
      </c>
      <c r="E130" s="24" t="s">
        <v>186</v>
      </c>
      <c r="F130" s="25" t="s">
        <v>171</v>
      </c>
      <c r="G130" s="26">
        <v>118.428</v>
      </c>
      <c r="H130" s="27">
        <v>0</v>
      </c>
      <c r="I130" s="27">
        <f>ROUND(ROUND(H130,2)*ROUND(G130,3),2)</f>
        <v>0</v>
      </c>
      <c r="O130">
        <f>(I130*21)/100</f>
        <v>0</v>
      </c>
      <c r="P130" t="s">
        <v>10</v>
      </c>
    </row>
    <row r="131" spans="1:18" x14ac:dyDescent="0.2">
      <c r="A131" s="28" t="s">
        <v>44</v>
      </c>
      <c r="E131" s="29" t="s">
        <v>187</v>
      </c>
    </row>
    <row r="132" spans="1:18" ht="38.25" x14ac:dyDescent="0.2">
      <c r="A132" s="30" t="s">
        <v>45</v>
      </c>
      <c r="E132" s="31" t="s">
        <v>188</v>
      </c>
    </row>
    <row r="133" spans="1:18" ht="25.5" x14ac:dyDescent="0.2">
      <c r="A133" t="s">
        <v>47</v>
      </c>
      <c r="E133" s="29" t="s">
        <v>189</v>
      </c>
    </row>
    <row r="134" spans="1:18" ht="12.75" customHeight="1" x14ac:dyDescent="0.2">
      <c r="A134" s="3" t="s">
        <v>37</v>
      </c>
      <c r="B134" s="3"/>
      <c r="C134" s="32" t="s">
        <v>35</v>
      </c>
      <c r="D134" s="3"/>
      <c r="E134" s="20" t="s">
        <v>190</v>
      </c>
      <c r="F134" s="3"/>
      <c r="G134" s="3"/>
      <c r="H134" s="3"/>
      <c r="I134" s="33">
        <f>0+Q134</f>
        <v>0</v>
      </c>
      <c r="O134">
        <f>0+R134</f>
        <v>0</v>
      </c>
      <c r="Q134">
        <f>0+I135+I139+I143+I147+I151</f>
        <v>0</v>
      </c>
      <c r="R134">
        <f>0+O135+O139+O143+O147+O151</f>
        <v>0</v>
      </c>
    </row>
    <row r="135" spans="1:18" x14ac:dyDescent="0.2">
      <c r="A135" s="22" t="s">
        <v>39</v>
      </c>
      <c r="B135" s="23" t="s">
        <v>191</v>
      </c>
      <c r="C135" s="23" t="s">
        <v>192</v>
      </c>
      <c r="D135" s="22" t="s">
        <v>41</v>
      </c>
      <c r="E135" s="24" t="s">
        <v>193</v>
      </c>
      <c r="F135" s="25" t="s">
        <v>71</v>
      </c>
      <c r="G135" s="26">
        <v>40</v>
      </c>
      <c r="H135" s="27">
        <v>0</v>
      </c>
      <c r="I135" s="27">
        <f>ROUND(ROUND(H135,2)*ROUND(G135,3),2)</f>
        <v>0</v>
      </c>
      <c r="O135">
        <f>(I135*21)/100</f>
        <v>0</v>
      </c>
      <c r="P135" t="s">
        <v>10</v>
      </c>
    </row>
    <row r="136" spans="1:18" x14ac:dyDescent="0.2">
      <c r="A136" s="28" t="s">
        <v>44</v>
      </c>
      <c r="E136" s="29" t="s">
        <v>41</v>
      </c>
    </row>
    <row r="137" spans="1:18" x14ac:dyDescent="0.2">
      <c r="A137" s="30" t="s">
        <v>45</v>
      </c>
      <c r="E137" s="31" t="s">
        <v>194</v>
      </c>
    </row>
    <row r="138" spans="1:18" ht="51" x14ac:dyDescent="0.2">
      <c r="A138" t="s">
        <v>47</v>
      </c>
      <c r="E138" s="29" t="s">
        <v>195</v>
      </c>
    </row>
    <row r="139" spans="1:18" x14ac:dyDescent="0.2">
      <c r="A139" s="22" t="s">
        <v>39</v>
      </c>
      <c r="B139" s="23" t="s">
        <v>196</v>
      </c>
      <c r="C139" s="23" t="s">
        <v>197</v>
      </c>
      <c r="D139" s="22" t="s">
        <v>41</v>
      </c>
      <c r="E139" s="24" t="s">
        <v>198</v>
      </c>
      <c r="F139" s="25" t="s">
        <v>71</v>
      </c>
      <c r="G139" s="26">
        <v>425</v>
      </c>
      <c r="H139" s="27">
        <v>0</v>
      </c>
      <c r="I139" s="27">
        <f>ROUND(ROUND(H139,2)*ROUND(G139,3),2)</f>
        <v>0</v>
      </c>
      <c r="O139">
        <f>(I139*21)/100</f>
        <v>0</v>
      </c>
      <c r="P139" t="s">
        <v>10</v>
      </c>
    </row>
    <row r="140" spans="1:18" x14ac:dyDescent="0.2">
      <c r="A140" s="28" t="s">
        <v>44</v>
      </c>
      <c r="E140" s="29" t="s">
        <v>41</v>
      </c>
    </row>
    <row r="141" spans="1:18" x14ac:dyDescent="0.2">
      <c r="A141" s="30" t="s">
        <v>45</v>
      </c>
      <c r="E141" s="31" t="s">
        <v>199</v>
      </c>
    </row>
    <row r="142" spans="1:18" ht="51" x14ac:dyDescent="0.2">
      <c r="A142" t="s">
        <v>47</v>
      </c>
      <c r="E142" s="29" t="s">
        <v>200</v>
      </c>
    </row>
    <row r="143" spans="1:18" x14ac:dyDescent="0.2">
      <c r="A143" s="22" t="s">
        <v>39</v>
      </c>
      <c r="B143" s="23" t="s">
        <v>201</v>
      </c>
      <c r="C143" s="23" t="s">
        <v>202</v>
      </c>
      <c r="D143" s="22" t="s">
        <v>41</v>
      </c>
      <c r="E143" s="24" t="s">
        <v>203</v>
      </c>
      <c r="F143" s="25" t="s">
        <v>71</v>
      </c>
      <c r="G143" s="26">
        <v>92</v>
      </c>
      <c r="H143" s="27">
        <v>0</v>
      </c>
      <c r="I143" s="27">
        <f>ROUND(ROUND(H143,2)*ROUND(G143,3),2)</f>
        <v>0</v>
      </c>
      <c r="O143">
        <f>(I143*21)/100</f>
        <v>0</v>
      </c>
      <c r="P143" t="s">
        <v>10</v>
      </c>
    </row>
    <row r="144" spans="1:18" x14ac:dyDescent="0.2">
      <c r="A144" s="28" t="s">
        <v>44</v>
      </c>
      <c r="E144" s="29" t="s">
        <v>41</v>
      </c>
    </row>
    <row r="145" spans="1:16" x14ac:dyDescent="0.2">
      <c r="A145" s="30" t="s">
        <v>45</v>
      </c>
      <c r="E145" s="31" t="s">
        <v>204</v>
      </c>
    </row>
    <row r="146" spans="1:16" ht="25.5" x14ac:dyDescent="0.2">
      <c r="A146" t="s">
        <v>47</v>
      </c>
      <c r="E146" s="29" t="s">
        <v>205</v>
      </c>
    </row>
    <row r="147" spans="1:16" ht="25.5" x14ac:dyDescent="0.2">
      <c r="A147" s="22" t="s">
        <v>39</v>
      </c>
      <c r="B147" s="23" t="s">
        <v>206</v>
      </c>
      <c r="C147" s="23" t="s">
        <v>207</v>
      </c>
      <c r="D147" s="22" t="s">
        <v>41</v>
      </c>
      <c r="E147" s="24" t="s">
        <v>208</v>
      </c>
      <c r="F147" s="25" t="s">
        <v>71</v>
      </c>
      <c r="G147" s="26">
        <v>7</v>
      </c>
      <c r="H147" s="27">
        <v>0</v>
      </c>
      <c r="I147" s="27">
        <f>ROUND(ROUND(H147,2)*ROUND(G147,3),2)</f>
        <v>0</v>
      </c>
      <c r="O147">
        <f>(I147*21)/100</f>
        <v>0</v>
      </c>
      <c r="P147" t="s">
        <v>10</v>
      </c>
    </row>
    <row r="148" spans="1:16" x14ac:dyDescent="0.2">
      <c r="A148" s="28" t="s">
        <v>44</v>
      </c>
      <c r="E148" s="29" t="s">
        <v>41</v>
      </c>
    </row>
    <row r="149" spans="1:16" x14ac:dyDescent="0.2">
      <c r="A149" s="30" t="s">
        <v>45</v>
      </c>
      <c r="E149" s="31" t="s">
        <v>209</v>
      </c>
    </row>
    <row r="150" spans="1:16" ht="89.25" x14ac:dyDescent="0.2">
      <c r="A150" t="s">
        <v>47</v>
      </c>
      <c r="E150" s="29" t="s">
        <v>210</v>
      </c>
    </row>
    <row r="151" spans="1:16" ht="25.5" x14ac:dyDescent="0.2">
      <c r="A151" s="22" t="s">
        <v>39</v>
      </c>
      <c r="B151" s="23" t="s">
        <v>211</v>
      </c>
      <c r="C151" s="23" t="s">
        <v>212</v>
      </c>
      <c r="D151" s="22" t="s">
        <v>41</v>
      </c>
      <c r="E151" s="24" t="s">
        <v>213</v>
      </c>
      <c r="F151" s="25" t="s">
        <v>71</v>
      </c>
      <c r="G151" s="26">
        <v>58</v>
      </c>
      <c r="H151" s="27">
        <v>0</v>
      </c>
      <c r="I151" s="27">
        <f>ROUND(ROUND(H151,2)*ROUND(G151,3),2)</f>
        <v>0</v>
      </c>
      <c r="O151">
        <f>(I151*21)/100</f>
        <v>0</v>
      </c>
      <c r="P151" t="s">
        <v>10</v>
      </c>
    </row>
    <row r="152" spans="1:16" x14ac:dyDescent="0.2">
      <c r="A152" s="28" t="s">
        <v>44</v>
      </c>
      <c r="E152" s="29" t="s">
        <v>41</v>
      </c>
    </row>
    <row r="153" spans="1:16" x14ac:dyDescent="0.2">
      <c r="A153" s="30" t="s">
        <v>45</v>
      </c>
      <c r="E153" s="31" t="s">
        <v>214</v>
      </c>
    </row>
    <row r="154" spans="1:16" ht="89.25" x14ac:dyDescent="0.2">
      <c r="A154" t="s">
        <v>47</v>
      </c>
      <c r="E154" s="29" t="s">
        <v>210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D.2.1.5_SO 01-18-01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2020-10-17T09:08:50Z</dcterms:created>
  <dcterms:modified xsi:type="dcterms:W3CDTF">2020-10-17T09:08:50Z</dcterms:modified>
</cp:coreProperties>
</file>