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01-09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0" i="1" l="1"/>
  <c r="O450" i="1" s="1"/>
  <c r="I446" i="1"/>
  <c r="O446" i="1" s="1"/>
  <c r="R445" i="1" s="1"/>
  <c r="O445" i="1" s="1"/>
  <c r="I441" i="1"/>
  <c r="O441" i="1" s="1"/>
  <c r="R440" i="1" s="1"/>
  <c r="O440" i="1" s="1"/>
  <c r="Q440" i="1"/>
  <c r="I440" i="1" s="1"/>
  <c r="I436" i="1"/>
  <c r="O436" i="1" s="1"/>
  <c r="I432" i="1"/>
  <c r="O432" i="1" s="1"/>
  <c r="I428" i="1"/>
  <c r="O428" i="1" s="1"/>
  <c r="O424" i="1"/>
  <c r="I424" i="1"/>
  <c r="I420" i="1"/>
  <c r="O420" i="1" s="1"/>
  <c r="I416" i="1"/>
  <c r="O416" i="1" s="1"/>
  <c r="I412" i="1"/>
  <c r="O412" i="1" s="1"/>
  <c r="O408" i="1"/>
  <c r="I408" i="1"/>
  <c r="I404" i="1"/>
  <c r="O404" i="1" s="1"/>
  <c r="I400" i="1"/>
  <c r="O400" i="1" s="1"/>
  <c r="I396" i="1"/>
  <c r="O396" i="1" s="1"/>
  <c r="O392" i="1"/>
  <c r="I392" i="1"/>
  <c r="I388" i="1"/>
  <c r="O388" i="1" s="1"/>
  <c r="I384" i="1"/>
  <c r="O384" i="1" s="1"/>
  <c r="I380" i="1"/>
  <c r="O380" i="1" s="1"/>
  <c r="O376" i="1"/>
  <c r="I376" i="1"/>
  <c r="I372" i="1"/>
  <c r="O372" i="1" s="1"/>
  <c r="I368" i="1"/>
  <c r="O368" i="1" s="1"/>
  <c r="I364" i="1"/>
  <c r="O364" i="1" s="1"/>
  <c r="I359" i="1"/>
  <c r="O359" i="1" s="1"/>
  <c r="I355" i="1"/>
  <c r="O355" i="1" s="1"/>
  <c r="O351" i="1"/>
  <c r="I351" i="1"/>
  <c r="I347" i="1"/>
  <c r="O347" i="1" s="1"/>
  <c r="I343" i="1"/>
  <c r="O343" i="1" s="1"/>
  <c r="I339" i="1"/>
  <c r="O339" i="1" s="1"/>
  <c r="O335" i="1"/>
  <c r="I335" i="1"/>
  <c r="I331" i="1"/>
  <c r="O331" i="1" s="1"/>
  <c r="I327" i="1"/>
  <c r="O327" i="1" s="1"/>
  <c r="I323" i="1"/>
  <c r="O323" i="1" s="1"/>
  <c r="O319" i="1"/>
  <c r="I319" i="1"/>
  <c r="I315" i="1"/>
  <c r="Q310" i="1" s="1"/>
  <c r="I310" i="1" s="1"/>
  <c r="I311" i="1"/>
  <c r="O311" i="1" s="1"/>
  <c r="I306" i="1"/>
  <c r="O306" i="1" s="1"/>
  <c r="I302" i="1"/>
  <c r="O302" i="1" s="1"/>
  <c r="I298" i="1"/>
  <c r="O298" i="1" s="1"/>
  <c r="O294" i="1"/>
  <c r="I294" i="1"/>
  <c r="I290" i="1"/>
  <c r="O290" i="1" s="1"/>
  <c r="I286" i="1"/>
  <c r="O286" i="1" s="1"/>
  <c r="I282" i="1"/>
  <c r="O282" i="1" s="1"/>
  <c r="O278" i="1"/>
  <c r="I278" i="1"/>
  <c r="I274" i="1"/>
  <c r="O274" i="1" s="1"/>
  <c r="I270" i="1"/>
  <c r="O270" i="1" s="1"/>
  <c r="I266" i="1"/>
  <c r="O266" i="1" s="1"/>
  <c r="O262" i="1"/>
  <c r="I262" i="1"/>
  <c r="I258" i="1"/>
  <c r="O258" i="1" s="1"/>
  <c r="I254" i="1"/>
  <c r="O254" i="1" s="1"/>
  <c r="I250" i="1"/>
  <c r="O250" i="1" s="1"/>
  <c r="O246" i="1"/>
  <c r="I246" i="1"/>
  <c r="I242" i="1"/>
  <c r="O242" i="1" s="1"/>
  <c r="I238" i="1"/>
  <c r="O238" i="1" s="1"/>
  <c r="I234" i="1"/>
  <c r="O234" i="1" s="1"/>
  <c r="O230" i="1"/>
  <c r="I230" i="1"/>
  <c r="I226" i="1"/>
  <c r="Q221" i="1" s="1"/>
  <c r="I221" i="1" s="1"/>
  <c r="I222" i="1"/>
  <c r="O222" i="1" s="1"/>
  <c r="I217" i="1"/>
  <c r="O217" i="1" s="1"/>
  <c r="I213" i="1"/>
  <c r="O213" i="1" s="1"/>
  <c r="I209" i="1"/>
  <c r="O209" i="1" s="1"/>
  <c r="I204" i="1"/>
  <c r="O204" i="1" s="1"/>
  <c r="I200" i="1"/>
  <c r="O200" i="1" s="1"/>
  <c r="O196" i="1"/>
  <c r="I196" i="1"/>
  <c r="I192" i="1"/>
  <c r="O192" i="1" s="1"/>
  <c r="I188" i="1"/>
  <c r="O188" i="1" s="1"/>
  <c r="I184" i="1"/>
  <c r="O184" i="1" s="1"/>
  <c r="O180" i="1"/>
  <c r="I180" i="1"/>
  <c r="I176" i="1"/>
  <c r="O176" i="1" s="1"/>
  <c r="I172" i="1"/>
  <c r="O172" i="1" s="1"/>
  <c r="I168" i="1"/>
  <c r="O168" i="1" s="1"/>
  <c r="O164" i="1"/>
  <c r="I164" i="1"/>
  <c r="I160" i="1"/>
  <c r="O160" i="1" s="1"/>
  <c r="I156" i="1"/>
  <c r="O156" i="1" s="1"/>
  <c r="I152" i="1"/>
  <c r="O152" i="1" s="1"/>
  <c r="O148" i="1"/>
  <c r="I148" i="1"/>
  <c r="I144" i="1"/>
  <c r="Q143" i="1" s="1"/>
  <c r="I143" i="1" s="1"/>
  <c r="O139" i="1"/>
  <c r="I139" i="1"/>
  <c r="I135" i="1"/>
  <c r="O135" i="1" s="1"/>
  <c r="I131" i="1"/>
  <c r="O131" i="1" s="1"/>
  <c r="I127" i="1"/>
  <c r="O127" i="1" s="1"/>
  <c r="O123" i="1"/>
  <c r="I123" i="1"/>
  <c r="I119" i="1"/>
  <c r="O119" i="1" s="1"/>
  <c r="I115" i="1"/>
  <c r="O115" i="1" s="1"/>
  <c r="I111" i="1"/>
  <c r="O111" i="1" s="1"/>
  <c r="O107" i="1"/>
  <c r="I107" i="1"/>
  <c r="I103" i="1"/>
  <c r="Q98" i="1" s="1"/>
  <c r="I98" i="1" s="1"/>
  <c r="I99" i="1"/>
  <c r="O99" i="1" s="1"/>
  <c r="I94" i="1"/>
  <c r="O94" i="1" s="1"/>
  <c r="I90" i="1"/>
  <c r="O90" i="1" s="1"/>
  <c r="I86" i="1"/>
  <c r="O86" i="1" s="1"/>
  <c r="O82" i="1"/>
  <c r="I82" i="1"/>
  <c r="I78" i="1"/>
  <c r="O78" i="1" s="1"/>
  <c r="I74" i="1"/>
  <c r="O74" i="1" s="1"/>
  <c r="I70" i="1"/>
  <c r="O70" i="1" s="1"/>
  <c r="O66" i="1"/>
  <c r="I66" i="1"/>
  <c r="I62" i="1"/>
  <c r="O62" i="1" s="1"/>
  <c r="I58" i="1"/>
  <c r="O58" i="1" s="1"/>
  <c r="I54" i="1"/>
  <c r="O54" i="1" s="1"/>
  <c r="O50" i="1"/>
  <c r="I50" i="1"/>
  <c r="I46" i="1"/>
  <c r="O46" i="1" s="1"/>
  <c r="I42" i="1"/>
  <c r="O42" i="1" s="1"/>
  <c r="I38" i="1"/>
  <c r="O38" i="1" s="1"/>
  <c r="O34" i="1"/>
  <c r="I34" i="1"/>
  <c r="I30" i="1"/>
  <c r="O30" i="1" s="1"/>
  <c r="I26" i="1"/>
  <c r="O26" i="1" s="1"/>
  <c r="I22" i="1"/>
  <c r="O22" i="1" s="1"/>
  <c r="O18" i="1"/>
  <c r="I18" i="1"/>
  <c r="I14" i="1"/>
  <c r="Q9" i="1" s="1"/>
  <c r="I9" i="1" s="1"/>
  <c r="I10" i="1"/>
  <c r="O10" i="1" s="1"/>
  <c r="R363" i="1" l="1"/>
  <c r="O363" i="1" s="1"/>
  <c r="R208" i="1"/>
  <c r="O208" i="1" s="1"/>
  <c r="O14" i="1"/>
  <c r="R9" i="1" s="1"/>
  <c r="O9" i="1" s="1"/>
  <c r="O103" i="1"/>
  <c r="R98" i="1" s="1"/>
  <c r="O98" i="1" s="1"/>
  <c r="O144" i="1"/>
  <c r="R143" i="1" s="1"/>
  <c r="O143" i="1" s="1"/>
  <c r="O226" i="1"/>
  <c r="R221" i="1" s="1"/>
  <c r="O221" i="1" s="1"/>
  <c r="O315" i="1"/>
  <c r="R310" i="1" s="1"/>
  <c r="O310" i="1" s="1"/>
  <c r="Q208" i="1"/>
  <c r="I208" i="1" s="1"/>
  <c r="I3" i="1" s="1"/>
  <c r="Q363" i="1"/>
  <c r="I363" i="1" s="1"/>
  <c r="Q445" i="1"/>
  <c r="I445" i="1" s="1"/>
  <c r="O2" i="1" l="1"/>
</calcChain>
</file>

<file path=xl/sharedStrings.xml><?xml version="1.0" encoding="utf-8"?>
<sst xmlns="http://schemas.openxmlformats.org/spreadsheetml/2006/main" count="1487" uniqueCount="440">
  <si>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</si>
  <si>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</si>
  <si>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</si>
  <si>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</si>
  <si>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</si>
  <si>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</si>
  <si>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</si>
  <si>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</si>
  <si>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01-09-04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</si>
  <si>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</si>
  <si>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</si>
  <si>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</si>
  <si>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</si>
  <si>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</si>
  <si>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</si>
  <si>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</si>
  <si>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</si>
  <si>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</si>
  <si>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Čebín, rozvodna 25kV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</si>
  <si>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</si>
  <si>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</si>
  <si>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</si>
  <si>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</si>
  <si>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</si>
  <si>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</si>
  <si>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</si>
  <si>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</si>
  <si>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</si>
  <si>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</si>
  <si>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</si>
  <si>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</si>
  <si>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</si>
  <si>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</si>
  <si>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</si>
  <si>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</si>
  <si>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</si>
  <si>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</si>
  <si>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</si>
  <si>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</si>
  <si>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</si>
  <si>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</si>
  <si>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703113</t>
  </si>
  <si>
    <t/>
  </si>
  <si>
    <t>KABELOVÝ ROŠT/LÁVKA NOSNÝ ŽÁROVĚ ZINKOVANÝ VČETNĚ UPEVNĚNÍ A PŘÍSLUŠENSTVÍ SVĚTLÉ ŠÍŘKY PŘES 250 DO 400 MM</t>
  </si>
  <si>
    <t>m</t>
  </si>
  <si>
    <t>PP</t>
  </si>
  <si>
    <t>VV</t>
  </si>
  <si>
    <t>Viz přílohy projektu</t>
  </si>
  <si>
    <t>TS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</si>
  <si>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</si>
  <si>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703313</t>
  </si>
  <si>
    <t>KRYT K NOSNÉMU ŽLABU/ROŠTU ŽÁROVĚ ZINKOVANÝ VČETNĚ UPEVNĚNÍ A PŘÍSLUŠENSTVÍ SVĚTLÉ ŠÍŘKY PŘES 250 DO 400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</si>
  <si>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</si>
  <si>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703412</t>
  </si>
  <si>
    <t>ELEKTROINSTALAČNÍ TRUBKA PLASTOVÁ VČETNĚ UPEVNĚNÍ A PŘÍSLUŠENSTVÍ DN PRŮMĚRU PŘES 25 DO 40 MM</t>
  </si>
  <si>
    <t>1. Položka obsahuje: – přípravu podkladu pro osazení2. Položka neobsahuje: X3. Způsob měření:Měří se metr délkový.</t>
  </si>
  <si>
    <t>703413</t>
  </si>
  <si>
    <t>ELEKTROINSTALAČNÍ TRUBKA PLASTOVÁ VČETNĚ UPEVNĚNÍ A PŘÍSLUŠENSTVÍ DN PRŮMĚRU PŘES 40 MM</t>
  </si>
  <si>
    <t>703512</t>
  </si>
  <si>
    <t>ELEKTROINSTALAČNÍ LIŠTA ŠÍŘKY PŘES 30 DO 60 MM</t>
  </si>
  <si>
    <t>703513</t>
  </si>
  <si>
    <t>ELEKTROINSTALAČNÍ LIŠTA ŠÍŘKY PŘES 60 MM</t>
  </si>
  <si>
    <t>7</t>
  </si>
  <si>
    <t>703611</t>
  </si>
  <si>
    <t>ELEKTROINSTALAČNÍ KANÁL ŠÍŘKY DO 100 MM</t>
  </si>
  <si>
    <t>1. Položka obsahuje: – veškeré práce a materiál obsažený v názvu položky2. Položka neobsahuje: X3. Způsob měření:Měří se vždy běžný metr za každý započatý měsíc pronájmu.</t>
  </si>
  <si>
    <t>8</t>
  </si>
  <si>
    <t>703721</t>
  </si>
  <si>
    <t>KABELOVÁ PŘÍCHYTKA PRO ROZSAH UPNUTÍ DO 25 MM</t>
  </si>
  <si>
    <t>KUS</t>
  </si>
  <si>
    <t>703722</t>
  </si>
  <si>
    <t>KABELOVÁ PŘÍCHYTKA PRO ROZSAH UPNUTÍ OD 26 DO 50 MM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</si>
  <si>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</si>
  <si>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703733</t>
  </si>
  <si>
    <t>KABELOVÁ PŘÍCHYTKA S FUNKČNÍ ODOLNOSTÍ PŘI POŽÁRU PRO ROZSAH UPNUTÍ OD 51 DO 90 MM</t>
  </si>
  <si>
    <t>1. Položka obsahuje: – veškeré zemní práce včetně dodání zásypového materiálu2. Položka neobsahuje: X3. Způsob měření:Měří se metr délkový.</t>
  </si>
  <si>
    <t>11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</si>
  <si>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</si>
  <si>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</si>
  <si>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</si>
  <si>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</si>
  <si>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</si>
  <si>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703752</t>
  </si>
  <si>
    <t>PROTIPOŽÁRNÍ UCPÁVKA STĚNOU/STROPEM, TL DO 50CM, DO EI 90 MIN.</t>
  </si>
  <si>
    <t>13</t>
  </si>
  <si>
    <t>703754</t>
  </si>
  <si>
    <t>PROTIPOŽÁRNÍ UCPÁVKA PROSTUPU KABELOVÉHO PR. DO 110MM, DO EI 90 MIN.</t>
  </si>
  <si>
    <t>14</t>
  </si>
  <si>
    <t>703755</t>
  </si>
  <si>
    <t>PROTIPOŽÁRNÍ UCPÁVKA PROSTUPU KABELOVÉHO PR. DO 200MM, DO EI 90 MIN.</t>
  </si>
  <si>
    <t>15</t>
  </si>
  <si>
    <t>703756</t>
  </si>
  <si>
    <t>PROTIPOŽÁRNÍ TMEL ( TUBA - 1000ML ), DO EI 90 MIN.</t>
  </si>
  <si>
    <t>17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</si>
  <si>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</si>
  <si>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</si>
  <si>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</si>
  <si>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18</t>
  </si>
  <si>
    <t>703763</t>
  </si>
  <si>
    <t>KABELOVÁ UCPÁVKA VODĚ ODOLNÁ PRO VNITŘNÍ PRŮMĚR OTVORU 105 - 185MM</t>
  </si>
  <si>
    <t>19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</si>
  <si>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</si>
  <si>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</si>
  <si>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</si>
  <si>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</si>
  <si>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20</t>
  </si>
  <si>
    <t>709523</t>
  </si>
  <si>
    <t>PODPŮRNÉ A POMOCNÉ KONSTRUKCE OCELOVÉ Z PLECHU TL. DO 5 MM S POVRCHOVOU ÚPRAVOU ŽÁROVÝM ZINKOVÁNÍM</t>
  </si>
  <si>
    <t>21</t>
  </si>
  <si>
    <t>709611</t>
  </si>
  <si>
    <t>DEMONTÁŽ KABELOVÉHO ŽLABU/LIŠTY VČETNĚ KRYTU</t>
  </si>
  <si>
    <t>22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</si>
  <si>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</si>
  <si>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</si>
  <si>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</si>
  <si>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23</t>
  </si>
  <si>
    <t>709613</t>
  </si>
  <si>
    <t>DEMONTÁŽ KABELOVÉHO ROŠTU VČETNĚ UPEVNĚNÍ A PŘÍSLUŠENSTVÍ</t>
  </si>
  <si>
    <t>741</t>
  </si>
  <si>
    <t>Silnoproud - Elektroinstalační materiál, ocelové konstrukce, uzemnění</t>
  </si>
  <si>
    <t>24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</si>
  <si>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</si>
  <si>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</si>
  <si>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</si>
  <si>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25</t>
  </si>
  <si>
    <t>741831</t>
  </si>
  <si>
    <t>UZEMŇOVACÍ VODIČ NA POVRCHU MĚDĚNÝ DO 120 MM2</t>
  </si>
  <si>
    <t>26</t>
  </si>
  <si>
    <t>741C01</t>
  </si>
  <si>
    <t>EKVIPOTENCIÁLNÍ PŘÍPOJNICE</t>
  </si>
  <si>
    <t>27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</si>
  <si>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</si>
  <si>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</si>
  <si>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</si>
  <si>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28</t>
  </si>
  <si>
    <t>741C03</t>
  </si>
  <si>
    <t>POUZDRO PRO PRŮCHOD PÁSKU STĚNOU</t>
  </si>
  <si>
    <t>1. Položka obsahuje: – vyhotovení otvoru pro pouzdro a jeho zatěsnění2. Položka neobsahuje: X3. Způsob měření:Udává se počet kusů kompletní konstrukce nebo práce.</t>
  </si>
  <si>
    <t>29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</si>
  <si>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</si>
  <si>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</si>
  <si>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</si>
  <si>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30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</si>
  <si>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</si>
  <si>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</si>
  <si>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</si>
  <si>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31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</si>
  <si>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</si>
  <si>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</si>
  <si>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</si>
  <si>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</si>
  <si>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32</t>
  </si>
  <si>
    <t>741Z04</t>
  </si>
  <si>
    <t>DEMONTÁŽ VNITŘNÍHO UZEMNĚNÍ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</si>
  <si>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</si>
  <si>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33</t>
  </si>
  <si>
    <t>741Z11</t>
  </si>
  <si>
    <t>DEMONTÁŽ ELEKTROINSTALACE OCELOVÉ NOSNÉ KONSTRUKCE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</si>
  <si>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plocha v metrech čtverečných.</t>
  </si>
  <si>
    <t>34</t>
  </si>
  <si>
    <t>741Z92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</si>
  <si>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</si>
  <si>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</si>
  <si>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</si>
  <si>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742</t>
  </si>
  <si>
    <t>Silnoproud - Silnoproudé rozvody</t>
  </si>
  <si>
    <t>35</t>
  </si>
  <si>
    <t>7425B3</t>
  </si>
  <si>
    <t>KABEL VN - JEDNOŽÍLOVÝ, 50-AXEKVCE(Y) OD 185 DO 300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</si>
  <si>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</si>
  <si>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36</t>
  </si>
  <si>
    <t>742A23</t>
  </si>
  <si>
    <t>KABELOVÁ KONCOVKA VN VNITŘNÍ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</si>
  <si>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</si>
  <si>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37</t>
  </si>
  <si>
    <t>742F32</t>
  </si>
  <si>
    <t>KABEL NN NEBO VODIČ JEDNOŽÍLOVÝ CU S PLASTOVOU IZOLACÍ STÍNĚNÝ OD 4 DO 16 MM2</t>
  </si>
  <si>
    <t>38</t>
  </si>
  <si>
    <t>742G31</t>
  </si>
  <si>
    <t>KABEL NN DVOU- A TŘÍŽÍLOVÝ CU S PLASTOVOU IZOLACÍ STÍNĚNÝ DO 2,5 MM2</t>
  </si>
  <si>
    <t>39</t>
  </si>
  <si>
    <t>742H31</t>
  </si>
  <si>
    <t>KABEL NN ČTYŘ- A PĚTIŽÍLOVÝ CU S PLASTOVOU IZOLACÍ STÍNĚNÝ DO 2,5 MM2</t>
  </si>
  <si>
    <t>40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</si>
  <si>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</si>
  <si>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</si>
  <si>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</si>
  <si>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41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</si>
  <si>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</si>
  <si>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</si>
  <si>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</si>
  <si>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42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</si>
  <si>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</si>
  <si>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</si>
  <si>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</si>
  <si>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43</t>
  </si>
  <si>
    <t>742J22</t>
  </si>
  <si>
    <t>SYKFY 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</si>
  <si>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</si>
  <si>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44</t>
  </si>
  <si>
    <t>742J29</t>
  </si>
  <si>
    <t>KABEL SDĚLOVACÍ LAN UTP/FTP UKONČENÝ KONEKTORY RJ45</t>
  </si>
  <si>
    <t>45</t>
  </si>
  <si>
    <t>742J41</t>
  </si>
  <si>
    <t>JYTY 2X1, KABEL SDĚLOVACÍ IZOLACE PVC</t>
  </si>
  <si>
    <t>46</t>
  </si>
  <si>
    <t>742L11</t>
  </si>
  <si>
    <t>UKONČENÍ DVOU AŽ PĚTIŽÍLOVÉHO KABELU V ROZVADĚČI NEBO NA PŘÍSTROJI DO 2,5 MM2</t>
  </si>
  <si>
    <t>47</t>
  </si>
  <si>
    <t>742L12</t>
  </si>
  <si>
    <t>UKONČENÍ DVOU AŽ PĚTIŽÍLOVÉHO KABELU V ROZVADĚČI NEBO NA PŘÍSTROJI OD 4 DO 16 MM2</t>
  </si>
  <si>
    <t>48</t>
  </si>
  <si>
    <t>742P12</t>
  </si>
  <si>
    <t>OCHRANNÝ NÁTĚR KABELU PROTI OHNI</t>
  </si>
  <si>
    <t>1. Položka obsahuje: – nátěr a všechny práce spojené s nátěrem kabelu včetně veškerého příslušentsví2. Položka neobsahuje: X3. Způsob měření:Měří se metr délkový.</t>
  </si>
  <si>
    <t>49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</si>
  <si>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</si>
  <si>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</si>
  <si>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</si>
  <si>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50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</si>
  <si>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</si>
  <si>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</si>
  <si>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</si>
  <si>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744</t>
  </si>
  <si>
    <t>Silnoproud - Rozvaděče nn</t>
  </si>
  <si>
    <t>51</t>
  </si>
  <si>
    <t>744R24</t>
  </si>
  <si>
    <t>UCPÁVKOVÁ VÝVODKA PRO KABEL O PRŮMĚRU OD 20 DO 28 MM</t>
  </si>
  <si>
    <t>1. Položka obsahuje: – veškeré příslušenství – technický popis viz. projektová dokumentace2. Položka neobsahuje: X3. Způsob měření:Udává se počet kusů kompletní konstrukce nebo práce.</t>
  </si>
  <si>
    <t>52</t>
  </si>
  <si>
    <t>744R25</t>
  </si>
  <si>
    <t>UCPÁVKOVÁ VÝVODKA PRO KABEL O PRŮMĚRU OD 25 DO 35 MM</t>
  </si>
  <si>
    <t>53</t>
  </si>
  <si>
    <t>744R26</t>
  </si>
  <si>
    <t>UCPÁVKOVÁ VÝVODKA PRO KABEL O PRŮMĚRU OD 35 DO 48 MM</t>
  </si>
  <si>
    <t>745</t>
  </si>
  <si>
    <t>Silnoproud - Silnoproudá technologie</t>
  </si>
  <si>
    <t>54</t>
  </si>
  <si>
    <t>745262</t>
  </si>
  <si>
    <t>SVODIČ PŘEPĚTÍ VN UN PŘES 25 KV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</si>
  <si>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</si>
  <si>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55</t>
  </si>
  <si>
    <t>745285</t>
  </si>
  <si>
    <t>POJISTKOVÁ PATRONA VN</t>
  </si>
  <si>
    <t>56</t>
  </si>
  <si>
    <t>745291</t>
  </si>
  <si>
    <t>OVLÁDACÍ SKŘÍŇ VN VYBAVENÁ PRO DOPLNĚNÍ OCHRANY/OVLÁDÁNÍ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</si>
  <si>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</si>
  <si>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57</t>
  </si>
  <si>
    <t>745292</t>
  </si>
  <si>
    <t>KOMPLETNÍ PROGRAMOVATELNÝ TERMINÁL PRO VN VČETNĚ SOFTWARE</t>
  </si>
  <si>
    <t>1. Položka obsahuje: – veškerý podružný a pomocný materiál, software, nastavení, parametrizování, oživení  – technický popis viz. projektová dokumentace – zhotovení výrobní dokumentace, provedení zkoušek, dodání předepsaných zkoušek, revizí a atestů2. Položka neobsahuje: X3. Způsob měření:Udává se počet kusů kompletní konstrukce nebo práce.</t>
  </si>
  <si>
    <t>58</t>
  </si>
  <si>
    <t>745293</t>
  </si>
  <si>
    <t>NADPORUDOVÁ A ZKRATOVÁ OCHRANA VN</t>
  </si>
  <si>
    <t>1. Položka obsahuje: – veškerý podružný a pomocný materiál, měření, nastavení – technický popis viz. projektová dokumentace – předepsané zkoušky, revize a atesty2. Položka neobsahuje: X3. Způsob měření:Udává se počet kusů kompletní konstrukce nebo práce.</t>
  </si>
  <si>
    <t>59</t>
  </si>
  <si>
    <t>745294</t>
  </si>
  <si>
    <t>ZEMNÍ OCHRANA VN</t>
  </si>
  <si>
    <t>60</t>
  </si>
  <si>
    <t>7452A2</t>
  </si>
  <si>
    <t>PŘÍSTROJOVÝ TRANSFORMÁTOR PROUDU VN DVOUJÁDROVÝ</t>
  </si>
  <si>
    <t>61</t>
  </si>
  <si>
    <t>7452D1</t>
  </si>
  <si>
    <t>PŘÍSTROJOVÝ TRANSFORMÁTOR NAPĚTÍ VN UN PŘES 25 KV JEDNOPÓLOVĚ IZOLOVANÝ</t>
  </si>
  <si>
    <t>62</t>
  </si>
  <si>
    <t>7452F1</t>
  </si>
  <si>
    <t>ÚŘEDNÍ CEJCHOVÁNÍ MĚŘÍCÍHO TRANSFORMÁTORU VN</t>
  </si>
  <si>
    <t>1. Položka obsahuje: – cejchování měřícího transformátoru vn do 35 kV, jeden pól2. Položka neobsahuje: X3. Způsob měření:Udává se počet kusů kompletní konstrukce nebo práce.</t>
  </si>
  <si>
    <t>63</t>
  </si>
  <si>
    <t>745611</t>
  </si>
  <si>
    <t>TRANSFORMÁTOR DRÁŽNÍ PRO NAPÁJENÍ Z TV 25/3 KV DO 1000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</si>
  <si>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</si>
  <si>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64</t>
  </si>
  <si>
    <t>745801</t>
  </si>
  <si>
    <t>TERMISTOROVÁ OCHRANA SUCHÉHO TRANSFORMÁTORU S KONTAKTNÍM VÝSTUPEM PRO VÝSTRAHU A ODPOJENÍ</t>
  </si>
  <si>
    <t>1. Položka obsahuje: –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</si>
  <si>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65</t>
  </si>
  <si>
    <t>745Z11</t>
  </si>
  <si>
    <t>DEMONTÁŽ - VYPNUTÍ ZAŘÍZENÍ A ZAJIŠTĚNÍ STAVENIŠTĚ, ROZSAH TS NEBO PODOBNÉHO OBJEKTU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</si>
  <si>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</si>
  <si>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66</t>
  </si>
  <si>
    <t>745Z13</t>
  </si>
  <si>
    <t>DEMONTÁŽ KOBKY ROZVODNY VN VČETNĚ JEJÍ NÁPLNĚ</t>
  </si>
  <si>
    <t>67</t>
  </si>
  <si>
    <t>745Z14</t>
  </si>
  <si>
    <t>DEMONTÁŽ OVLÁDACÍ SKŘÍNĚ VN, PULTU, VČETNĚ JEJÍ NÁPLNĚ, JEDNO POLE</t>
  </si>
  <si>
    <t>68</t>
  </si>
  <si>
    <t>745Z16</t>
  </si>
  <si>
    <t>DEMONTÁŽ MĚŘÍCÍHO TRANSFORMÁTORU PROUDU VN</t>
  </si>
  <si>
    <t>69</t>
  </si>
  <si>
    <t>745Z17</t>
  </si>
  <si>
    <t>DEMONTÁŽ MĚŘÍCÍHO TRANSFORMÁTORU NAPĚTÍ VN</t>
  </si>
  <si>
    <t>745Z18</t>
  </si>
  <si>
    <t>DEMONTÁŽ POHONU VN PRVKU</t>
  </si>
  <si>
    <t>71</t>
  </si>
  <si>
    <t>745Z21</t>
  </si>
  <si>
    <t>DEMONTÁŽ VN VYPÍNAČE VČETNĚ VOZÍKU A MOTORICKÉHO POHONU</t>
  </si>
  <si>
    <t>72</t>
  </si>
  <si>
    <t>745Z22</t>
  </si>
  <si>
    <t>DEMONTÁŽ VN ODPÍNAČE/ODPOJOVAČE VČETNĚ POHONU</t>
  </si>
  <si>
    <t>73</t>
  </si>
  <si>
    <t>745Z23</t>
  </si>
  <si>
    <t>DEMONTÁŽ VN POJISTKOVÉHO SPODKU VČETNĚ POJISTKOVÝCH PATRON</t>
  </si>
  <si>
    <t>74</t>
  </si>
  <si>
    <t>745Z24</t>
  </si>
  <si>
    <t>DEMONTÁŽ VN SVODIČŮ PŘEPĚTÍ</t>
  </si>
  <si>
    <t>75</t>
  </si>
  <si>
    <t>745Z92</t>
  </si>
  <si>
    <t>746</t>
  </si>
  <si>
    <t>Silnoproud - Silnoproudá technologie - R110 kV, měnírny, TNS, spínací stanice</t>
  </si>
  <si>
    <t>76</t>
  </si>
  <si>
    <t>746311</t>
  </si>
  <si>
    <t>ROZVADĚČ TRAKČNÍ VN 1-F UN 27,5 KV AC - POLE S VYPÍNAČEM A UZEMŇOVAČEM</t>
  </si>
  <si>
    <t>1. Položka obsahuje: – přípravu podkladu pro osazení vč. upevňovacího materiálu, veškerý podružný a pomocný materiál – technický popis viz. projektová dokumentace – zhotovení výrobní dokumentace, provedení zkoušek, dodání předepsaných zkoušek, revizí a atestů2. Položka neobsahuje: – SKŘ3. Způsob měření:Udává se počet kusů kompletní konstrukce nebo práce.</t>
  </si>
  <si>
    <t>77</t>
  </si>
  <si>
    <t>746312</t>
  </si>
  <si>
    <t>ROZVADĚČ TRAKČNÍ VN 1-F UN 27,5 KV AC - POLE S VN POJISTKOU</t>
  </si>
  <si>
    <t>78</t>
  </si>
  <si>
    <t>746313</t>
  </si>
  <si>
    <t>ROZVADĚČ TRAKČNÍ VN 1-F UN 27,5 KV AC - POLE S TRANSFORMÁTOREM 60 KVA</t>
  </si>
  <si>
    <t>79</t>
  </si>
  <si>
    <t>746314</t>
  </si>
  <si>
    <t>ROZVADĚČ TRAKČNÍ VN 1-F UN 27,5 KV AC - POLE S PODÉLNOU SPOJKOU A ZKRATOVAČI</t>
  </si>
  <si>
    <t>80</t>
  </si>
  <si>
    <t>746321</t>
  </si>
  <si>
    <t>PŘÍSTROJ VN 1-F UN 27,5 KV - TRAKČNÍ ODPOJOVAČ</t>
  </si>
  <si>
    <t>81</t>
  </si>
  <si>
    <t>746323</t>
  </si>
  <si>
    <t>PŘÍSTROJ VN 1-F UN 27,5 KV - TRAKČNÍ VAKUOVÝ VYPÍNAČ</t>
  </si>
  <si>
    <t>82</t>
  </si>
  <si>
    <t>746324</t>
  </si>
  <si>
    <t>PŘÍSTROJ VN 1-F UN 27,5 KV - MOTOROVÝ POHON PRO TRAKČNÍ VYPÍNAČ/ODPOJOVAČ</t>
  </si>
  <si>
    <t>83</t>
  </si>
  <si>
    <t>746656</t>
  </si>
  <si>
    <t>SW-OVLADAČE KOMUNIKACE, PARAMETRIZACE - PRO JEDEN PODŘÍZENÝ PLC, OCHRANU, TERMINÁL</t>
  </si>
  <si>
    <t>1. Položka obsahuje: – veškerý podružný, spojovací a pomocný materiál. Dále obsahuje dodávku základního SW PLC a jeho instalaci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</si>
  <si>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84</t>
  </si>
  <si>
    <t>74665L</t>
  </si>
  <si>
    <t>PODPORA PŘI UVÁDĚNÍ DO PROVOZU, ENGINEERING PRO OBJEKT NS</t>
  </si>
  <si>
    <t>1. Položka obsahuje: – podporu při uvádění do provozu zařízení jeho výrobcem, inženýrskou činnost při instalaci řídicích systémů – předepsané zkoušky, revize a atesty – prokázání technických a kvalitativních parametrů zařízení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</si>
  <si>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85</t>
  </si>
  <si>
    <t>746Z21</t>
  </si>
  <si>
    <t>DEMONTÁŽ IZOLÁTORŮ A SPOJOVACÍHO VEDENÍ VVN/VN - PASOVINOVÉ, PŘÍPADNĚ TRUBKOVÉ VEDENÍ VČETNĚ ARMATUR</t>
  </si>
  <si>
    <t>86</t>
  </si>
  <si>
    <t>746Z33</t>
  </si>
  <si>
    <t>DEMONTÁŽ VVN/VN OCELOVÉ KONSTRUKCE</t>
  </si>
  <si>
    <t>87</t>
  </si>
  <si>
    <t>746Z71</t>
  </si>
  <si>
    <t>DEMONTÁŽ ZAŘÍZENÍ SKŘ, DŘT, DD TSŽDC - SKŘÍNĚ, ROZVADĚČE NEBO OPTICKÉHO ROZVÁDĚČE</t>
  </si>
  <si>
    <t>88</t>
  </si>
  <si>
    <t>746Z92</t>
  </si>
  <si>
    <t>747</t>
  </si>
  <si>
    <t>Silnoproud - Zkoušky, revize a HZS</t>
  </si>
  <si>
    <t>89</t>
  </si>
  <si>
    <t>747116</t>
  </si>
  <si>
    <t>KONTROLA ROZVADĚČŮ VN, BEZ NASTAVENÍ OCHRANY,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</si>
  <si>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</si>
  <si>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90</t>
  </si>
  <si>
    <t>747122</t>
  </si>
  <si>
    <t>REVIZE, SEŘÍZENÍ A UVEDENÍ DO PROVOZU ŘÍDÍCÍ SKŘÍNĚ PRO VN, 1 POLE</t>
  </si>
  <si>
    <t>91</t>
  </si>
  <si>
    <t>747124</t>
  </si>
  <si>
    <t>NAPĚŤOVÁ ZKOUŠKA ROZVODNY VČETNĚ SPÍNACÍCH PRVKŮ DO 35 KV</t>
  </si>
  <si>
    <t>92</t>
  </si>
  <si>
    <t>747132</t>
  </si>
  <si>
    <t>UVEDENÍ DO PROVOZU TRANSFORMÁTORU OLEJOVÉHO VN/NN DO 1000 KVA</t>
  </si>
  <si>
    <t>93</t>
  </si>
  <si>
    <t>747144</t>
  </si>
  <si>
    <t>REVIZE, SEŘÍZENÍ A NASTAVENÍ OCHRANNÉHO A OVLÁDACÍHO TERMINÁLU, VČETNĚ VYSTAVENÍ PROTOKOLU</t>
  </si>
  <si>
    <t>94</t>
  </si>
  <si>
    <t>747145</t>
  </si>
  <si>
    <t>SEŘÍZENÍ A UVEDENÍ DO PROVOZU VN VYPÍNAČE DO 35 KV</t>
  </si>
  <si>
    <t>95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</si>
  <si>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</si>
  <si>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</si>
  <si>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</si>
  <si>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96</t>
  </si>
  <si>
    <t>747214</t>
  </si>
  <si>
    <t>CELKOVÁ PROHLÍDKA, ZKOUŠENÍ, MĚŘENÍ A VYHOTOVENÍ VÝCHOZÍ REVIZNÍ ZPRÁVY, PRO OBJEM IN - PŘÍPLATEK ZA KAŽDÝCH DALŠÍCH I ZAPOČATÝCH 500 TIS. KČ</t>
  </si>
  <si>
    <t>97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</si>
  <si>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</si>
  <si>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</si>
  <si>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</si>
  <si>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98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</si>
  <si>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</si>
  <si>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</si>
  <si>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</si>
  <si>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99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</si>
  <si>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</si>
  <si>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</si>
  <si>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</si>
  <si>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100</t>
  </si>
  <si>
    <t>747521</t>
  </si>
  <si>
    <t>ZKOUŠKY VODIČŮ A KABELŮ OVLÁDACÍCH OD 5 DO 12 ŽIL</t>
  </si>
  <si>
    <t>101</t>
  </si>
  <si>
    <t>747531</t>
  </si>
  <si>
    <t>ZKOUŠKY VODIČŮ A KABELŮ VN ZVÝŠENÝM NAPĚTÍM DO 35 KV</t>
  </si>
  <si>
    <t>102</t>
  </si>
  <si>
    <t>747532</t>
  </si>
  <si>
    <t>ZKOUŠKY VODIČŮ A KABELŮ VN - PROVOZ MĚŘÍCÍHO VOZU PO DOBU ZKOUŠEK VN KABELŮ</t>
  </si>
  <si>
    <t>103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</si>
  <si>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</si>
  <si>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</si>
  <si>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</si>
  <si>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104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</si>
  <si>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</si>
  <si>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</si>
  <si>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</si>
  <si>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</si>
  <si>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105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</si>
  <si>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</si>
  <si>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</si>
  <si>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</si>
  <si>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106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</si>
  <si>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</si>
  <si>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</si>
  <si>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</si>
  <si>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107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</si>
  <si>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</si>
  <si>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</si>
  <si>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</si>
  <si>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748</t>
  </si>
  <si>
    <t>Silnoproud - Ostatní</t>
  </si>
  <si>
    <t>108</t>
  </si>
  <si>
    <t>748116</t>
  </si>
  <si>
    <t>KOMPLETNÍ OSOBNÍ OCHRANNÉ PROSTŘEDKY A PRACOVNÍ POMŮCKY PRO TRAKČNÍ NAPÁJECÍ STANICI</t>
  </si>
  <si>
    <t>1. Položka obsahuje: – dodávku a montáž kompletní sady osobních ochranných prostředků a pracovních pomůcek pro elektrickou stanici dle požadavku provozovatele a v intencích normy TNŽ 38 19812. Položka neobsahuje: X3. Způsob měření:Udává se počet kusů kompletní konstrukce nebo práce.</t>
  </si>
  <si>
    <t>990</t>
  </si>
  <si>
    <t>Likvidace odpadů vč. dopravy</t>
  </si>
  <si>
    <t>109</t>
  </si>
  <si>
    <t>R015240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</si>
  <si>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</si>
  <si>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</si>
  <si>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</si>
  <si>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</si>
  <si>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110</t>
  </si>
  <si>
    <t>R015310</t>
  </si>
  <si>
    <t>POPLATKY ZA LIKVIDACI ODPADŮ NEKONTAMINOVANÝCH - 16 02 14 ELEKTROŠROT, VČETNĚ DOPRAVY</t>
  </si>
  <si>
    <t>Evidenční položka  
Výzisk - přebírá Správa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</si>
</sst>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R45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0+O9+O98+O143+O208+O221+O310+O363+O440+O445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0+I9+I98+I143+I208+I221+I310+I363+I440+I445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0+I10+I14+I18+I22+I26+I30+I34+I38+I42+I46+I50+I54+I58+I62+I66+I70+I74+I78+I82+I86+I90+I94</f>
        <v>0</v>
      </c>
      <c r="R9">
        <f>0+O10+O14+O18+O22+O26+O30+O34+O38+O42+O46+O50+O54+O58+O62+O66+O70+O74+O78+O82+O86+O90+O94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120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30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51" x14ac:dyDescent="0.2">
      <c r="A17" t="s">
        <v>48</v>
      </c>
      <c r="E17" s="29" t="s">
        <v>52</v>
      </c>
    </row>
    <row r="18" spans="1:16" ht="25.5" x14ac:dyDescent="0.2">
      <c r="A18" s="22" t="s">
        <v>40</v>
      </c>
      <c r="B18" s="23" t="s">
        <v>2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60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25.5" x14ac:dyDescent="0.2">
      <c r="A21" t="s">
        <v>48</v>
      </c>
      <c r="E21" s="29" t="s">
        <v>55</v>
      </c>
    </row>
    <row r="22" spans="1:16" ht="25.5" x14ac:dyDescent="0.2">
      <c r="A22" s="22" t="s">
        <v>40</v>
      </c>
      <c r="B22" s="23" t="s">
        <v>32</v>
      </c>
      <c r="C22" s="23" t="s">
        <v>56</v>
      </c>
      <c r="D22" s="22" t="s">
        <v>42</v>
      </c>
      <c r="E22" s="24" t="s">
        <v>57</v>
      </c>
      <c r="F22" s="25" t="s">
        <v>44</v>
      </c>
      <c r="G22" s="26">
        <v>60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25.5" x14ac:dyDescent="0.2">
      <c r="A25" t="s">
        <v>48</v>
      </c>
      <c r="E25" s="29" t="s">
        <v>55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44</v>
      </c>
      <c r="G26" s="26">
        <v>20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25.5" x14ac:dyDescent="0.2">
      <c r="A29" t="s">
        <v>48</v>
      </c>
      <c r="E29" s="29" t="s">
        <v>55</v>
      </c>
    </row>
    <row r="30" spans="1:16" x14ac:dyDescent="0.2">
      <c r="A30" s="22" t="s">
        <v>40</v>
      </c>
      <c r="B30" s="23" t="s">
        <v>34</v>
      </c>
      <c r="C30" s="23" t="s">
        <v>60</v>
      </c>
      <c r="D30" s="22" t="s">
        <v>42</v>
      </c>
      <c r="E30" s="24" t="s">
        <v>61</v>
      </c>
      <c r="F30" s="25" t="s">
        <v>44</v>
      </c>
      <c r="G30" s="26">
        <v>20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6" ht="25.5" x14ac:dyDescent="0.2">
      <c r="A33" t="s">
        <v>48</v>
      </c>
      <c r="E33" s="29" t="s">
        <v>55</v>
      </c>
    </row>
    <row r="34" spans="1:16" x14ac:dyDescent="0.2">
      <c r="A34" s="22" t="s">
        <v>40</v>
      </c>
      <c r="B34" s="23" t="s">
        <v>62</v>
      </c>
      <c r="C34" s="23" t="s">
        <v>63</v>
      </c>
      <c r="D34" s="22" t="s">
        <v>42</v>
      </c>
      <c r="E34" s="24" t="s">
        <v>64</v>
      </c>
      <c r="F34" s="25" t="s">
        <v>44</v>
      </c>
      <c r="G34" s="26">
        <v>10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47</v>
      </c>
    </row>
    <row r="37" spans="1:16" ht="38.25" x14ac:dyDescent="0.2">
      <c r="A37" t="s">
        <v>48</v>
      </c>
      <c r="E37" s="29" t="s">
        <v>65</v>
      </c>
    </row>
    <row r="38" spans="1:16" x14ac:dyDescent="0.2">
      <c r="A38" s="22" t="s">
        <v>40</v>
      </c>
      <c r="B38" s="23" t="s">
        <v>66</v>
      </c>
      <c r="C38" s="23" t="s">
        <v>67</v>
      </c>
      <c r="D38" s="22" t="s">
        <v>42</v>
      </c>
      <c r="E38" s="24" t="s">
        <v>68</v>
      </c>
      <c r="F38" s="25" t="s">
        <v>69</v>
      </c>
      <c r="G38" s="26">
        <v>80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47</v>
      </c>
    </row>
    <row r="41" spans="1:16" ht="25.5" x14ac:dyDescent="0.2">
      <c r="A41" t="s">
        <v>48</v>
      </c>
      <c r="E41" s="29" t="s">
        <v>55</v>
      </c>
    </row>
    <row r="42" spans="1:16" x14ac:dyDescent="0.2">
      <c r="A42" s="22" t="s">
        <v>40</v>
      </c>
      <c r="B42" s="23" t="s">
        <v>35</v>
      </c>
      <c r="C42" s="23" t="s">
        <v>70</v>
      </c>
      <c r="D42" s="22" t="s">
        <v>42</v>
      </c>
      <c r="E42" s="24" t="s">
        <v>71</v>
      </c>
      <c r="F42" s="25" t="s">
        <v>69</v>
      </c>
      <c r="G42" s="26">
        <v>60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47</v>
      </c>
    </row>
    <row r="45" spans="1:16" ht="38.25" x14ac:dyDescent="0.2">
      <c r="A45" t="s">
        <v>48</v>
      </c>
      <c r="E45" s="29" t="s">
        <v>72</v>
      </c>
    </row>
    <row r="46" spans="1:16" ht="25.5" x14ac:dyDescent="0.2">
      <c r="A46" s="22" t="s">
        <v>40</v>
      </c>
      <c r="B46" s="23" t="s">
        <v>36</v>
      </c>
      <c r="C46" s="23" t="s">
        <v>73</v>
      </c>
      <c r="D46" s="22" t="s">
        <v>42</v>
      </c>
      <c r="E46" s="24" t="s">
        <v>74</v>
      </c>
      <c r="F46" s="25" t="s">
        <v>69</v>
      </c>
      <c r="G46" s="26">
        <v>10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47</v>
      </c>
    </row>
    <row r="49" spans="1:16" ht="25.5" x14ac:dyDescent="0.2">
      <c r="A49" t="s">
        <v>48</v>
      </c>
      <c r="E49" s="29" t="s">
        <v>75</v>
      </c>
    </row>
    <row r="50" spans="1:16" x14ac:dyDescent="0.2">
      <c r="A50" s="22" t="s">
        <v>40</v>
      </c>
      <c r="B50" s="23" t="s">
        <v>76</v>
      </c>
      <c r="C50" s="23" t="s">
        <v>77</v>
      </c>
      <c r="D50" s="22" t="s">
        <v>42</v>
      </c>
      <c r="E50" s="24" t="s">
        <v>78</v>
      </c>
      <c r="F50" s="25" t="s">
        <v>79</v>
      </c>
      <c r="G50" s="26">
        <v>4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45</v>
      </c>
      <c r="E51" s="29" t="s">
        <v>42</v>
      </c>
    </row>
    <row r="52" spans="1:16" x14ac:dyDescent="0.2">
      <c r="A52" s="30" t="s">
        <v>46</v>
      </c>
      <c r="E52" s="31" t="s">
        <v>47</v>
      </c>
    </row>
    <row r="53" spans="1:16" ht="38.25" x14ac:dyDescent="0.2">
      <c r="A53" t="s">
        <v>48</v>
      </c>
      <c r="E53" s="29" t="s">
        <v>80</v>
      </c>
    </row>
    <row r="54" spans="1:16" x14ac:dyDescent="0.2">
      <c r="A54" s="22" t="s">
        <v>40</v>
      </c>
      <c r="B54" s="23" t="s">
        <v>81</v>
      </c>
      <c r="C54" s="23" t="s">
        <v>82</v>
      </c>
      <c r="D54" s="22" t="s">
        <v>42</v>
      </c>
      <c r="E54" s="24" t="s">
        <v>83</v>
      </c>
      <c r="F54" s="25" t="s">
        <v>79</v>
      </c>
      <c r="G54" s="26">
        <v>6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8" t="s">
        <v>45</v>
      </c>
      <c r="E55" s="29" t="s">
        <v>42</v>
      </c>
    </row>
    <row r="56" spans="1:16" x14ac:dyDescent="0.2">
      <c r="A56" s="30" t="s">
        <v>46</v>
      </c>
      <c r="E56" s="31" t="s">
        <v>47</v>
      </c>
    </row>
    <row r="57" spans="1:16" ht="38.25" x14ac:dyDescent="0.2">
      <c r="A57" t="s">
        <v>48</v>
      </c>
      <c r="E57" s="29" t="s">
        <v>80</v>
      </c>
    </row>
    <row r="58" spans="1:16" ht="25.5" x14ac:dyDescent="0.2">
      <c r="A58" s="22" t="s">
        <v>40</v>
      </c>
      <c r="B58" s="23" t="s">
        <v>84</v>
      </c>
      <c r="C58" s="23" t="s">
        <v>85</v>
      </c>
      <c r="D58" s="22" t="s">
        <v>42</v>
      </c>
      <c r="E58" s="24" t="s">
        <v>86</v>
      </c>
      <c r="F58" s="25" t="s">
        <v>69</v>
      </c>
      <c r="G58" s="26">
        <v>10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8" t="s">
        <v>45</v>
      </c>
      <c r="E59" s="29" t="s">
        <v>42</v>
      </c>
    </row>
    <row r="60" spans="1:16" x14ac:dyDescent="0.2">
      <c r="A60" s="30" t="s">
        <v>46</v>
      </c>
      <c r="E60" s="31" t="s">
        <v>47</v>
      </c>
    </row>
    <row r="61" spans="1:16" ht="38.25" x14ac:dyDescent="0.2">
      <c r="A61" t="s">
        <v>48</v>
      </c>
      <c r="E61" s="29" t="s">
        <v>80</v>
      </c>
    </row>
    <row r="62" spans="1:16" ht="25.5" x14ac:dyDescent="0.2">
      <c r="A62" s="22" t="s">
        <v>40</v>
      </c>
      <c r="B62" s="23" t="s">
        <v>87</v>
      </c>
      <c r="C62" s="23" t="s">
        <v>88</v>
      </c>
      <c r="D62" s="22" t="s">
        <v>42</v>
      </c>
      <c r="E62" s="24" t="s">
        <v>89</v>
      </c>
      <c r="F62" s="25" t="s">
        <v>69</v>
      </c>
      <c r="G62" s="26">
        <v>8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8" t="s">
        <v>45</v>
      </c>
      <c r="E63" s="29" t="s">
        <v>42</v>
      </c>
    </row>
    <row r="64" spans="1:16" x14ac:dyDescent="0.2">
      <c r="A64" s="30" t="s">
        <v>46</v>
      </c>
      <c r="E64" s="31" t="s">
        <v>47</v>
      </c>
    </row>
    <row r="65" spans="1:16" ht="38.25" x14ac:dyDescent="0.2">
      <c r="A65" t="s">
        <v>48</v>
      </c>
      <c r="E65" s="29" t="s">
        <v>80</v>
      </c>
    </row>
    <row r="66" spans="1:16" x14ac:dyDescent="0.2">
      <c r="A66" s="22" t="s">
        <v>40</v>
      </c>
      <c r="B66" s="23" t="s">
        <v>90</v>
      </c>
      <c r="C66" s="23" t="s">
        <v>91</v>
      </c>
      <c r="D66" s="22" t="s">
        <v>42</v>
      </c>
      <c r="E66" s="24" t="s">
        <v>92</v>
      </c>
      <c r="F66" s="25" t="s">
        <v>69</v>
      </c>
      <c r="G66" s="26">
        <v>10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8" t="s">
        <v>45</v>
      </c>
      <c r="E67" s="29" t="s">
        <v>42</v>
      </c>
    </row>
    <row r="68" spans="1:16" x14ac:dyDescent="0.2">
      <c r="A68" s="30" t="s">
        <v>46</v>
      </c>
      <c r="E68" s="31" t="s">
        <v>47</v>
      </c>
    </row>
    <row r="69" spans="1:16" ht="38.25" x14ac:dyDescent="0.2">
      <c r="A69" t="s">
        <v>48</v>
      </c>
      <c r="E69" s="29" t="s">
        <v>80</v>
      </c>
    </row>
    <row r="70" spans="1:16" ht="25.5" x14ac:dyDescent="0.2">
      <c r="A70" s="22" t="s">
        <v>40</v>
      </c>
      <c r="B70" s="23" t="s">
        <v>93</v>
      </c>
      <c r="C70" s="23" t="s">
        <v>94</v>
      </c>
      <c r="D70" s="22" t="s">
        <v>42</v>
      </c>
      <c r="E70" s="24" t="s">
        <v>95</v>
      </c>
      <c r="F70" s="25" t="s">
        <v>69</v>
      </c>
      <c r="G70" s="26">
        <v>12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8" t="s">
        <v>45</v>
      </c>
      <c r="E71" s="29" t="s">
        <v>42</v>
      </c>
    </row>
    <row r="72" spans="1:16" x14ac:dyDescent="0.2">
      <c r="A72" s="30" t="s">
        <v>46</v>
      </c>
      <c r="E72" s="31" t="s">
        <v>47</v>
      </c>
    </row>
    <row r="73" spans="1:16" ht="51" x14ac:dyDescent="0.2">
      <c r="A73" t="s">
        <v>48</v>
      </c>
      <c r="E73" s="29" t="s">
        <v>96</v>
      </c>
    </row>
    <row r="74" spans="1:16" ht="25.5" x14ac:dyDescent="0.2">
      <c r="A74" s="22" t="s">
        <v>40</v>
      </c>
      <c r="B74" s="23" t="s">
        <v>97</v>
      </c>
      <c r="C74" s="23" t="s">
        <v>98</v>
      </c>
      <c r="D74" s="22" t="s">
        <v>42</v>
      </c>
      <c r="E74" s="24" t="s">
        <v>99</v>
      </c>
      <c r="F74" s="25" t="s">
        <v>69</v>
      </c>
      <c r="G74" s="26">
        <v>10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8" t="s">
        <v>45</v>
      </c>
      <c r="E75" s="29" t="s">
        <v>42</v>
      </c>
    </row>
    <row r="76" spans="1:16" x14ac:dyDescent="0.2">
      <c r="A76" s="30" t="s">
        <v>46</v>
      </c>
      <c r="E76" s="31" t="s">
        <v>47</v>
      </c>
    </row>
    <row r="77" spans="1:16" ht="51" x14ac:dyDescent="0.2">
      <c r="A77" t="s">
        <v>48</v>
      </c>
      <c r="E77" s="29" t="s">
        <v>96</v>
      </c>
    </row>
    <row r="78" spans="1:16" ht="38.25" x14ac:dyDescent="0.2">
      <c r="A78" s="22" t="s">
        <v>40</v>
      </c>
      <c r="B78" s="23" t="s">
        <v>100</v>
      </c>
      <c r="C78" s="23" t="s">
        <v>101</v>
      </c>
      <c r="D78" s="22" t="s">
        <v>42</v>
      </c>
      <c r="E78" s="24" t="s">
        <v>102</v>
      </c>
      <c r="F78" s="25" t="s">
        <v>103</v>
      </c>
      <c r="G78" s="26">
        <v>1200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8" t="s">
        <v>45</v>
      </c>
      <c r="E79" s="29" t="s">
        <v>42</v>
      </c>
    </row>
    <row r="80" spans="1:16" x14ac:dyDescent="0.2">
      <c r="A80" s="30" t="s">
        <v>46</v>
      </c>
      <c r="E80" s="31" t="s">
        <v>47</v>
      </c>
    </row>
    <row r="81" spans="1:16" ht="51" x14ac:dyDescent="0.2">
      <c r="A81" t="s">
        <v>48</v>
      </c>
      <c r="E81" s="29" t="s">
        <v>104</v>
      </c>
    </row>
    <row r="82" spans="1:16" ht="25.5" x14ac:dyDescent="0.2">
      <c r="A82" s="22" t="s">
        <v>40</v>
      </c>
      <c r="B82" s="23" t="s">
        <v>105</v>
      </c>
      <c r="C82" s="23" t="s">
        <v>106</v>
      </c>
      <c r="D82" s="22" t="s">
        <v>42</v>
      </c>
      <c r="E82" s="24" t="s">
        <v>107</v>
      </c>
      <c r="F82" s="25" t="s">
        <v>103</v>
      </c>
      <c r="G82" s="26">
        <v>200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8" t="s">
        <v>45</v>
      </c>
      <c r="E83" s="29" t="s">
        <v>42</v>
      </c>
    </row>
    <row r="84" spans="1:16" x14ac:dyDescent="0.2">
      <c r="A84" s="30" t="s">
        <v>46</v>
      </c>
      <c r="E84" s="31" t="s">
        <v>47</v>
      </c>
    </row>
    <row r="85" spans="1:16" ht="51" x14ac:dyDescent="0.2">
      <c r="A85" t="s">
        <v>48</v>
      </c>
      <c r="E85" s="29" t="s">
        <v>104</v>
      </c>
    </row>
    <row r="86" spans="1:16" x14ac:dyDescent="0.2">
      <c r="A86" s="22" t="s">
        <v>40</v>
      </c>
      <c r="B86" s="23" t="s">
        <v>108</v>
      </c>
      <c r="C86" s="23" t="s">
        <v>109</v>
      </c>
      <c r="D86" s="22" t="s">
        <v>42</v>
      </c>
      <c r="E86" s="24" t="s">
        <v>110</v>
      </c>
      <c r="F86" s="25" t="s">
        <v>44</v>
      </c>
      <c r="G86" s="26">
        <v>40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8" t="s">
        <v>45</v>
      </c>
      <c r="E87" s="29" t="s">
        <v>42</v>
      </c>
    </row>
    <row r="88" spans="1:16" x14ac:dyDescent="0.2">
      <c r="A88" s="30" t="s">
        <v>46</v>
      </c>
      <c r="E88" s="31" t="s">
        <v>47</v>
      </c>
    </row>
    <row r="89" spans="1:16" ht="25.5" x14ac:dyDescent="0.2">
      <c r="A89" t="s">
        <v>48</v>
      </c>
      <c r="E89" s="29" t="s">
        <v>55</v>
      </c>
    </row>
    <row r="90" spans="1:16" x14ac:dyDescent="0.2">
      <c r="A90" s="22" t="s">
        <v>40</v>
      </c>
      <c r="B90" s="23" t="s">
        <v>111</v>
      </c>
      <c r="C90" s="23" t="s">
        <v>112</v>
      </c>
      <c r="D90" s="22" t="s">
        <v>42</v>
      </c>
      <c r="E90" s="24" t="s">
        <v>113</v>
      </c>
      <c r="F90" s="25" t="s">
        <v>44</v>
      </c>
      <c r="G90" s="26">
        <v>20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8" t="s">
        <v>45</v>
      </c>
      <c r="E91" s="29" t="s">
        <v>42</v>
      </c>
    </row>
    <row r="92" spans="1:16" x14ac:dyDescent="0.2">
      <c r="A92" s="30" t="s">
        <v>46</v>
      </c>
      <c r="E92" s="31" t="s">
        <v>47</v>
      </c>
    </row>
    <row r="93" spans="1:16" ht="38.25" x14ac:dyDescent="0.2">
      <c r="A93" t="s">
        <v>48</v>
      </c>
      <c r="E93" s="29" t="s">
        <v>114</v>
      </c>
    </row>
    <row r="94" spans="1:16" x14ac:dyDescent="0.2">
      <c r="A94" s="22" t="s">
        <v>40</v>
      </c>
      <c r="B94" s="23" t="s">
        <v>115</v>
      </c>
      <c r="C94" s="23" t="s">
        <v>116</v>
      </c>
      <c r="D94" s="22" t="s">
        <v>42</v>
      </c>
      <c r="E94" s="24" t="s">
        <v>117</v>
      </c>
      <c r="F94" s="25" t="s">
        <v>44</v>
      </c>
      <c r="G94" s="26">
        <v>200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8" t="s">
        <v>45</v>
      </c>
      <c r="E95" s="29" t="s">
        <v>42</v>
      </c>
    </row>
    <row r="96" spans="1:16" x14ac:dyDescent="0.2">
      <c r="A96" s="30" t="s">
        <v>46</v>
      </c>
      <c r="E96" s="31" t="s">
        <v>47</v>
      </c>
    </row>
    <row r="97" spans="1:18" ht="38.25" x14ac:dyDescent="0.2">
      <c r="A97" t="s">
        <v>48</v>
      </c>
      <c r="E97" s="29" t="s">
        <v>114</v>
      </c>
    </row>
    <row r="98" spans="1:18" ht="12.75" customHeight="1" x14ac:dyDescent="0.2">
      <c r="A98" s="3" t="s">
        <v>37</v>
      </c>
      <c r="B98" s="3"/>
      <c r="C98" s="32" t="s">
        <v>118</v>
      </c>
      <c r="D98" s="3"/>
      <c r="E98" s="20" t="s">
        <v>119</v>
      </c>
      <c r="F98" s="3"/>
      <c r="G98" s="3"/>
      <c r="H98" s="3"/>
      <c r="I98" s="33">
        <f>0+Q98</f>
        <v>0</v>
      </c>
      <c r="O98">
        <f>0+R98</f>
        <v>0</v>
      </c>
      <c r="Q98">
        <f>0+I99+I103+I107+I111+I115+I119+I123+I127+I131+I135+I139</f>
        <v>0</v>
      </c>
      <c r="R98">
        <f>0+O99+O103+O107+O111+O115+O119+O123+O127+O131+O135+O139</f>
        <v>0</v>
      </c>
    </row>
    <row r="99" spans="1:18" x14ac:dyDescent="0.2">
      <c r="A99" s="22" t="s">
        <v>40</v>
      </c>
      <c r="B99" s="23" t="s">
        <v>120</v>
      </c>
      <c r="C99" s="23" t="s">
        <v>121</v>
      </c>
      <c r="D99" s="22" t="s">
        <v>42</v>
      </c>
      <c r="E99" s="24" t="s">
        <v>122</v>
      </c>
      <c r="F99" s="25" t="s">
        <v>44</v>
      </c>
      <c r="G99" s="26">
        <v>150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28" t="s">
        <v>45</v>
      </c>
      <c r="E100" s="29" t="s">
        <v>42</v>
      </c>
    </row>
    <row r="101" spans="1:18" x14ac:dyDescent="0.2">
      <c r="A101" s="30" t="s">
        <v>46</v>
      </c>
      <c r="E101" s="31" t="s">
        <v>47</v>
      </c>
    </row>
    <row r="102" spans="1:18" ht="38.25" x14ac:dyDescent="0.2">
      <c r="A102" t="s">
        <v>48</v>
      </c>
      <c r="E102" s="29" t="s">
        <v>123</v>
      </c>
    </row>
    <row r="103" spans="1:18" x14ac:dyDescent="0.2">
      <c r="A103" s="22" t="s">
        <v>40</v>
      </c>
      <c r="B103" s="23" t="s">
        <v>124</v>
      </c>
      <c r="C103" s="23" t="s">
        <v>125</v>
      </c>
      <c r="D103" s="22" t="s">
        <v>42</v>
      </c>
      <c r="E103" s="24" t="s">
        <v>126</v>
      </c>
      <c r="F103" s="25" t="s">
        <v>44</v>
      </c>
      <c r="G103" s="26">
        <v>30</v>
      </c>
      <c r="H103" s="27">
        <v>0</v>
      </c>
      <c r="I103" s="27">
        <f>ROUND(ROUND(H103,2)*ROUND(G103,3),2)</f>
        <v>0</v>
      </c>
      <c r="O103">
        <f>(I103*21)/100</f>
        <v>0</v>
      </c>
      <c r="P103" t="s">
        <v>10</v>
      </c>
    </row>
    <row r="104" spans="1:18" x14ac:dyDescent="0.2">
      <c r="A104" s="28" t="s">
        <v>45</v>
      </c>
      <c r="E104" s="29" t="s">
        <v>42</v>
      </c>
    </row>
    <row r="105" spans="1:18" x14ac:dyDescent="0.2">
      <c r="A105" s="30" t="s">
        <v>46</v>
      </c>
      <c r="E105" s="31" t="s">
        <v>47</v>
      </c>
    </row>
    <row r="106" spans="1:18" ht="38.25" x14ac:dyDescent="0.2">
      <c r="A106" t="s">
        <v>48</v>
      </c>
      <c r="E106" s="29" t="s">
        <v>123</v>
      </c>
    </row>
    <row r="107" spans="1:18" x14ac:dyDescent="0.2">
      <c r="A107" s="22" t="s">
        <v>40</v>
      </c>
      <c r="B107" s="23" t="s">
        <v>127</v>
      </c>
      <c r="C107" s="23" t="s">
        <v>128</v>
      </c>
      <c r="D107" s="22" t="s">
        <v>42</v>
      </c>
      <c r="E107" s="24" t="s">
        <v>129</v>
      </c>
      <c r="F107" s="25" t="s">
        <v>69</v>
      </c>
      <c r="G107" s="26">
        <v>4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8" t="s">
        <v>45</v>
      </c>
      <c r="E108" s="29" t="s">
        <v>42</v>
      </c>
    </row>
    <row r="109" spans="1:18" x14ac:dyDescent="0.2">
      <c r="A109" s="30" t="s">
        <v>46</v>
      </c>
      <c r="E109" s="31" t="s">
        <v>47</v>
      </c>
    </row>
    <row r="110" spans="1:18" ht="38.25" x14ac:dyDescent="0.2">
      <c r="A110" t="s">
        <v>48</v>
      </c>
      <c r="E110" s="29" t="s">
        <v>114</v>
      </c>
    </row>
    <row r="111" spans="1:18" x14ac:dyDescent="0.2">
      <c r="A111" s="22" t="s">
        <v>40</v>
      </c>
      <c r="B111" s="23" t="s">
        <v>130</v>
      </c>
      <c r="C111" s="23" t="s">
        <v>131</v>
      </c>
      <c r="D111" s="22" t="s">
        <v>42</v>
      </c>
      <c r="E111" s="24" t="s">
        <v>132</v>
      </c>
      <c r="F111" s="25" t="s">
        <v>69</v>
      </c>
      <c r="G111" s="26">
        <v>20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8" x14ac:dyDescent="0.2">
      <c r="A112" s="28" t="s">
        <v>45</v>
      </c>
      <c r="E112" s="29" t="s">
        <v>42</v>
      </c>
    </row>
    <row r="113" spans="1:16" x14ac:dyDescent="0.2">
      <c r="A113" s="30" t="s">
        <v>46</v>
      </c>
      <c r="E113" s="31" t="s">
        <v>47</v>
      </c>
    </row>
    <row r="114" spans="1:16" ht="25.5" x14ac:dyDescent="0.2">
      <c r="A114" t="s">
        <v>48</v>
      </c>
      <c r="E114" s="29" t="s">
        <v>133</v>
      </c>
    </row>
    <row r="115" spans="1:16" x14ac:dyDescent="0.2">
      <c r="A115" s="22" t="s">
        <v>40</v>
      </c>
      <c r="B115" s="23" t="s">
        <v>134</v>
      </c>
      <c r="C115" s="23" t="s">
        <v>135</v>
      </c>
      <c r="D115" s="22" t="s">
        <v>42</v>
      </c>
      <c r="E115" s="24" t="s">
        <v>136</v>
      </c>
      <c r="F115" s="25" t="s">
        <v>69</v>
      </c>
      <c r="G115" s="26">
        <v>4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8" t="s">
        <v>45</v>
      </c>
      <c r="E116" s="29" t="s">
        <v>42</v>
      </c>
    </row>
    <row r="117" spans="1:16" x14ac:dyDescent="0.2">
      <c r="A117" s="30" t="s">
        <v>46</v>
      </c>
      <c r="E117" s="31" t="s">
        <v>47</v>
      </c>
    </row>
    <row r="118" spans="1:16" ht="38.25" x14ac:dyDescent="0.2">
      <c r="A118" t="s">
        <v>48</v>
      </c>
      <c r="E118" s="29" t="s">
        <v>137</v>
      </c>
    </row>
    <row r="119" spans="1:16" x14ac:dyDescent="0.2">
      <c r="A119" s="22" t="s">
        <v>40</v>
      </c>
      <c r="B119" s="23" t="s">
        <v>138</v>
      </c>
      <c r="C119" s="23" t="s">
        <v>139</v>
      </c>
      <c r="D119" s="22" t="s">
        <v>42</v>
      </c>
      <c r="E119" s="24" t="s">
        <v>140</v>
      </c>
      <c r="F119" s="25" t="s">
        <v>69</v>
      </c>
      <c r="G119" s="26">
        <v>10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8" t="s">
        <v>45</v>
      </c>
      <c r="E120" s="29" t="s">
        <v>42</v>
      </c>
    </row>
    <row r="121" spans="1:16" x14ac:dyDescent="0.2">
      <c r="A121" s="30" t="s">
        <v>46</v>
      </c>
      <c r="E121" s="31" t="s">
        <v>47</v>
      </c>
    </row>
    <row r="122" spans="1:16" ht="38.25" x14ac:dyDescent="0.2">
      <c r="A122" t="s">
        <v>48</v>
      </c>
      <c r="E122" s="29" t="s">
        <v>141</v>
      </c>
    </row>
    <row r="123" spans="1:16" x14ac:dyDescent="0.2">
      <c r="A123" s="22" t="s">
        <v>40</v>
      </c>
      <c r="B123" s="23" t="s">
        <v>142</v>
      </c>
      <c r="C123" s="23" t="s">
        <v>143</v>
      </c>
      <c r="D123" s="22" t="s">
        <v>42</v>
      </c>
      <c r="E123" s="24" t="s">
        <v>144</v>
      </c>
      <c r="F123" s="25" t="s">
        <v>69</v>
      </c>
      <c r="G123" s="26">
        <v>60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8" t="s">
        <v>45</v>
      </c>
      <c r="E124" s="29" t="s">
        <v>42</v>
      </c>
    </row>
    <row r="125" spans="1:16" x14ac:dyDescent="0.2">
      <c r="A125" s="30" t="s">
        <v>46</v>
      </c>
      <c r="E125" s="31" t="s">
        <v>47</v>
      </c>
    </row>
    <row r="126" spans="1:16" ht="38.25" x14ac:dyDescent="0.2">
      <c r="A126" t="s">
        <v>48</v>
      </c>
      <c r="E126" s="29" t="s">
        <v>145</v>
      </c>
    </row>
    <row r="127" spans="1:16" x14ac:dyDescent="0.2">
      <c r="A127" s="22" t="s">
        <v>40</v>
      </c>
      <c r="B127" s="23" t="s">
        <v>146</v>
      </c>
      <c r="C127" s="23" t="s">
        <v>147</v>
      </c>
      <c r="D127" s="22" t="s">
        <v>42</v>
      </c>
      <c r="E127" s="24" t="s">
        <v>148</v>
      </c>
      <c r="F127" s="25" t="s">
        <v>149</v>
      </c>
      <c r="G127" s="26">
        <v>2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8" t="s">
        <v>45</v>
      </c>
      <c r="E128" s="29" t="s">
        <v>42</v>
      </c>
    </row>
    <row r="129" spans="1:18" x14ac:dyDescent="0.2">
      <c r="A129" s="30" t="s">
        <v>46</v>
      </c>
      <c r="E129" s="31" t="s">
        <v>47</v>
      </c>
    </row>
    <row r="130" spans="1:18" ht="51" x14ac:dyDescent="0.2">
      <c r="A130" t="s">
        <v>48</v>
      </c>
      <c r="E130" s="29" t="s">
        <v>150</v>
      </c>
    </row>
    <row r="131" spans="1:18" x14ac:dyDescent="0.2">
      <c r="A131" s="22" t="s">
        <v>40</v>
      </c>
      <c r="B131" s="23" t="s">
        <v>151</v>
      </c>
      <c r="C131" s="23" t="s">
        <v>152</v>
      </c>
      <c r="D131" s="22" t="s">
        <v>42</v>
      </c>
      <c r="E131" s="24" t="s">
        <v>153</v>
      </c>
      <c r="F131" s="25" t="s">
        <v>44</v>
      </c>
      <c r="G131" s="26">
        <v>80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8" x14ac:dyDescent="0.2">
      <c r="A132" s="28" t="s">
        <v>45</v>
      </c>
      <c r="E132" s="29" t="s">
        <v>42</v>
      </c>
    </row>
    <row r="133" spans="1:18" x14ac:dyDescent="0.2">
      <c r="A133" s="30" t="s">
        <v>46</v>
      </c>
      <c r="E133" s="31" t="s">
        <v>47</v>
      </c>
    </row>
    <row r="134" spans="1:18" ht="63.75" x14ac:dyDescent="0.2">
      <c r="A134" t="s">
        <v>48</v>
      </c>
      <c r="E134" s="29" t="s">
        <v>154</v>
      </c>
    </row>
    <row r="135" spans="1:18" x14ac:dyDescent="0.2">
      <c r="A135" s="22" t="s">
        <v>40</v>
      </c>
      <c r="B135" s="23" t="s">
        <v>155</v>
      </c>
      <c r="C135" s="23" t="s">
        <v>156</v>
      </c>
      <c r="D135" s="22" t="s">
        <v>42</v>
      </c>
      <c r="E135" s="24" t="s">
        <v>157</v>
      </c>
      <c r="F135" s="25" t="s">
        <v>103</v>
      </c>
      <c r="G135" s="26">
        <v>800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8" t="s">
        <v>45</v>
      </c>
      <c r="E136" s="29" t="s">
        <v>42</v>
      </c>
    </row>
    <row r="137" spans="1:18" x14ac:dyDescent="0.2">
      <c r="A137" s="30" t="s">
        <v>46</v>
      </c>
      <c r="E137" s="31" t="s">
        <v>47</v>
      </c>
    </row>
    <row r="138" spans="1:18" ht="63.75" x14ac:dyDescent="0.2">
      <c r="A138" t="s">
        <v>48</v>
      </c>
      <c r="E138" s="29" t="s">
        <v>158</v>
      </c>
    </row>
    <row r="139" spans="1:18" x14ac:dyDescent="0.2">
      <c r="A139" s="22" t="s">
        <v>40</v>
      </c>
      <c r="B139" s="23" t="s">
        <v>159</v>
      </c>
      <c r="C139" s="23" t="s">
        <v>160</v>
      </c>
      <c r="D139" s="22" t="s">
        <v>42</v>
      </c>
      <c r="E139" s="24" t="s">
        <v>161</v>
      </c>
      <c r="F139" s="25" t="s">
        <v>162</v>
      </c>
      <c r="G139" s="26">
        <v>200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8" t="s">
        <v>45</v>
      </c>
      <c r="E140" s="29" t="s">
        <v>42</v>
      </c>
    </row>
    <row r="141" spans="1:18" x14ac:dyDescent="0.2">
      <c r="A141" s="30" t="s">
        <v>46</v>
      </c>
      <c r="E141" s="31" t="s">
        <v>47</v>
      </c>
    </row>
    <row r="142" spans="1:18" ht="76.5" x14ac:dyDescent="0.2">
      <c r="A142" t="s">
        <v>48</v>
      </c>
      <c r="E142" s="29" t="s">
        <v>163</v>
      </c>
    </row>
    <row r="143" spans="1:18" ht="12.75" customHeight="1" x14ac:dyDescent="0.2">
      <c r="A143" s="3" t="s">
        <v>37</v>
      </c>
      <c r="B143" s="3"/>
      <c r="C143" s="32" t="s">
        <v>164</v>
      </c>
      <c r="D143" s="3"/>
      <c r="E143" s="20" t="s">
        <v>165</v>
      </c>
      <c r="F143" s="3"/>
      <c r="G143" s="3"/>
      <c r="H143" s="3"/>
      <c r="I143" s="33">
        <f>0+Q143</f>
        <v>0</v>
      </c>
      <c r="O143">
        <f>0+R143</f>
        <v>0</v>
      </c>
      <c r="Q143">
        <f>0+I144+I148+I152+I156+I160+I164+I168+I172+I176+I180+I184+I188+I192+I196+I200+I204</f>
        <v>0</v>
      </c>
      <c r="R143">
        <f>0+O144+O148+O152+O156+O160+O164+O168+O172+O176+O180+O184+O188+O192+O196+O200+O204</f>
        <v>0</v>
      </c>
    </row>
    <row r="144" spans="1:18" x14ac:dyDescent="0.2">
      <c r="A144" s="22" t="s">
        <v>40</v>
      </c>
      <c r="B144" s="23" t="s">
        <v>166</v>
      </c>
      <c r="C144" s="23" t="s">
        <v>167</v>
      </c>
      <c r="D144" s="22" t="s">
        <v>42</v>
      </c>
      <c r="E144" s="24" t="s">
        <v>168</v>
      </c>
      <c r="F144" s="25" t="s">
        <v>44</v>
      </c>
      <c r="G144" s="26">
        <v>50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8" t="s">
        <v>45</v>
      </c>
      <c r="E145" s="29" t="s">
        <v>42</v>
      </c>
    </row>
    <row r="146" spans="1:16" x14ac:dyDescent="0.2">
      <c r="A146" s="30" t="s">
        <v>46</v>
      </c>
      <c r="E146" s="31" t="s">
        <v>47</v>
      </c>
    </row>
    <row r="147" spans="1:16" ht="38.25" x14ac:dyDescent="0.2">
      <c r="A147" t="s">
        <v>48</v>
      </c>
      <c r="E147" s="29" t="s">
        <v>169</v>
      </c>
    </row>
    <row r="148" spans="1:16" ht="25.5" x14ac:dyDescent="0.2">
      <c r="A148" s="22" t="s">
        <v>40</v>
      </c>
      <c r="B148" s="23" t="s">
        <v>170</v>
      </c>
      <c r="C148" s="23" t="s">
        <v>171</v>
      </c>
      <c r="D148" s="22" t="s">
        <v>42</v>
      </c>
      <c r="E148" s="24" t="s">
        <v>172</v>
      </c>
      <c r="F148" s="25" t="s">
        <v>69</v>
      </c>
      <c r="G148" s="26">
        <v>4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8" t="s">
        <v>45</v>
      </c>
      <c r="E149" s="29" t="s">
        <v>42</v>
      </c>
    </row>
    <row r="150" spans="1:16" x14ac:dyDescent="0.2">
      <c r="A150" s="30" t="s">
        <v>46</v>
      </c>
      <c r="E150" s="31" t="s">
        <v>47</v>
      </c>
    </row>
    <row r="151" spans="1:16" ht="38.25" x14ac:dyDescent="0.2">
      <c r="A151" t="s">
        <v>48</v>
      </c>
      <c r="E151" s="29" t="s">
        <v>173</v>
      </c>
    </row>
    <row r="152" spans="1:16" ht="25.5" x14ac:dyDescent="0.2">
      <c r="A152" s="22" t="s">
        <v>40</v>
      </c>
      <c r="B152" s="23" t="s">
        <v>174</v>
      </c>
      <c r="C152" s="23" t="s">
        <v>175</v>
      </c>
      <c r="D152" s="22" t="s">
        <v>42</v>
      </c>
      <c r="E152" s="24" t="s">
        <v>176</v>
      </c>
      <c r="F152" s="25" t="s">
        <v>44</v>
      </c>
      <c r="G152" s="26">
        <v>160</v>
      </c>
      <c r="H152" s="27">
        <v>0</v>
      </c>
      <c r="I152" s="27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8" t="s">
        <v>45</v>
      </c>
      <c r="E153" s="29" t="s">
        <v>42</v>
      </c>
    </row>
    <row r="154" spans="1:16" x14ac:dyDescent="0.2">
      <c r="A154" s="30" t="s">
        <v>46</v>
      </c>
      <c r="E154" s="31" t="s">
        <v>47</v>
      </c>
    </row>
    <row r="155" spans="1:16" ht="38.25" x14ac:dyDescent="0.2">
      <c r="A155" t="s">
        <v>48</v>
      </c>
      <c r="E155" s="29" t="s">
        <v>169</v>
      </c>
    </row>
    <row r="156" spans="1:16" ht="25.5" x14ac:dyDescent="0.2">
      <c r="A156" s="22" t="s">
        <v>40</v>
      </c>
      <c r="B156" s="23" t="s">
        <v>177</v>
      </c>
      <c r="C156" s="23" t="s">
        <v>178</v>
      </c>
      <c r="D156" s="22" t="s">
        <v>42</v>
      </c>
      <c r="E156" s="24" t="s">
        <v>179</v>
      </c>
      <c r="F156" s="25" t="s">
        <v>44</v>
      </c>
      <c r="G156" s="26">
        <v>300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8" t="s">
        <v>45</v>
      </c>
      <c r="E157" s="29" t="s">
        <v>42</v>
      </c>
    </row>
    <row r="158" spans="1:16" x14ac:dyDescent="0.2">
      <c r="A158" s="30" t="s">
        <v>46</v>
      </c>
      <c r="E158" s="31" t="s">
        <v>47</v>
      </c>
    </row>
    <row r="159" spans="1:16" ht="38.25" x14ac:dyDescent="0.2">
      <c r="A159" t="s">
        <v>48</v>
      </c>
      <c r="E159" s="29" t="s">
        <v>169</v>
      </c>
    </row>
    <row r="160" spans="1:16" ht="25.5" x14ac:dyDescent="0.2">
      <c r="A160" s="22" t="s">
        <v>40</v>
      </c>
      <c r="B160" s="23" t="s">
        <v>180</v>
      </c>
      <c r="C160" s="23" t="s">
        <v>181</v>
      </c>
      <c r="D160" s="22" t="s">
        <v>42</v>
      </c>
      <c r="E160" s="24" t="s">
        <v>182</v>
      </c>
      <c r="F160" s="25" t="s">
        <v>44</v>
      </c>
      <c r="G160" s="26">
        <v>130</v>
      </c>
      <c r="H160" s="27">
        <v>0</v>
      </c>
      <c r="I160" s="27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8" t="s">
        <v>45</v>
      </c>
      <c r="E161" s="29" t="s">
        <v>42</v>
      </c>
    </row>
    <row r="162" spans="1:16" x14ac:dyDescent="0.2">
      <c r="A162" s="30" t="s">
        <v>46</v>
      </c>
      <c r="E162" s="31" t="s">
        <v>47</v>
      </c>
    </row>
    <row r="163" spans="1:16" ht="38.25" x14ac:dyDescent="0.2">
      <c r="A163" t="s">
        <v>48</v>
      </c>
      <c r="E163" s="29" t="s">
        <v>169</v>
      </c>
    </row>
    <row r="164" spans="1:16" x14ac:dyDescent="0.2">
      <c r="A164" s="22" t="s">
        <v>40</v>
      </c>
      <c r="B164" s="23" t="s">
        <v>183</v>
      </c>
      <c r="C164" s="23" t="s">
        <v>184</v>
      </c>
      <c r="D164" s="22" t="s">
        <v>42</v>
      </c>
      <c r="E164" s="24" t="s">
        <v>185</v>
      </c>
      <c r="F164" s="25" t="s">
        <v>44</v>
      </c>
      <c r="G164" s="26">
        <v>100</v>
      </c>
      <c r="H164" s="27">
        <v>0</v>
      </c>
      <c r="I164" s="27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8" t="s">
        <v>45</v>
      </c>
      <c r="E165" s="29" t="s">
        <v>42</v>
      </c>
    </row>
    <row r="166" spans="1:16" x14ac:dyDescent="0.2">
      <c r="A166" s="30" t="s">
        <v>46</v>
      </c>
      <c r="E166" s="31" t="s">
        <v>47</v>
      </c>
    </row>
    <row r="167" spans="1:16" ht="51" x14ac:dyDescent="0.2">
      <c r="A167" t="s">
        <v>48</v>
      </c>
      <c r="E167" s="29" t="s">
        <v>186</v>
      </c>
    </row>
    <row r="168" spans="1:16" x14ac:dyDescent="0.2">
      <c r="A168" s="22" t="s">
        <v>40</v>
      </c>
      <c r="B168" s="23" t="s">
        <v>187</v>
      </c>
      <c r="C168" s="23" t="s">
        <v>188</v>
      </c>
      <c r="D168" s="22" t="s">
        <v>42</v>
      </c>
      <c r="E168" s="24" t="s">
        <v>189</v>
      </c>
      <c r="F168" s="25" t="s">
        <v>69</v>
      </c>
      <c r="G168" s="26">
        <v>30</v>
      </c>
      <c r="H168" s="27">
        <v>0</v>
      </c>
      <c r="I168" s="27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8" t="s">
        <v>45</v>
      </c>
      <c r="E169" s="29" t="s">
        <v>42</v>
      </c>
    </row>
    <row r="170" spans="1:16" x14ac:dyDescent="0.2">
      <c r="A170" s="30" t="s">
        <v>46</v>
      </c>
      <c r="E170" s="31" t="s">
        <v>47</v>
      </c>
    </row>
    <row r="171" spans="1:16" ht="38.25" x14ac:dyDescent="0.2">
      <c r="A171" t="s">
        <v>48</v>
      </c>
      <c r="E171" s="29" t="s">
        <v>190</v>
      </c>
    </row>
    <row r="172" spans="1:16" x14ac:dyDescent="0.2">
      <c r="A172" s="22" t="s">
        <v>40</v>
      </c>
      <c r="B172" s="23" t="s">
        <v>191</v>
      </c>
      <c r="C172" s="23" t="s">
        <v>192</v>
      </c>
      <c r="D172" s="22" t="s">
        <v>42</v>
      </c>
      <c r="E172" s="24" t="s">
        <v>193</v>
      </c>
      <c r="F172" s="25" t="s">
        <v>44</v>
      </c>
      <c r="G172" s="26">
        <v>80</v>
      </c>
      <c r="H172" s="27">
        <v>0</v>
      </c>
      <c r="I172" s="27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8" t="s">
        <v>45</v>
      </c>
      <c r="E173" s="29" t="s">
        <v>42</v>
      </c>
    </row>
    <row r="174" spans="1:16" x14ac:dyDescent="0.2">
      <c r="A174" s="30" t="s">
        <v>46</v>
      </c>
      <c r="E174" s="31" t="s">
        <v>47</v>
      </c>
    </row>
    <row r="175" spans="1:16" ht="63.75" x14ac:dyDescent="0.2">
      <c r="A175" t="s">
        <v>48</v>
      </c>
      <c r="E175" s="29" t="s">
        <v>194</v>
      </c>
    </row>
    <row r="176" spans="1:16" x14ac:dyDescent="0.2">
      <c r="A176" s="22" t="s">
        <v>40</v>
      </c>
      <c r="B176" s="23" t="s">
        <v>195</v>
      </c>
      <c r="C176" s="23" t="s">
        <v>196</v>
      </c>
      <c r="D176" s="22" t="s">
        <v>42</v>
      </c>
      <c r="E176" s="24" t="s">
        <v>197</v>
      </c>
      <c r="F176" s="25" t="s">
        <v>44</v>
      </c>
      <c r="G176" s="26">
        <v>60</v>
      </c>
      <c r="H176" s="27">
        <v>0</v>
      </c>
      <c r="I176" s="27">
        <f>ROUND(ROUND(H176,2)*ROUND(G176,3),2)</f>
        <v>0</v>
      </c>
      <c r="O176">
        <f>(I176*21)/100</f>
        <v>0</v>
      </c>
      <c r="P176" t="s">
        <v>10</v>
      </c>
    </row>
    <row r="177" spans="1:16" x14ac:dyDescent="0.2">
      <c r="A177" s="28" t="s">
        <v>45</v>
      </c>
      <c r="E177" s="29" t="s">
        <v>42</v>
      </c>
    </row>
    <row r="178" spans="1:16" x14ac:dyDescent="0.2">
      <c r="A178" s="30" t="s">
        <v>46</v>
      </c>
      <c r="E178" s="31" t="s">
        <v>47</v>
      </c>
    </row>
    <row r="179" spans="1:16" ht="38.25" x14ac:dyDescent="0.2">
      <c r="A179" t="s">
        <v>48</v>
      </c>
      <c r="E179" s="29" t="s">
        <v>198</v>
      </c>
    </row>
    <row r="180" spans="1:16" x14ac:dyDescent="0.2">
      <c r="A180" s="22" t="s">
        <v>40</v>
      </c>
      <c r="B180" s="23" t="s">
        <v>199</v>
      </c>
      <c r="C180" s="23" t="s">
        <v>200</v>
      </c>
      <c r="D180" s="22" t="s">
        <v>42</v>
      </c>
      <c r="E180" s="24" t="s">
        <v>201</v>
      </c>
      <c r="F180" s="25" t="s">
        <v>44</v>
      </c>
      <c r="G180" s="26">
        <v>80</v>
      </c>
      <c r="H180" s="27">
        <v>0</v>
      </c>
      <c r="I180" s="27">
        <f>ROUND(ROUND(H180,2)*ROUND(G180,3),2)</f>
        <v>0</v>
      </c>
      <c r="O180">
        <f>(I180*21)/100</f>
        <v>0</v>
      </c>
      <c r="P180" t="s">
        <v>10</v>
      </c>
    </row>
    <row r="181" spans="1:16" x14ac:dyDescent="0.2">
      <c r="A181" s="28" t="s">
        <v>45</v>
      </c>
      <c r="E181" s="29" t="s">
        <v>42</v>
      </c>
    </row>
    <row r="182" spans="1:16" x14ac:dyDescent="0.2">
      <c r="A182" s="30" t="s">
        <v>46</v>
      </c>
      <c r="E182" s="31" t="s">
        <v>47</v>
      </c>
    </row>
    <row r="183" spans="1:16" ht="38.25" x14ac:dyDescent="0.2">
      <c r="A183" t="s">
        <v>48</v>
      </c>
      <c r="E183" s="29" t="s">
        <v>198</v>
      </c>
    </row>
    <row r="184" spans="1:16" x14ac:dyDescent="0.2">
      <c r="A184" s="22" t="s">
        <v>40</v>
      </c>
      <c r="B184" s="23" t="s">
        <v>202</v>
      </c>
      <c r="C184" s="23" t="s">
        <v>203</v>
      </c>
      <c r="D184" s="22" t="s">
        <v>42</v>
      </c>
      <c r="E184" s="24" t="s">
        <v>204</v>
      </c>
      <c r="F184" s="25" t="s">
        <v>44</v>
      </c>
      <c r="G184" s="26">
        <v>40</v>
      </c>
      <c r="H184" s="27">
        <v>0</v>
      </c>
      <c r="I184" s="27">
        <f>ROUND(ROUND(H184,2)*ROUND(G184,3),2)</f>
        <v>0</v>
      </c>
      <c r="O184">
        <f>(I184*21)/100</f>
        <v>0</v>
      </c>
      <c r="P184" t="s">
        <v>10</v>
      </c>
    </row>
    <row r="185" spans="1:16" x14ac:dyDescent="0.2">
      <c r="A185" s="28" t="s">
        <v>45</v>
      </c>
      <c r="E185" s="29" t="s">
        <v>42</v>
      </c>
    </row>
    <row r="186" spans="1:16" x14ac:dyDescent="0.2">
      <c r="A186" s="30" t="s">
        <v>46</v>
      </c>
      <c r="E186" s="31" t="s">
        <v>47</v>
      </c>
    </row>
    <row r="187" spans="1:16" ht="38.25" x14ac:dyDescent="0.2">
      <c r="A187" t="s">
        <v>48</v>
      </c>
      <c r="E187" s="29" t="s">
        <v>198</v>
      </c>
    </row>
    <row r="188" spans="1:16" ht="25.5" x14ac:dyDescent="0.2">
      <c r="A188" s="22" t="s">
        <v>40</v>
      </c>
      <c r="B188" s="23" t="s">
        <v>205</v>
      </c>
      <c r="C188" s="23" t="s">
        <v>206</v>
      </c>
      <c r="D188" s="22" t="s">
        <v>42</v>
      </c>
      <c r="E188" s="24" t="s">
        <v>207</v>
      </c>
      <c r="F188" s="25" t="s">
        <v>69</v>
      </c>
      <c r="G188" s="26">
        <v>32</v>
      </c>
      <c r="H188" s="27">
        <v>0</v>
      </c>
      <c r="I188" s="27">
        <f>ROUND(ROUND(H188,2)*ROUND(G188,3),2)</f>
        <v>0</v>
      </c>
      <c r="O188">
        <f>(I188*21)/100</f>
        <v>0</v>
      </c>
      <c r="P188" t="s">
        <v>10</v>
      </c>
    </row>
    <row r="189" spans="1:16" x14ac:dyDescent="0.2">
      <c r="A189" s="28" t="s">
        <v>45</v>
      </c>
      <c r="E189" s="29" t="s">
        <v>42</v>
      </c>
    </row>
    <row r="190" spans="1:16" x14ac:dyDescent="0.2">
      <c r="A190" s="30" t="s">
        <v>46</v>
      </c>
      <c r="E190" s="31" t="s">
        <v>47</v>
      </c>
    </row>
    <row r="191" spans="1:16" ht="38.25" x14ac:dyDescent="0.2">
      <c r="A191" t="s">
        <v>48</v>
      </c>
      <c r="E191" s="29" t="s">
        <v>173</v>
      </c>
    </row>
    <row r="192" spans="1:16" ht="25.5" x14ac:dyDescent="0.2">
      <c r="A192" s="22" t="s">
        <v>40</v>
      </c>
      <c r="B192" s="23" t="s">
        <v>208</v>
      </c>
      <c r="C192" s="23" t="s">
        <v>209</v>
      </c>
      <c r="D192" s="22" t="s">
        <v>42</v>
      </c>
      <c r="E192" s="24" t="s">
        <v>210</v>
      </c>
      <c r="F192" s="25" t="s">
        <v>69</v>
      </c>
      <c r="G192" s="26">
        <v>16</v>
      </c>
      <c r="H192" s="27">
        <v>0</v>
      </c>
      <c r="I192" s="27">
        <f>ROUND(ROUND(H192,2)*ROUND(G192,3),2)</f>
        <v>0</v>
      </c>
      <c r="O192">
        <f>(I192*21)/100</f>
        <v>0</v>
      </c>
      <c r="P192" t="s">
        <v>10</v>
      </c>
    </row>
    <row r="193" spans="1:18" x14ac:dyDescent="0.2">
      <c r="A193" s="28" t="s">
        <v>45</v>
      </c>
      <c r="E193" s="29" t="s">
        <v>42</v>
      </c>
    </row>
    <row r="194" spans="1:18" x14ac:dyDescent="0.2">
      <c r="A194" s="30" t="s">
        <v>46</v>
      </c>
      <c r="E194" s="31" t="s">
        <v>47</v>
      </c>
    </row>
    <row r="195" spans="1:18" ht="38.25" x14ac:dyDescent="0.2">
      <c r="A195" t="s">
        <v>48</v>
      </c>
      <c r="E195" s="29" t="s">
        <v>173</v>
      </c>
    </row>
    <row r="196" spans="1:18" x14ac:dyDescent="0.2">
      <c r="A196" s="22" t="s">
        <v>40</v>
      </c>
      <c r="B196" s="23" t="s">
        <v>211</v>
      </c>
      <c r="C196" s="23" t="s">
        <v>212</v>
      </c>
      <c r="D196" s="22" t="s">
        <v>42</v>
      </c>
      <c r="E196" s="24" t="s">
        <v>213</v>
      </c>
      <c r="F196" s="25" t="s">
        <v>44</v>
      </c>
      <c r="G196" s="26">
        <v>120</v>
      </c>
      <c r="H196" s="27">
        <v>0</v>
      </c>
      <c r="I196" s="27">
        <f>ROUND(ROUND(H196,2)*ROUND(G196,3),2)</f>
        <v>0</v>
      </c>
      <c r="O196">
        <f>(I196*21)/100</f>
        <v>0</v>
      </c>
      <c r="P196" t="s">
        <v>10</v>
      </c>
    </row>
    <row r="197" spans="1:18" x14ac:dyDescent="0.2">
      <c r="A197" s="28" t="s">
        <v>45</v>
      </c>
      <c r="E197" s="29" t="s">
        <v>42</v>
      </c>
    </row>
    <row r="198" spans="1:18" x14ac:dyDescent="0.2">
      <c r="A198" s="30" t="s">
        <v>46</v>
      </c>
      <c r="E198" s="31" t="s">
        <v>47</v>
      </c>
    </row>
    <row r="199" spans="1:18" ht="38.25" x14ac:dyDescent="0.2">
      <c r="A199" t="s">
        <v>48</v>
      </c>
      <c r="E199" s="29" t="s">
        <v>214</v>
      </c>
    </row>
    <row r="200" spans="1:18" x14ac:dyDescent="0.2">
      <c r="A200" s="22" t="s">
        <v>40</v>
      </c>
      <c r="B200" s="23" t="s">
        <v>215</v>
      </c>
      <c r="C200" s="23" t="s">
        <v>216</v>
      </c>
      <c r="D200" s="22" t="s">
        <v>42</v>
      </c>
      <c r="E200" s="24" t="s">
        <v>217</v>
      </c>
      <c r="F200" s="25" t="s">
        <v>44</v>
      </c>
      <c r="G200" s="26">
        <v>60</v>
      </c>
      <c r="H200" s="27">
        <v>0</v>
      </c>
      <c r="I200" s="27">
        <f>ROUND(ROUND(H200,2)*ROUND(G200,3),2)</f>
        <v>0</v>
      </c>
      <c r="O200">
        <f>(I200*21)/100</f>
        <v>0</v>
      </c>
      <c r="P200" t="s">
        <v>10</v>
      </c>
    </row>
    <row r="201" spans="1:18" x14ac:dyDescent="0.2">
      <c r="A201" s="28" t="s">
        <v>45</v>
      </c>
      <c r="E201" s="29" t="s">
        <v>42</v>
      </c>
    </row>
    <row r="202" spans="1:18" x14ac:dyDescent="0.2">
      <c r="A202" s="30" t="s">
        <v>46</v>
      </c>
      <c r="E202" s="31" t="s">
        <v>47</v>
      </c>
    </row>
    <row r="203" spans="1:18" ht="25.5" x14ac:dyDescent="0.2">
      <c r="A203" t="s">
        <v>48</v>
      </c>
      <c r="E203" s="29" t="s">
        <v>218</v>
      </c>
    </row>
    <row r="204" spans="1:18" x14ac:dyDescent="0.2">
      <c r="A204" s="22" t="s">
        <v>40</v>
      </c>
      <c r="B204" s="23" t="s">
        <v>219</v>
      </c>
      <c r="C204" s="23" t="s">
        <v>220</v>
      </c>
      <c r="D204" s="22" t="s">
        <v>42</v>
      </c>
      <c r="E204" s="24" t="s">
        <v>221</v>
      </c>
      <c r="F204" s="25" t="s">
        <v>69</v>
      </c>
      <c r="G204" s="26">
        <v>120</v>
      </c>
      <c r="H204" s="27">
        <v>0</v>
      </c>
      <c r="I204" s="27">
        <f>ROUND(ROUND(H204,2)*ROUND(G204,3),2)</f>
        <v>0</v>
      </c>
      <c r="O204">
        <f>(I204*21)/100</f>
        <v>0</v>
      </c>
      <c r="P204" t="s">
        <v>10</v>
      </c>
    </row>
    <row r="205" spans="1:18" x14ac:dyDescent="0.2">
      <c r="A205" s="28" t="s">
        <v>45</v>
      </c>
      <c r="E205" s="29" t="s">
        <v>42</v>
      </c>
    </row>
    <row r="206" spans="1:18" x14ac:dyDescent="0.2">
      <c r="A206" s="30" t="s">
        <v>46</v>
      </c>
      <c r="E206" s="31" t="s">
        <v>47</v>
      </c>
    </row>
    <row r="207" spans="1:18" ht="25.5" x14ac:dyDescent="0.2">
      <c r="A207" t="s">
        <v>48</v>
      </c>
      <c r="E207" s="29" t="s">
        <v>222</v>
      </c>
    </row>
    <row r="208" spans="1:18" ht="12.75" customHeight="1" x14ac:dyDescent="0.2">
      <c r="A208" s="3" t="s">
        <v>37</v>
      </c>
      <c r="B208" s="3"/>
      <c r="C208" s="32" t="s">
        <v>223</v>
      </c>
      <c r="D208" s="3"/>
      <c r="E208" s="20" t="s">
        <v>224</v>
      </c>
      <c r="F208" s="3"/>
      <c r="G208" s="3"/>
      <c r="H208" s="3"/>
      <c r="I208" s="33">
        <f>0+Q208</f>
        <v>0</v>
      </c>
      <c r="O208">
        <f>0+R208</f>
        <v>0</v>
      </c>
      <c r="Q208">
        <f>0+I209+I213+I217</f>
        <v>0</v>
      </c>
      <c r="R208">
        <f>0+O209+O213+O217</f>
        <v>0</v>
      </c>
    </row>
    <row r="209" spans="1:18" x14ac:dyDescent="0.2">
      <c r="A209" s="22" t="s">
        <v>40</v>
      </c>
      <c r="B209" s="23" t="s">
        <v>225</v>
      </c>
      <c r="C209" s="23" t="s">
        <v>226</v>
      </c>
      <c r="D209" s="22" t="s">
        <v>42</v>
      </c>
      <c r="E209" s="24" t="s">
        <v>227</v>
      </c>
      <c r="F209" s="25" t="s">
        <v>69</v>
      </c>
      <c r="G209" s="26">
        <v>60</v>
      </c>
      <c r="H209" s="27">
        <v>0</v>
      </c>
      <c r="I209" s="27">
        <f>ROUND(ROUND(H209,2)*ROUND(G209,3),2)</f>
        <v>0</v>
      </c>
      <c r="O209">
        <f>(I209*21)/100</f>
        <v>0</v>
      </c>
      <c r="P209" t="s">
        <v>10</v>
      </c>
    </row>
    <row r="210" spans="1:18" x14ac:dyDescent="0.2">
      <c r="A210" s="28" t="s">
        <v>45</v>
      </c>
      <c r="E210" s="29" t="s">
        <v>42</v>
      </c>
    </row>
    <row r="211" spans="1:18" x14ac:dyDescent="0.2">
      <c r="A211" s="30" t="s">
        <v>46</v>
      </c>
      <c r="E211" s="31" t="s">
        <v>47</v>
      </c>
    </row>
    <row r="212" spans="1:18" ht="38.25" x14ac:dyDescent="0.2">
      <c r="A212" t="s">
        <v>48</v>
      </c>
      <c r="E212" s="29" t="s">
        <v>228</v>
      </c>
    </row>
    <row r="213" spans="1:18" x14ac:dyDescent="0.2">
      <c r="A213" s="22" t="s">
        <v>40</v>
      </c>
      <c r="B213" s="23" t="s">
        <v>229</v>
      </c>
      <c r="C213" s="23" t="s">
        <v>230</v>
      </c>
      <c r="D213" s="22" t="s">
        <v>42</v>
      </c>
      <c r="E213" s="24" t="s">
        <v>231</v>
      </c>
      <c r="F213" s="25" t="s">
        <v>69</v>
      </c>
      <c r="G213" s="26">
        <v>20</v>
      </c>
      <c r="H213" s="27">
        <v>0</v>
      </c>
      <c r="I213" s="27">
        <f>ROUND(ROUND(H213,2)*ROUND(G213,3),2)</f>
        <v>0</v>
      </c>
      <c r="O213">
        <f>(I213*21)/100</f>
        <v>0</v>
      </c>
      <c r="P213" t="s">
        <v>10</v>
      </c>
    </row>
    <row r="214" spans="1:18" x14ac:dyDescent="0.2">
      <c r="A214" s="28" t="s">
        <v>45</v>
      </c>
      <c r="E214" s="29" t="s">
        <v>42</v>
      </c>
    </row>
    <row r="215" spans="1:18" x14ac:dyDescent="0.2">
      <c r="A215" s="30" t="s">
        <v>46</v>
      </c>
      <c r="E215" s="31" t="s">
        <v>47</v>
      </c>
    </row>
    <row r="216" spans="1:18" ht="38.25" x14ac:dyDescent="0.2">
      <c r="A216" t="s">
        <v>48</v>
      </c>
      <c r="E216" s="29" t="s">
        <v>228</v>
      </c>
    </row>
    <row r="217" spans="1:18" x14ac:dyDescent="0.2">
      <c r="A217" s="22" t="s">
        <v>40</v>
      </c>
      <c r="B217" s="23" t="s">
        <v>232</v>
      </c>
      <c r="C217" s="23" t="s">
        <v>233</v>
      </c>
      <c r="D217" s="22" t="s">
        <v>42</v>
      </c>
      <c r="E217" s="24" t="s">
        <v>234</v>
      </c>
      <c r="F217" s="25" t="s">
        <v>69</v>
      </c>
      <c r="G217" s="26">
        <v>20</v>
      </c>
      <c r="H217" s="27">
        <v>0</v>
      </c>
      <c r="I217" s="27">
        <f>ROUND(ROUND(H217,2)*ROUND(G217,3),2)</f>
        <v>0</v>
      </c>
      <c r="O217">
        <f>(I217*21)/100</f>
        <v>0</v>
      </c>
      <c r="P217" t="s">
        <v>10</v>
      </c>
    </row>
    <row r="218" spans="1:18" x14ac:dyDescent="0.2">
      <c r="A218" s="28" t="s">
        <v>45</v>
      </c>
      <c r="E218" s="29" t="s">
        <v>42</v>
      </c>
    </row>
    <row r="219" spans="1:18" x14ac:dyDescent="0.2">
      <c r="A219" s="30" t="s">
        <v>46</v>
      </c>
      <c r="E219" s="31" t="s">
        <v>47</v>
      </c>
    </row>
    <row r="220" spans="1:18" ht="38.25" x14ac:dyDescent="0.2">
      <c r="A220" t="s">
        <v>48</v>
      </c>
      <c r="E220" s="29" t="s">
        <v>228</v>
      </c>
    </row>
    <row r="221" spans="1:18" ht="12.75" customHeight="1" x14ac:dyDescent="0.2">
      <c r="A221" s="3" t="s">
        <v>37</v>
      </c>
      <c r="B221" s="3"/>
      <c r="C221" s="32" t="s">
        <v>235</v>
      </c>
      <c r="D221" s="3"/>
      <c r="E221" s="20" t="s">
        <v>236</v>
      </c>
      <c r="F221" s="3"/>
      <c r="G221" s="3"/>
      <c r="H221" s="3"/>
      <c r="I221" s="33">
        <f>0+Q221</f>
        <v>0</v>
      </c>
      <c r="O221">
        <f>0+R221</f>
        <v>0</v>
      </c>
      <c r="Q221">
        <f>0+I222+I226+I230+I234+I238+I242+I246+I250+I254+I258+I262+I266+I270+I274+I278+I282+I286+I290+I294+I298+I302+I306</f>
        <v>0</v>
      </c>
      <c r="R221">
        <f>0+O222+O226+O230+O234+O238+O242+O246+O250+O254+O258+O262+O266+O270+O274+O278+O282+O286+O290+O294+O298+O302+O306</f>
        <v>0</v>
      </c>
    </row>
    <row r="222" spans="1:18" x14ac:dyDescent="0.2">
      <c r="A222" s="22" t="s">
        <v>40</v>
      </c>
      <c r="B222" s="23" t="s">
        <v>237</v>
      </c>
      <c r="C222" s="23" t="s">
        <v>238</v>
      </c>
      <c r="D222" s="22" t="s">
        <v>42</v>
      </c>
      <c r="E222" s="24" t="s">
        <v>239</v>
      </c>
      <c r="F222" s="25" t="s">
        <v>69</v>
      </c>
      <c r="G222" s="26">
        <v>10</v>
      </c>
      <c r="H222" s="27">
        <v>0</v>
      </c>
      <c r="I222" s="27">
        <f>ROUND(ROUND(H222,2)*ROUND(G222,3),2)</f>
        <v>0</v>
      </c>
      <c r="O222">
        <f>(I222*21)/100</f>
        <v>0</v>
      </c>
      <c r="P222" t="s">
        <v>10</v>
      </c>
    </row>
    <row r="223" spans="1:18" x14ac:dyDescent="0.2">
      <c r="A223" s="28" t="s">
        <v>45</v>
      </c>
      <c r="E223" s="29" t="s">
        <v>42</v>
      </c>
    </row>
    <row r="224" spans="1:18" x14ac:dyDescent="0.2">
      <c r="A224" s="30" t="s">
        <v>46</v>
      </c>
      <c r="E224" s="31" t="s">
        <v>47</v>
      </c>
    </row>
    <row r="225" spans="1:16" ht="51" x14ac:dyDescent="0.2">
      <c r="A225" t="s">
        <v>48</v>
      </c>
      <c r="E225" s="29" t="s">
        <v>240</v>
      </c>
    </row>
    <row r="226" spans="1:16" x14ac:dyDescent="0.2">
      <c r="A226" s="22" t="s">
        <v>40</v>
      </c>
      <c r="B226" s="23" t="s">
        <v>241</v>
      </c>
      <c r="C226" s="23" t="s">
        <v>242</v>
      </c>
      <c r="D226" s="22" t="s">
        <v>42</v>
      </c>
      <c r="E226" s="24" t="s">
        <v>243</v>
      </c>
      <c r="F226" s="25" t="s">
        <v>69</v>
      </c>
      <c r="G226" s="26">
        <v>12</v>
      </c>
      <c r="H226" s="27">
        <v>0</v>
      </c>
      <c r="I226" s="27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8" t="s">
        <v>45</v>
      </c>
      <c r="E227" s="29" t="s">
        <v>42</v>
      </c>
    </row>
    <row r="228" spans="1:16" x14ac:dyDescent="0.2">
      <c r="A228" s="30" t="s">
        <v>46</v>
      </c>
      <c r="E228" s="31" t="s">
        <v>47</v>
      </c>
    </row>
    <row r="229" spans="1:16" ht="51" x14ac:dyDescent="0.2">
      <c r="A229" t="s">
        <v>48</v>
      </c>
      <c r="E229" s="29" t="s">
        <v>240</v>
      </c>
    </row>
    <row r="230" spans="1:16" x14ac:dyDescent="0.2">
      <c r="A230" s="22" t="s">
        <v>40</v>
      </c>
      <c r="B230" s="23" t="s">
        <v>244</v>
      </c>
      <c r="C230" s="23" t="s">
        <v>245</v>
      </c>
      <c r="D230" s="22" t="s">
        <v>42</v>
      </c>
      <c r="E230" s="24" t="s">
        <v>246</v>
      </c>
      <c r="F230" s="25" t="s">
        <v>69</v>
      </c>
      <c r="G230" s="26">
        <v>14</v>
      </c>
      <c r="H230" s="27">
        <v>0</v>
      </c>
      <c r="I230" s="27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8" t="s">
        <v>45</v>
      </c>
      <c r="E231" s="29" t="s">
        <v>42</v>
      </c>
    </row>
    <row r="232" spans="1:16" x14ac:dyDescent="0.2">
      <c r="A232" s="30" t="s">
        <v>46</v>
      </c>
      <c r="E232" s="31" t="s">
        <v>47</v>
      </c>
    </row>
    <row r="233" spans="1:16" ht="63.75" x14ac:dyDescent="0.2">
      <c r="A233" t="s">
        <v>48</v>
      </c>
      <c r="E233" s="29" t="s">
        <v>247</v>
      </c>
    </row>
    <row r="234" spans="1:16" x14ac:dyDescent="0.2">
      <c r="A234" s="22" t="s">
        <v>40</v>
      </c>
      <c r="B234" s="23" t="s">
        <v>248</v>
      </c>
      <c r="C234" s="23" t="s">
        <v>249</v>
      </c>
      <c r="D234" s="22" t="s">
        <v>42</v>
      </c>
      <c r="E234" s="24" t="s">
        <v>250</v>
      </c>
      <c r="F234" s="25" t="s">
        <v>69</v>
      </c>
      <c r="G234" s="26">
        <v>10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8" t="s">
        <v>45</v>
      </c>
      <c r="E235" s="29" t="s">
        <v>42</v>
      </c>
    </row>
    <row r="236" spans="1:16" x14ac:dyDescent="0.2">
      <c r="A236" s="30" t="s">
        <v>46</v>
      </c>
      <c r="E236" s="31" t="s">
        <v>47</v>
      </c>
    </row>
    <row r="237" spans="1:16" ht="63.75" x14ac:dyDescent="0.2">
      <c r="A237" t="s">
        <v>48</v>
      </c>
      <c r="E237" s="29" t="s">
        <v>251</v>
      </c>
    </row>
    <row r="238" spans="1:16" x14ac:dyDescent="0.2">
      <c r="A238" s="22" t="s">
        <v>40</v>
      </c>
      <c r="B238" s="23" t="s">
        <v>252</v>
      </c>
      <c r="C238" s="23" t="s">
        <v>253</v>
      </c>
      <c r="D238" s="22" t="s">
        <v>42</v>
      </c>
      <c r="E238" s="24" t="s">
        <v>254</v>
      </c>
      <c r="F238" s="25" t="s">
        <v>69</v>
      </c>
      <c r="G238" s="26">
        <v>2</v>
      </c>
      <c r="H238" s="27">
        <v>0</v>
      </c>
      <c r="I238" s="27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8" t="s">
        <v>45</v>
      </c>
      <c r="E239" s="29" t="s">
        <v>42</v>
      </c>
    </row>
    <row r="240" spans="1:16" x14ac:dyDescent="0.2">
      <c r="A240" s="30" t="s">
        <v>46</v>
      </c>
      <c r="E240" s="31" t="s">
        <v>47</v>
      </c>
    </row>
    <row r="241" spans="1:16" ht="51" x14ac:dyDescent="0.2">
      <c r="A241" t="s">
        <v>48</v>
      </c>
      <c r="E241" s="29" t="s">
        <v>255</v>
      </c>
    </row>
    <row r="242" spans="1:16" x14ac:dyDescent="0.2">
      <c r="A242" s="22" t="s">
        <v>40</v>
      </c>
      <c r="B242" s="23" t="s">
        <v>256</v>
      </c>
      <c r="C242" s="23" t="s">
        <v>257</v>
      </c>
      <c r="D242" s="22" t="s">
        <v>42</v>
      </c>
      <c r="E242" s="24" t="s">
        <v>258</v>
      </c>
      <c r="F242" s="25" t="s">
        <v>69</v>
      </c>
      <c r="G242" s="26">
        <v>2</v>
      </c>
      <c r="H242" s="27">
        <v>0</v>
      </c>
      <c r="I242" s="27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8" t="s">
        <v>45</v>
      </c>
      <c r="E243" s="29" t="s">
        <v>42</v>
      </c>
    </row>
    <row r="244" spans="1:16" x14ac:dyDescent="0.2">
      <c r="A244" s="30" t="s">
        <v>46</v>
      </c>
      <c r="E244" s="31" t="s">
        <v>47</v>
      </c>
    </row>
    <row r="245" spans="1:16" ht="51" x14ac:dyDescent="0.2">
      <c r="A245" t="s">
        <v>48</v>
      </c>
      <c r="E245" s="29" t="s">
        <v>255</v>
      </c>
    </row>
    <row r="246" spans="1:16" x14ac:dyDescent="0.2">
      <c r="A246" s="22" t="s">
        <v>40</v>
      </c>
      <c r="B246" s="23" t="s">
        <v>259</v>
      </c>
      <c r="C246" s="23" t="s">
        <v>260</v>
      </c>
      <c r="D246" s="22" t="s">
        <v>42</v>
      </c>
      <c r="E246" s="24" t="s">
        <v>261</v>
      </c>
      <c r="F246" s="25" t="s">
        <v>69</v>
      </c>
      <c r="G246" s="26">
        <v>10</v>
      </c>
      <c r="H246" s="27">
        <v>0</v>
      </c>
      <c r="I246" s="27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8" t="s">
        <v>45</v>
      </c>
      <c r="E247" s="29" t="s">
        <v>42</v>
      </c>
    </row>
    <row r="248" spans="1:16" x14ac:dyDescent="0.2">
      <c r="A248" s="30" t="s">
        <v>46</v>
      </c>
      <c r="E248" s="31" t="s">
        <v>47</v>
      </c>
    </row>
    <row r="249" spans="1:16" ht="51" x14ac:dyDescent="0.2">
      <c r="A249" t="s">
        <v>48</v>
      </c>
      <c r="E249" s="29" t="s">
        <v>240</v>
      </c>
    </row>
    <row r="250" spans="1:16" ht="25.5" x14ac:dyDescent="0.2">
      <c r="A250" s="22" t="s">
        <v>40</v>
      </c>
      <c r="B250" s="23" t="s">
        <v>262</v>
      </c>
      <c r="C250" s="23" t="s">
        <v>263</v>
      </c>
      <c r="D250" s="22" t="s">
        <v>42</v>
      </c>
      <c r="E250" s="24" t="s">
        <v>264</v>
      </c>
      <c r="F250" s="25" t="s">
        <v>69</v>
      </c>
      <c r="G250" s="26">
        <v>10</v>
      </c>
      <c r="H250" s="27">
        <v>0</v>
      </c>
      <c r="I250" s="27">
        <f>ROUND(ROUND(H250,2)*ROUND(G250,3),2)</f>
        <v>0</v>
      </c>
      <c r="O250">
        <f>(I250*21)/100</f>
        <v>0</v>
      </c>
      <c r="P250" t="s">
        <v>10</v>
      </c>
    </row>
    <row r="251" spans="1:16" x14ac:dyDescent="0.2">
      <c r="A251" s="28" t="s">
        <v>45</v>
      </c>
      <c r="E251" s="29" t="s">
        <v>42</v>
      </c>
    </row>
    <row r="252" spans="1:16" x14ac:dyDescent="0.2">
      <c r="A252" s="30" t="s">
        <v>46</v>
      </c>
      <c r="E252" s="31" t="s">
        <v>47</v>
      </c>
    </row>
    <row r="253" spans="1:16" ht="51" x14ac:dyDescent="0.2">
      <c r="A253" t="s">
        <v>48</v>
      </c>
      <c r="E253" s="29" t="s">
        <v>240</v>
      </c>
    </row>
    <row r="254" spans="1:16" x14ac:dyDescent="0.2">
      <c r="A254" s="22" t="s">
        <v>40</v>
      </c>
      <c r="B254" s="23" t="s">
        <v>265</v>
      </c>
      <c r="C254" s="23" t="s">
        <v>266</v>
      </c>
      <c r="D254" s="22" t="s">
        <v>42</v>
      </c>
      <c r="E254" s="24" t="s">
        <v>267</v>
      </c>
      <c r="F254" s="25" t="s">
        <v>69</v>
      </c>
      <c r="G254" s="26">
        <v>10</v>
      </c>
      <c r="H254" s="27">
        <v>0</v>
      </c>
      <c r="I254" s="27">
        <f>ROUND(ROUND(H254,2)*ROUND(G254,3),2)</f>
        <v>0</v>
      </c>
      <c r="O254">
        <f>(I254*21)/100</f>
        <v>0</v>
      </c>
      <c r="P254" t="s">
        <v>10</v>
      </c>
    </row>
    <row r="255" spans="1:16" x14ac:dyDescent="0.2">
      <c r="A255" s="28" t="s">
        <v>45</v>
      </c>
      <c r="E255" s="29" t="s">
        <v>42</v>
      </c>
    </row>
    <row r="256" spans="1:16" x14ac:dyDescent="0.2">
      <c r="A256" s="30" t="s">
        <v>46</v>
      </c>
      <c r="E256" s="31" t="s">
        <v>47</v>
      </c>
    </row>
    <row r="257" spans="1:16" ht="38.25" x14ac:dyDescent="0.2">
      <c r="A257" t="s">
        <v>48</v>
      </c>
      <c r="E257" s="29" t="s">
        <v>268</v>
      </c>
    </row>
    <row r="258" spans="1:16" x14ac:dyDescent="0.2">
      <c r="A258" s="22" t="s">
        <v>40</v>
      </c>
      <c r="B258" s="23" t="s">
        <v>269</v>
      </c>
      <c r="C258" s="23" t="s">
        <v>270</v>
      </c>
      <c r="D258" s="22" t="s">
        <v>42</v>
      </c>
      <c r="E258" s="24" t="s">
        <v>271</v>
      </c>
      <c r="F258" s="25" t="s">
        <v>69</v>
      </c>
      <c r="G258" s="26">
        <v>1</v>
      </c>
      <c r="H258" s="27">
        <v>0</v>
      </c>
      <c r="I258" s="27">
        <f>ROUND(ROUND(H258,2)*ROUND(G258,3),2)</f>
        <v>0</v>
      </c>
      <c r="O258">
        <f>(I258*21)/100</f>
        <v>0</v>
      </c>
      <c r="P258" t="s">
        <v>10</v>
      </c>
    </row>
    <row r="259" spans="1:16" x14ac:dyDescent="0.2">
      <c r="A259" s="28" t="s">
        <v>45</v>
      </c>
      <c r="E259" s="29" t="s">
        <v>42</v>
      </c>
    </row>
    <row r="260" spans="1:16" x14ac:dyDescent="0.2">
      <c r="A260" s="30" t="s">
        <v>46</v>
      </c>
      <c r="E260" s="31" t="s">
        <v>47</v>
      </c>
    </row>
    <row r="261" spans="1:16" ht="51" x14ac:dyDescent="0.2">
      <c r="A261" t="s">
        <v>48</v>
      </c>
      <c r="E261" s="29" t="s">
        <v>272</v>
      </c>
    </row>
    <row r="262" spans="1:16" ht="25.5" x14ac:dyDescent="0.2">
      <c r="A262" s="22" t="s">
        <v>40</v>
      </c>
      <c r="B262" s="23" t="s">
        <v>273</v>
      </c>
      <c r="C262" s="23" t="s">
        <v>274</v>
      </c>
      <c r="D262" s="22" t="s">
        <v>42</v>
      </c>
      <c r="E262" s="24" t="s">
        <v>275</v>
      </c>
      <c r="F262" s="25" t="s">
        <v>69</v>
      </c>
      <c r="G262" s="26">
        <v>2</v>
      </c>
      <c r="H262" s="27">
        <v>0</v>
      </c>
      <c r="I262" s="27">
        <f>ROUND(ROUND(H262,2)*ROUND(G262,3),2)</f>
        <v>0</v>
      </c>
      <c r="O262">
        <f>(I262*21)/100</f>
        <v>0</v>
      </c>
      <c r="P262" t="s">
        <v>10</v>
      </c>
    </row>
    <row r="263" spans="1:16" x14ac:dyDescent="0.2">
      <c r="A263" s="28" t="s">
        <v>45</v>
      </c>
      <c r="E263" s="29" t="s">
        <v>42</v>
      </c>
    </row>
    <row r="264" spans="1:16" x14ac:dyDescent="0.2">
      <c r="A264" s="30" t="s">
        <v>46</v>
      </c>
      <c r="E264" s="31" t="s">
        <v>47</v>
      </c>
    </row>
    <row r="265" spans="1:16" ht="51" x14ac:dyDescent="0.2">
      <c r="A265" t="s">
        <v>48</v>
      </c>
      <c r="E265" s="29" t="s">
        <v>276</v>
      </c>
    </row>
    <row r="266" spans="1:16" ht="25.5" x14ac:dyDescent="0.2">
      <c r="A266" s="22" t="s">
        <v>40</v>
      </c>
      <c r="B266" s="23" t="s">
        <v>277</v>
      </c>
      <c r="C266" s="23" t="s">
        <v>278</v>
      </c>
      <c r="D266" s="22" t="s">
        <v>42</v>
      </c>
      <c r="E266" s="24" t="s">
        <v>279</v>
      </c>
      <c r="F266" s="25" t="s">
        <v>69</v>
      </c>
      <c r="G266" s="26">
        <v>4</v>
      </c>
      <c r="H266" s="27">
        <v>0</v>
      </c>
      <c r="I266" s="27">
        <f>ROUND(ROUND(H266,2)*ROUND(G266,3),2)</f>
        <v>0</v>
      </c>
      <c r="O266">
        <f>(I266*21)/100</f>
        <v>0</v>
      </c>
      <c r="P266" t="s">
        <v>10</v>
      </c>
    </row>
    <row r="267" spans="1:16" x14ac:dyDescent="0.2">
      <c r="A267" s="28" t="s">
        <v>45</v>
      </c>
      <c r="E267" s="29" t="s">
        <v>42</v>
      </c>
    </row>
    <row r="268" spans="1:16" x14ac:dyDescent="0.2">
      <c r="A268" s="30" t="s">
        <v>46</v>
      </c>
      <c r="E268" s="31" t="s">
        <v>47</v>
      </c>
    </row>
    <row r="269" spans="1:16" ht="63.75" x14ac:dyDescent="0.2">
      <c r="A269" t="s">
        <v>48</v>
      </c>
      <c r="E269" s="29" t="s">
        <v>280</v>
      </c>
    </row>
    <row r="270" spans="1:16" x14ac:dyDescent="0.2">
      <c r="A270" s="22" t="s">
        <v>40</v>
      </c>
      <c r="B270" s="23" t="s">
        <v>281</v>
      </c>
      <c r="C270" s="23" t="s">
        <v>282</v>
      </c>
      <c r="D270" s="22" t="s">
        <v>42</v>
      </c>
      <c r="E270" s="24" t="s">
        <v>283</v>
      </c>
      <c r="F270" s="25" t="s">
        <v>69</v>
      </c>
      <c r="G270" s="26">
        <v>7</v>
      </c>
      <c r="H270" s="27">
        <v>0</v>
      </c>
      <c r="I270" s="27">
        <f>ROUND(ROUND(H270,2)*ROUND(G270,3),2)</f>
        <v>0</v>
      </c>
      <c r="O270">
        <f>(I270*21)/100</f>
        <v>0</v>
      </c>
      <c r="P270" t="s">
        <v>10</v>
      </c>
    </row>
    <row r="271" spans="1:16" x14ac:dyDescent="0.2">
      <c r="A271" s="28" t="s">
        <v>45</v>
      </c>
      <c r="E271" s="29" t="s">
        <v>42</v>
      </c>
    </row>
    <row r="272" spans="1:16" x14ac:dyDescent="0.2">
      <c r="A272" s="30" t="s">
        <v>46</v>
      </c>
      <c r="E272" s="31" t="s">
        <v>47</v>
      </c>
    </row>
    <row r="273" spans="1:16" ht="63.75" x14ac:dyDescent="0.2">
      <c r="A273" t="s">
        <v>48</v>
      </c>
      <c r="E273" s="29" t="s">
        <v>280</v>
      </c>
    </row>
    <row r="274" spans="1:16" ht="25.5" x14ac:dyDescent="0.2">
      <c r="A274" s="22" t="s">
        <v>40</v>
      </c>
      <c r="B274" s="23" t="s">
        <v>284</v>
      </c>
      <c r="C274" s="23" t="s">
        <v>285</v>
      </c>
      <c r="D274" s="22" t="s">
        <v>42</v>
      </c>
      <c r="E274" s="24" t="s">
        <v>286</v>
      </c>
      <c r="F274" s="25" t="s">
        <v>69</v>
      </c>
      <c r="G274" s="26">
        <v>7</v>
      </c>
      <c r="H274" s="27">
        <v>0</v>
      </c>
      <c r="I274" s="27">
        <f>ROUND(ROUND(H274,2)*ROUND(G274,3),2)</f>
        <v>0</v>
      </c>
      <c r="O274">
        <f>(I274*21)/100</f>
        <v>0</v>
      </c>
      <c r="P274" t="s">
        <v>10</v>
      </c>
    </row>
    <row r="275" spans="1:16" x14ac:dyDescent="0.2">
      <c r="A275" s="28" t="s">
        <v>45</v>
      </c>
      <c r="E275" s="29" t="s">
        <v>42</v>
      </c>
    </row>
    <row r="276" spans="1:16" x14ac:dyDescent="0.2">
      <c r="A276" s="30" t="s">
        <v>46</v>
      </c>
      <c r="E276" s="31" t="s">
        <v>47</v>
      </c>
    </row>
    <row r="277" spans="1:16" ht="63.75" x14ac:dyDescent="0.2">
      <c r="A277" t="s">
        <v>48</v>
      </c>
      <c r="E277" s="29" t="s">
        <v>280</v>
      </c>
    </row>
    <row r="278" spans="1:16" x14ac:dyDescent="0.2">
      <c r="A278" s="22" t="s">
        <v>40</v>
      </c>
      <c r="B278" s="23" t="s">
        <v>287</v>
      </c>
      <c r="C278" s="23" t="s">
        <v>288</v>
      </c>
      <c r="D278" s="22" t="s">
        <v>42</v>
      </c>
      <c r="E278" s="24" t="s">
        <v>289</v>
      </c>
      <c r="F278" s="25" t="s">
        <v>69</v>
      </c>
      <c r="G278" s="26">
        <v>6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6" x14ac:dyDescent="0.2">
      <c r="A279" s="28" t="s">
        <v>45</v>
      </c>
      <c r="E279" s="29" t="s">
        <v>42</v>
      </c>
    </row>
    <row r="280" spans="1:16" x14ac:dyDescent="0.2">
      <c r="A280" s="30" t="s">
        <v>46</v>
      </c>
      <c r="E280" s="31" t="s">
        <v>47</v>
      </c>
    </row>
    <row r="281" spans="1:16" ht="63.75" x14ac:dyDescent="0.2">
      <c r="A281" t="s">
        <v>48</v>
      </c>
      <c r="E281" s="29" t="s">
        <v>280</v>
      </c>
    </row>
    <row r="282" spans="1:16" x14ac:dyDescent="0.2">
      <c r="A282" s="22" t="s">
        <v>40</v>
      </c>
      <c r="B282" s="23" t="s">
        <v>290</v>
      </c>
      <c r="C282" s="23" t="s">
        <v>291</v>
      </c>
      <c r="D282" s="22" t="s">
        <v>42</v>
      </c>
      <c r="E282" s="24" t="s">
        <v>292</v>
      </c>
      <c r="F282" s="25" t="s">
        <v>69</v>
      </c>
      <c r="G282" s="26">
        <v>6</v>
      </c>
      <c r="H282" s="27">
        <v>0</v>
      </c>
      <c r="I282" s="27">
        <f>ROUND(ROUND(H282,2)*ROUND(G282,3),2)</f>
        <v>0</v>
      </c>
      <c r="O282">
        <f>(I282*21)/100</f>
        <v>0</v>
      </c>
      <c r="P282" t="s">
        <v>10</v>
      </c>
    </row>
    <row r="283" spans="1:16" x14ac:dyDescent="0.2">
      <c r="A283" s="28" t="s">
        <v>45</v>
      </c>
      <c r="E283" s="29" t="s">
        <v>42</v>
      </c>
    </row>
    <row r="284" spans="1:16" x14ac:dyDescent="0.2">
      <c r="A284" s="30" t="s">
        <v>46</v>
      </c>
      <c r="E284" s="31" t="s">
        <v>47</v>
      </c>
    </row>
    <row r="285" spans="1:16" ht="63.75" x14ac:dyDescent="0.2">
      <c r="A285" t="s">
        <v>48</v>
      </c>
      <c r="E285" s="29" t="s">
        <v>280</v>
      </c>
    </row>
    <row r="286" spans="1:16" x14ac:dyDescent="0.2">
      <c r="A286" s="22" t="s">
        <v>40</v>
      </c>
      <c r="B286" s="23" t="s">
        <v>38</v>
      </c>
      <c r="C286" s="23" t="s">
        <v>293</v>
      </c>
      <c r="D286" s="22" t="s">
        <v>42</v>
      </c>
      <c r="E286" s="24" t="s">
        <v>294</v>
      </c>
      <c r="F286" s="25" t="s">
        <v>69</v>
      </c>
      <c r="G286" s="26">
        <v>18</v>
      </c>
      <c r="H286" s="27">
        <v>0</v>
      </c>
      <c r="I286" s="27">
        <f>ROUND(ROUND(H286,2)*ROUND(G286,3),2)</f>
        <v>0</v>
      </c>
      <c r="O286">
        <f>(I286*21)/100</f>
        <v>0</v>
      </c>
      <c r="P286" t="s">
        <v>10</v>
      </c>
    </row>
    <row r="287" spans="1:16" x14ac:dyDescent="0.2">
      <c r="A287" s="28" t="s">
        <v>45</v>
      </c>
      <c r="E287" s="29" t="s">
        <v>42</v>
      </c>
    </row>
    <row r="288" spans="1:16" x14ac:dyDescent="0.2">
      <c r="A288" s="30" t="s">
        <v>46</v>
      </c>
      <c r="E288" s="31" t="s">
        <v>47</v>
      </c>
    </row>
    <row r="289" spans="1:16" ht="63.75" x14ac:dyDescent="0.2">
      <c r="A289" t="s">
        <v>48</v>
      </c>
      <c r="E289" s="29" t="s">
        <v>280</v>
      </c>
    </row>
    <row r="290" spans="1:16" x14ac:dyDescent="0.2">
      <c r="A290" s="22" t="s">
        <v>40</v>
      </c>
      <c r="B290" s="23" t="s">
        <v>295</v>
      </c>
      <c r="C290" s="23" t="s">
        <v>296</v>
      </c>
      <c r="D290" s="22" t="s">
        <v>42</v>
      </c>
      <c r="E290" s="24" t="s">
        <v>297</v>
      </c>
      <c r="F290" s="25" t="s">
        <v>69</v>
      </c>
      <c r="G290" s="26">
        <v>6</v>
      </c>
      <c r="H290" s="27">
        <v>0</v>
      </c>
      <c r="I290" s="27">
        <f>ROUND(ROUND(H290,2)*ROUND(G290,3),2)</f>
        <v>0</v>
      </c>
      <c r="O290">
        <f>(I290*21)/100</f>
        <v>0</v>
      </c>
      <c r="P290" t="s">
        <v>10</v>
      </c>
    </row>
    <row r="291" spans="1:16" x14ac:dyDescent="0.2">
      <c r="A291" s="28" t="s">
        <v>45</v>
      </c>
      <c r="E291" s="29" t="s">
        <v>42</v>
      </c>
    </row>
    <row r="292" spans="1:16" x14ac:dyDescent="0.2">
      <c r="A292" s="30" t="s">
        <v>46</v>
      </c>
      <c r="E292" s="31" t="s">
        <v>47</v>
      </c>
    </row>
    <row r="293" spans="1:16" ht="63.75" x14ac:dyDescent="0.2">
      <c r="A293" t="s">
        <v>48</v>
      </c>
      <c r="E293" s="29" t="s">
        <v>280</v>
      </c>
    </row>
    <row r="294" spans="1:16" x14ac:dyDescent="0.2">
      <c r="A294" s="22" t="s">
        <v>40</v>
      </c>
      <c r="B294" s="23" t="s">
        <v>298</v>
      </c>
      <c r="C294" s="23" t="s">
        <v>299</v>
      </c>
      <c r="D294" s="22" t="s">
        <v>42</v>
      </c>
      <c r="E294" s="24" t="s">
        <v>300</v>
      </c>
      <c r="F294" s="25" t="s">
        <v>69</v>
      </c>
      <c r="G294" s="26">
        <v>12</v>
      </c>
      <c r="H294" s="27">
        <v>0</v>
      </c>
      <c r="I294" s="27">
        <f>ROUND(ROUND(H294,2)*ROUND(G294,3),2)</f>
        <v>0</v>
      </c>
      <c r="O294">
        <f>(I294*21)/100</f>
        <v>0</v>
      </c>
      <c r="P294" t="s">
        <v>10</v>
      </c>
    </row>
    <row r="295" spans="1:16" x14ac:dyDescent="0.2">
      <c r="A295" s="28" t="s">
        <v>45</v>
      </c>
      <c r="E295" s="29" t="s">
        <v>42</v>
      </c>
    </row>
    <row r="296" spans="1:16" x14ac:dyDescent="0.2">
      <c r="A296" s="30" t="s">
        <v>46</v>
      </c>
      <c r="E296" s="31" t="s">
        <v>47</v>
      </c>
    </row>
    <row r="297" spans="1:16" ht="63.75" x14ac:dyDescent="0.2">
      <c r="A297" t="s">
        <v>48</v>
      </c>
      <c r="E297" s="29" t="s">
        <v>280</v>
      </c>
    </row>
    <row r="298" spans="1:16" x14ac:dyDescent="0.2">
      <c r="A298" s="22" t="s">
        <v>40</v>
      </c>
      <c r="B298" s="23" t="s">
        <v>301</v>
      </c>
      <c r="C298" s="23" t="s">
        <v>302</v>
      </c>
      <c r="D298" s="22" t="s">
        <v>42</v>
      </c>
      <c r="E298" s="24" t="s">
        <v>303</v>
      </c>
      <c r="F298" s="25" t="s">
        <v>69</v>
      </c>
      <c r="G298" s="26">
        <v>6</v>
      </c>
      <c r="H298" s="27">
        <v>0</v>
      </c>
      <c r="I298" s="27">
        <f>ROUND(ROUND(H298,2)*ROUND(G298,3),2)</f>
        <v>0</v>
      </c>
      <c r="O298">
        <f>(I298*21)/100</f>
        <v>0</v>
      </c>
      <c r="P298" t="s">
        <v>10</v>
      </c>
    </row>
    <row r="299" spans="1:16" x14ac:dyDescent="0.2">
      <c r="A299" s="28" t="s">
        <v>45</v>
      </c>
      <c r="E299" s="29" t="s">
        <v>42</v>
      </c>
    </row>
    <row r="300" spans="1:16" x14ac:dyDescent="0.2">
      <c r="A300" s="30" t="s">
        <v>46</v>
      </c>
      <c r="E300" s="31" t="s">
        <v>47</v>
      </c>
    </row>
    <row r="301" spans="1:16" ht="63.75" x14ac:dyDescent="0.2">
      <c r="A301" t="s">
        <v>48</v>
      </c>
      <c r="E301" s="29" t="s">
        <v>280</v>
      </c>
    </row>
    <row r="302" spans="1:16" x14ac:dyDescent="0.2">
      <c r="A302" s="22" t="s">
        <v>40</v>
      </c>
      <c r="B302" s="23" t="s">
        <v>304</v>
      </c>
      <c r="C302" s="23" t="s">
        <v>305</v>
      </c>
      <c r="D302" s="22" t="s">
        <v>42</v>
      </c>
      <c r="E302" s="24" t="s">
        <v>306</v>
      </c>
      <c r="F302" s="25" t="s">
        <v>69</v>
      </c>
      <c r="G302" s="26">
        <v>4</v>
      </c>
      <c r="H302" s="27">
        <v>0</v>
      </c>
      <c r="I302" s="27">
        <f>ROUND(ROUND(H302,2)*ROUND(G302,3),2)</f>
        <v>0</v>
      </c>
      <c r="O302">
        <f>(I302*21)/100</f>
        <v>0</v>
      </c>
      <c r="P302" t="s">
        <v>10</v>
      </c>
    </row>
    <row r="303" spans="1:16" x14ac:dyDescent="0.2">
      <c r="A303" s="28" t="s">
        <v>45</v>
      </c>
      <c r="E303" s="29" t="s">
        <v>42</v>
      </c>
    </row>
    <row r="304" spans="1:16" x14ac:dyDescent="0.2">
      <c r="A304" s="30" t="s">
        <v>46</v>
      </c>
      <c r="E304" s="31" t="s">
        <v>47</v>
      </c>
    </row>
    <row r="305" spans="1:18" ht="63.75" x14ac:dyDescent="0.2">
      <c r="A305" t="s">
        <v>48</v>
      </c>
      <c r="E305" s="29" t="s">
        <v>280</v>
      </c>
    </row>
    <row r="306" spans="1:18" x14ac:dyDescent="0.2">
      <c r="A306" s="22" t="s">
        <v>40</v>
      </c>
      <c r="B306" s="23" t="s">
        <v>307</v>
      </c>
      <c r="C306" s="23" t="s">
        <v>308</v>
      </c>
      <c r="D306" s="22" t="s">
        <v>42</v>
      </c>
      <c r="E306" s="24" t="s">
        <v>161</v>
      </c>
      <c r="F306" s="25" t="s">
        <v>162</v>
      </c>
      <c r="G306" s="26">
        <v>400</v>
      </c>
      <c r="H306" s="27">
        <v>0</v>
      </c>
      <c r="I306" s="27">
        <f>ROUND(ROUND(H306,2)*ROUND(G306,3),2)</f>
        <v>0</v>
      </c>
      <c r="O306">
        <f>(I306*21)/100</f>
        <v>0</v>
      </c>
      <c r="P306" t="s">
        <v>10</v>
      </c>
    </row>
    <row r="307" spans="1:18" x14ac:dyDescent="0.2">
      <c r="A307" s="28" t="s">
        <v>45</v>
      </c>
      <c r="E307" s="29" t="s">
        <v>42</v>
      </c>
    </row>
    <row r="308" spans="1:18" x14ac:dyDescent="0.2">
      <c r="A308" s="30" t="s">
        <v>46</v>
      </c>
      <c r="E308" s="31" t="s">
        <v>47</v>
      </c>
    </row>
    <row r="309" spans="1:18" ht="76.5" x14ac:dyDescent="0.2">
      <c r="A309" t="s">
        <v>48</v>
      </c>
      <c r="E309" s="29" t="s">
        <v>163</v>
      </c>
    </row>
    <row r="310" spans="1:18" ht="12.75" customHeight="1" x14ac:dyDescent="0.2">
      <c r="A310" s="3" t="s">
        <v>37</v>
      </c>
      <c r="B310" s="3"/>
      <c r="C310" s="32" t="s">
        <v>309</v>
      </c>
      <c r="D310" s="3"/>
      <c r="E310" s="20" t="s">
        <v>310</v>
      </c>
      <c r="F310" s="3"/>
      <c r="G310" s="3"/>
      <c r="H310" s="3"/>
      <c r="I310" s="33">
        <f>0+Q310</f>
        <v>0</v>
      </c>
      <c r="O310">
        <f>0+R310</f>
        <v>0</v>
      </c>
      <c r="Q310">
        <f>0+I311+I315+I319+I323+I327+I331+I335+I339+I343+I347+I351+I355+I359</f>
        <v>0</v>
      </c>
      <c r="R310">
        <f>0+O311+O315+O319+O323+O327+O331+O335+O339+O343+O347+O351+O355+O359</f>
        <v>0</v>
      </c>
    </row>
    <row r="311" spans="1:18" ht="25.5" x14ac:dyDescent="0.2">
      <c r="A311" s="22" t="s">
        <v>40</v>
      </c>
      <c r="B311" s="23" t="s">
        <v>311</v>
      </c>
      <c r="C311" s="23" t="s">
        <v>312</v>
      </c>
      <c r="D311" s="22" t="s">
        <v>42</v>
      </c>
      <c r="E311" s="24" t="s">
        <v>313</v>
      </c>
      <c r="F311" s="25" t="s">
        <v>69</v>
      </c>
      <c r="G311" s="26">
        <v>10</v>
      </c>
      <c r="H311" s="27">
        <v>0</v>
      </c>
      <c r="I311" s="27">
        <f>ROUND(ROUND(H311,2)*ROUND(G311,3),2)</f>
        <v>0</v>
      </c>
      <c r="O311">
        <f>(I311*21)/100</f>
        <v>0</v>
      </c>
      <c r="P311" t="s">
        <v>10</v>
      </c>
    </row>
    <row r="312" spans="1:18" x14ac:dyDescent="0.2">
      <c r="A312" s="28" t="s">
        <v>45</v>
      </c>
      <c r="E312" s="29" t="s">
        <v>42</v>
      </c>
    </row>
    <row r="313" spans="1:18" x14ac:dyDescent="0.2">
      <c r="A313" s="30" t="s">
        <v>46</v>
      </c>
      <c r="E313" s="31" t="s">
        <v>47</v>
      </c>
    </row>
    <row r="314" spans="1:18" ht="63.75" x14ac:dyDescent="0.2">
      <c r="A314" t="s">
        <v>48</v>
      </c>
      <c r="E314" s="29" t="s">
        <v>314</v>
      </c>
    </row>
    <row r="315" spans="1:18" x14ac:dyDescent="0.2">
      <c r="A315" s="22" t="s">
        <v>40</v>
      </c>
      <c r="B315" s="23" t="s">
        <v>315</v>
      </c>
      <c r="C315" s="23" t="s">
        <v>316</v>
      </c>
      <c r="D315" s="22" t="s">
        <v>42</v>
      </c>
      <c r="E315" s="24" t="s">
        <v>317</v>
      </c>
      <c r="F315" s="25" t="s">
        <v>69</v>
      </c>
      <c r="G315" s="26">
        <v>1</v>
      </c>
      <c r="H315" s="27">
        <v>0</v>
      </c>
      <c r="I315" s="27">
        <f>ROUND(ROUND(H315,2)*ROUND(G315,3),2)</f>
        <v>0</v>
      </c>
      <c r="O315">
        <f>(I315*21)/100</f>
        <v>0</v>
      </c>
      <c r="P315" t="s">
        <v>10</v>
      </c>
    </row>
    <row r="316" spans="1:18" x14ac:dyDescent="0.2">
      <c r="A316" s="28" t="s">
        <v>45</v>
      </c>
      <c r="E316" s="29" t="s">
        <v>42</v>
      </c>
    </row>
    <row r="317" spans="1:18" x14ac:dyDescent="0.2">
      <c r="A317" s="30" t="s">
        <v>46</v>
      </c>
      <c r="E317" s="31" t="s">
        <v>47</v>
      </c>
    </row>
    <row r="318" spans="1:18" ht="63.75" x14ac:dyDescent="0.2">
      <c r="A318" t="s">
        <v>48</v>
      </c>
      <c r="E318" s="29" t="s">
        <v>314</v>
      </c>
    </row>
    <row r="319" spans="1:18" ht="25.5" x14ac:dyDescent="0.2">
      <c r="A319" s="22" t="s">
        <v>40</v>
      </c>
      <c r="B319" s="23" t="s">
        <v>318</v>
      </c>
      <c r="C319" s="23" t="s">
        <v>319</v>
      </c>
      <c r="D319" s="22" t="s">
        <v>42</v>
      </c>
      <c r="E319" s="24" t="s">
        <v>320</v>
      </c>
      <c r="F319" s="25" t="s">
        <v>69</v>
      </c>
      <c r="G319" s="26">
        <v>1</v>
      </c>
      <c r="H319" s="27">
        <v>0</v>
      </c>
      <c r="I319" s="27">
        <f>ROUND(ROUND(H319,2)*ROUND(G319,3),2)</f>
        <v>0</v>
      </c>
      <c r="O319">
        <f>(I319*21)/100</f>
        <v>0</v>
      </c>
      <c r="P319" t="s">
        <v>10</v>
      </c>
    </row>
    <row r="320" spans="1:18" x14ac:dyDescent="0.2">
      <c r="A320" s="28" t="s">
        <v>45</v>
      </c>
      <c r="E320" s="29" t="s">
        <v>42</v>
      </c>
    </row>
    <row r="321" spans="1:16" x14ac:dyDescent="0.2">
      <c r="A321" s="30" t="s">
        <v>46</v>
      </c>
      <c r="E321" s="31" t="s">
        <v>47</v>
      </c>
    </row>
    <row r="322" spans="1:16" ht="63.75" x14ac:dyDescent="0.2">
      <c r="A322" t="s">
        <v>48</v>
      </c>
      <c r="E322" s="29" t="s">
        <v>314</v>
      </c>
    </row>
    <row r="323" spans="1:16" ht="25.5" x14ac:dyDescent="0.2">
      <c r="A323" s="22" t="s">
        <v>40</v>
      </c>
      <c r="B323" s="23" t="s">
        <v>321</v>
      </c>
      <c r="C323" s="23" t="s">
        <v>322</v>
      </c>
      <c r="D323" s="22" t="s">
        <v>42</v>
      </c>
      <c r="E323" s="24" t="s">
        <v>323</v>
      </c>
      <c r="F323" s="25" t="s">
        <v>69</v>
      </c>
      <c r="G323" s="26">
        <v>2</v>
      </c>
      <c r="H323" s="27">
        <v>0</v>
      </c>
      <c r="I323" s="27">
        <f>ROUND(ROUND(H323,2)*ROUND(G323,3),2)</f>
        <v>0</v>
      </c>
      <c r="O323">
        <f>(I323*21)/100</f>
        <v>0</v>
      </c>
      <c r="P323" t="s">
        <v>10</v>
      </c>
    </row>
    <row r="324" spans="1:16" x14ac:dyDescent="0.2">
      <c r="A324" s="28" t="s">
        <v>45</v>
      </c>
      <c r="E324" s="29" t="s">
        <v>42</v>
      </c>
    </row>
    <row r="325" spans="1:16" x14ac:dyDescent="0.2">
      <c r="A325" s="30" t="s">
        <v>46</v>
      </c>
      <c r="E325" s="31" t="s">
        <v>47</v>
      </c>
    </row>
    <row r="326" spans="1:16" ht="63.75" x14ac:dyDescent="0.2">
      <c r="A326" t="s">
        <v>48</v>
      </c>
      <c r="E326" s="29" t="s">
        <v>314</v>
      </c>
    </row>
    <row r="327" spans="1:16" x14ac:dyDescent="0.2">
      <c r="A327" s="22" t="s">
        <v>40</v>
      </c>
      <c r="B327" s="23" t="s">
        <v>324</v>
      </c>
      <c r="C327" s="23" t="s">
        <v>325</v>
      </c>
      <c r="D327" s="22" t="s">
        <v>42</v>
      </c>
      <c r="E327" s="24" t="s">
        <v>326</v>
      </c>
      <c r="F327" s="25" t="s">
        <v>69</v>
      </c>
      <c r="G327" s="26">
        <v>15</v>
      </c>
      <c r="H327" s="27">
        <v>0</v>
      </c>
      <c r="I327" s="27">
        <f>ROUND(ROUND(H327,2)*ROUND(G327,3),2)</f>
        <v>0</v>
      </c>
      <c r="O327">
        <f>(I327*21)/100</f>
        <v>0</v>
      </c>
      <c r="P327" t="s">
        <v>10</v>
      </c>
    </row>
    <row r="328" spans="1:16" x14ac:dyDescent="0.2">
      <c r="A328" s="28" t="s">
        <v>45</v>
      </c>
      <c r="E328" s="29" t="s">
        <v>42</v>
      </c>
    </row>
    <row r="329" spans="1:16" x14ac:dyDescent="0.2">
      <c r="A329" s="30" t="s">
        <v>46</v>
      </c>
      <c r="E329" s="31" t="s">
        <v>47</v>
      </c>
    </row>
    <row r="330" spans="1:16" ht="51" x14ac:dyDescent="0.2">
      <c r="A330" t="s">
        <v>48</v>
      </c>
      <c r="E330" s="29" t="s">
        <v>276</v>
      </c>
    </row>
    <row r="331" spans="1:16" x14ac:dyDescent="0.2">
      <c r="A331" s="22" t="s">
        <v>40</v>
      </c>
      <c r="B331" s="23" t="s">
        <v>327</v>
      </c>
      <c r="C331" s="23" t="s">
        <v>328</v>
      </c>
      <c r="D331" s="22" t="s">
        <v>42</v>
      </c>
      <c r="E331" s="24" t="s">
        <v>329</v>
      </c>
      <c r="F331" s="25" t="s">
        <v>69</v>
      </c>
      <c r="G331" s="26">
        <v>10</v>
      </c>
      <c r="H331" s="27">
        <v>0</v>
      </c>
      <c r="I331" s="27">
        <f>ROUND(ROUND(H331,2)*ROUND(G331,3),2)</f>
        <v>0</v>
      </c>
      <c r="O331">
        <f>(I331*21)/100</f>
        <v>0</v>
      </c>
      <c r="P331" t="s">
        <v>10</v>
      </c>
    </row>
    <row r="332" spans="1:16" x14ac:dyDescent="0.2">
      <c r="A332" s="28" t="s">
        <v>45</v>
      </c>
      <c r="E332" s="29" t="s">
        <v>42</v>
      </c>
    </row>
    <row r="333" spans="1:16" x14ac:dyDescent="0.2">
      <c r="A333" s="30" t="s">
        <v>46</v>
      </c>
      <c r="E333" s="31" t="s">
        <v>47</v>
      </c>
    </row>
    <row r="334" spans="1:16" ht="51" x14ac:dyDescent="0.2">
      <c r="A334" t="s">
        <v>48</v>
      </c>
      <c r="E334" s="29" t="s">
        <v>276</v>
      </c>
    </row>
    <row r="335" spans="1:16" ht="25.5" x14ac:dyDescent="0.2">
      <c r="A335" s="22" t="s">
        <v>40</v>
      </c>
      <c r="B335" s="23" t="s">
        <v>330</v>
      </c>
      <c r="C335" s="23" t="s">
        <v>331</v>
      </c>
      <c r="D335" s="22" t="s">
        <v>42</v>
      </c>
      <c r="E335" s="24" t="s">
        <v>332</v>
      </c>
      <c r="F335" s="25" t="s">
        <v>69</v>
      </c>
      <c r="G335" s="26">
        <v>12</v>
      </c>
      <c r="H335" s="27">
        <v>0</v>
      </c>
      <c r="I335" s="27">
        <f>ROUND(ROUND(H335,2)*ROUND(G335,3),2)</f>
        <v>0</v>
      </c>
      <c r="O335">
        <f>(I335*21)/100</f>
        <v>0</v>
      </c>
      <c r="P335" t="s">
        <v>10</v>
      </c>
    </row>
    <row r="336" spans="1:16" x14ac:dyDescent="0.2">
      <c r="A336" s="28" t="s">
        <v>45</v>
      </c>
      <c r="E336" s="29" t="s">
        <v>42</v>
      </c>
    </row>
    <row r="337" spans="1:16" x14ac:dyDescent="0.2">
      <c r="A337" s="30" t="s">
        <v>46</v>
      </c>
      <c r="E337" s="31" t="s">
        <v>47</v>
      </c>
    </row>
    <row r="338" spans="1:16" ht="51" x14ac:dyDescent="0.2">
      <c r="A338" t="s">
        <v>48</v>
      </c>
      <c r="E338" s="29" t="s">
        <v>276</v>
      </c>
    </row>
    <row r="339" spans="1:16" ht="25.5" x14ac:dyDescent="0.2">
      <c r="A339" s="22" t="s">
        <v>40</v>
      </c>
      <c r="B339" s="23" t="s">
        <v>333</v>
      </c>
      <c r="C339" s="23" t="s">
        <v>334</v>
      </c>
      <c r="D339" s="22" t="s">
        <v>42</v>
      </c>
      <c r="E339" s="24" t="s">
        <v>335</v>
      </c>
      <c r="F339" s="25" t="s">
        <v>69</v>
      </c>
      <c r="G339" s="26">
        <v>10</v>
      </c>
      <c r="H339" s="27">
        <v>0</v>
      </c>
      <c r="I339" s="27">
        <f>ROUND(ROUND(H339,2)*ROUND(G339,3),2)</f>
        <v>0</v>
      </c>
      <c r="O339">
        <f>(I339*21)/100</f>
        <v>0</v>
      </c>
      <c r="P339" t="s">
        <v>10</v>
      </c>
    </row>
    <row r="340" spans="1:16" x14ac:dyDescent="0.2">
      <c r="A340" s="28" t="s">
        <v>45</v>
      </c>
      <c r="E340" s="29" t="s">
        <v>42</v>
      </c>
    </row>
    <row r="341" spans="1:16" x14ac:dyDescent="0.2">
      <c r="A341" s="30" t="s">
        <v>46</v>
      </c>
      <c r="E341" s="31" t="s">
        <v>47</v>
      </c>
    </row>
    <row r="342" spans="1:16" ht="89.25" x14ac:dyDescent="0.2">
      <c r="A342" t="s">
        <v>48</v>
      </c>
      <c r="E342" s="29" t="s">
        <v>336</v>
      </c>
    </row>
    <row r="343" spans="1:16" x14ac:dyDescent="0.2">
      <c r="A343" s="22" t="s">
        <v>40</v>
      </c>
      <c r="B343" s="23" t="s">
        <v>337</v>
      </c>
      <c r="C343" s="23" t="s">
        <v>338</v>
      </c>
      <c r="D343" s="22" t="s">
        <v>42</v>
      </c>
      <c r="E343" s="24" t="s">
        <v>339</v>
      </c>
      <c r="F343" s="25" t="s">
        <v>69</v>
      </c>
      <c r="G343" s="26">
        <v>1</v>
      </c>
      <c r="H343" s="27">
        <v>0</v>
      </c>
      <c r="I343" s="27">
        <f>ROUND(ROUND(H343,2)*ROUND(G343,3),2)</f>
        <v>0</v>
      </c>
      <c r="O343">
        <f>(I343*21)/100</f>
        <v>0</v>
      </c>
      <c r="P343" t="s">
        <v>10</v>
      </c>
    </row>
    <row r="344" spans="1:16" x14ac:dyDescent="0.2">
      <c r="A344" s="28" t="s">
        <v>45</v>
      </c>
      <c r="E344" s="29" t="s">
        <v>42</v>
      </c>
    </row>
    <row r="345" spans="1:16" x14ac:dyDescent="0.2">
      <c r="A345" s="30" t="s">
        <v>46</v>
      </c>
      <c r="E345" s="31" t="s">
        <v>47</v>
      </c>
    </row>
    <row r="346" spans="1:16" ht="89.25" x14ac:dyDescent="0.2">
      <c r="A346" t="s">
        <v>48</v>
      </c>
      <c r="E346" s="29" t="s">
        <v>340</v>
      </c>
    </row>
    <row r="347" spans="1:16" ht="25.5" x14ac:dyDescent="0.2">
      <c r="A347" s="22" t="s">
        <v>40</v>
      </c>
      <c r="B347" s="23" t="s">
        <v>341</v>
      </c>
      <c r="C347" s="23" t="s">
        <v>342</v>
      </c>
      <c r="D347" s="22" t="s">
        <v>42</v>
      </c>
      <c r="E347" s="24" t="s">
        <v>343</v>
      </c>
      <c r="F347" s="25" t="s">
        <v>44</v>
      </c>
      <c r="G347" s="26">
        <v>300</v>
      </c>
      <c r="H347" s="27">
        <v>0</v>
      </c>
      <c r="I347" s="27">
        <f>ROUND(ROUND(H347,2)*ROUND(G347,3),2)</f>
        <v>0</v>
      </c>
      <c r="O347">
        <f>(I347*21)/100</f>
        <v>0</v>
      </c>
      <c r="P347" t="s">
        <v>10</v>
      </c>
    </row>
    <row r="348" spans="1:16" x14ac:dyDescent="0.2">
      <c r="A348" s="28" t="s">
        <v>45</v>
      </c>
      <c r="E348" s="29" t="s">
        <v>42</v>
      </c>
    </row>
    <row r="349" spans="1:16" x14ac:dyDescent="0.2">
      <c r="A349" s="30" t="s">
        <v>46</v>
      </c>
      <c r="E349" s="31" t="s">
        <v>47</v>
      </c>
    </row>
    <row r="350" spans="1:16" ht="63.75" x14ac:dyDescent="0.2">
      <c r="A350" t="s">
        <v>48</v>
      </c>
      <c r="E350" s="29" t="s">
        <v>154</v>
      </c>
    </row>
    <row r="351" spans="1:16" x14ac:dyDescent="0.2">
      <c r="A351" s="22" t="s">
        <v>40</v>
      </c>
      <c r="B351" s="23" t="s">
        <v>344</v>
      </c>
      <c r="C351" s="23" t="s">
        <v>345</v>
      </c>
      <c r="D351" s="22" t="s">
        <v>42</v>
      </c>
      <c r="E351" s="24" t="s">
        <v>346</v>
      </c>
      <c r="F351" s="25" t="s">
        <v>69</v>
      </c>
      <c r="G351" s="26">
        <v>120</v>
      </c>
      <c r="H351" s="27">
        <v>0</v>
      </c>
      <c r="I351" s="27">
        <f>ROUND(ROUND(H351,2)*ROUND(G351,3),2)</f>
        <v>0</v>
      </c>
      <c r="O351">
        <f>(I351*21)/100</f>
        <v>0</v>
      </c>
      <c r="P351" t="s">
        <v>10</v>
      </c>
    </row>
    <row r="352" spans="1:16" x14ac:dyDescent="0.2">
      <c r="A352" s="28" t="s">
        <v>45</v>
      </c>
      <c r="E352" s="29" t="s">
        <v>42</v>
      </c>
    </row>
    <row r="353" spans="1:18" x14ac:dyDescent="0.2">
      <c r="A353" s="30" t="s">
        <v>46</v>
      </c>
      <c r="E353" s="31" t="s">
        <v>47</v>
      </c>
    </row>
    <row r="354" spans="1:18" ht="63.75" x14ac:dyDescent="0.2">
      <c r="A354" t="s">
        <v>48</v>
      </c>
      <c r="E354" s="29" t="s">
        <v>280</v>
      </c>
    </row>
    <row r="355" spans="1:18" ht="25.5" x14ac:dyDescent="0.2">
      <c r="A355" s="22" t="s">
        <v>40</v>
      </c>
      <c r="B355" s="23" t="s">
        <v>347</v>
      </c>
      <c r="C355" s="23" t="s">
        <v>348</v>
      </c>
      <c r="D355" s="22" t="s">
        <v>42</v>
      </c>
      <c r="E355" s="24" t="s">
        <v>349</v>
      </c>
      <c r="F355" s="25" t="s">
        <v>69</v>
      </c>
      <c r="G355" s="26">
        <v>2</v>
      </c>
      <c r="H355" s="27">
        <v>0</v>
      </c>
      <c r="I355" s="27">
        <f>ROUND(ROUND(H355,2)*ROUND(G355,3),2)</f>
        <v>0</v>
      </c>
      <c r="O355">
        <f>(I355*21)/100</f>
        <v>0</v>
      </c>
      <c r="P355" t="s">
        <v>10</v>
      </c>
    </row>
    <row r="356" spans="1:18" x14ac:dyDescent="0.2">
      <c r="A356" s="28" t="s">
        <v>45</v>
      </c>
      <c r="E356" s="29" t="s">
        <v>42</v>
      </c>
    </row>
    <row r="357" spans="1:18" x14ac:dyDescent="0.2">
      <c r="A357" s="30" t="s">
        <v>46</v>
      </c>
      <c r="E357" s="31" t="s">
        <v>47</v>
      </c>
    </row>
    <row r="358" spans="1:18" ht="63.75" x14ac:dyDescent="0.2">
      <c r="A358" t="s">
        <v>48</v>
      </c>
      <c r="E358" s="29" t="s">
        <v>280</v>
      </c>
    </row>
    <row r="359" spans="1:18" x14ac:dyDescent="0.2">
      <c r="A359" s="22" t="s">
        <v>40</v>
      </c>
      <c r="B359" s="23" t="s">
        <v>350</v>
      </c>
      <c r="C359" s="23" t="s">
        <v>351</v>
      </c>
      <c r="D359" s="22" t="s">
        <v>42</v>
      </c>
      <c r="E359" s="24" t="s">
        <v>161</v>
      </c>
      <c r="F359" s="25" t="s">
        <v>162</v>
      </c>
      <c r="G359" s="26">
        <v>300</v>
      </c>
      <c r="H359" s="27">
        <v>0</v>
      </c>
      <c r="I359" s="27">
        <f>ROUND(ROUND(H359,2)*ROUND(G359,3),2)</f>
        <v>0</v>
      </c>
      <c r="O359">
        <f>(I359*21)/100</f>
        <v>0</v>
      </c>
      <c r="P359" t="s">
        <v>10</v>
      </c>
    </row>
    <row r="360" spans="1:18" x14ac:dyDescent="0.2">
      <c r="A360" s="28" t="s">
        <v>45</v>
      </c>
      <c r="E360" s="29" t="s">
        <v>42</v>
      </c>
    </row>
    <row r="361" spans="1:18" x14ac:dyDescent="0.2">
      <c r="A361" s="30" t="s">
        <v>46</v>
      </c>
      <c r="E361" s="31" t="s">
        <v>47</v>
      </c>
    </row>
    <row r="362" spans="1:18" ht="76.5" x14ac:dyDescent="0.2">
      <c r="A362" t="s">
        <v>48</v>
      </c>
      <c r="E362" s="29" t="s">
        <v>163</v>
      </c>
    </row>
    <row r="363" spans="1:18" ht="12.75" customHeight="1" x14ac:dyDescent="0.2">
      <c r="A363" s="3" t="s">
        <v>37</v>
      </c>
      <c r="B363" s="3"/>
      <c r="C363" s="32" t="s">
        <v>352</v>
      </c>
      <c r="D363" s="3"/>
      <c r="E363" s="20" t="s">
        <v>353</v>
      </c>
      <c r="F363" s="3"/>
      <c r="G363" s="3"/>
      <c r="H363" s="3"/>
      <c r="I363" s="33">
        <f>0+Q363</f>
        <v>0</v>
      </c>
      <c r="O363">
        <f>0+R363</f>
        <v>0</v>
      </c>
      <c r="Q363">
        <f>0+I364+I368+I372+I376+I380+I384+I388+I392+I396+I400+I404+I408+I412+I416+I420+I424+I428+I432+I436</f>
        <v>0</v>
      </c>
      <c r="R363">
        <f>0+O364+O368+O372+O376+O380+O384+O388+O392+O396+O400+O404+O408+O412+O416+O420+O424+O428+O432+O436</f>
        <v>0</v>
      </c>
    </row>
    <row r="364" spans="1:18" x14ac:dyDescent="0.2">
      <c r="A364" s="22" t="s">
        <v>40</v>
      </c>
      <c r="B364" s="23" t="s">
        <v>354</v>
      </c>
      <c r="C364" s="23" t="s">
        <v>355</v>
      </c>
      <c r="D364" s="22" t="s">
        <v>42</v>
      </c>
      <c r="E364" s="24" t="s">
        <v>356</v>
      </c>
      <c r="F364" s="25" t="s">
        <v>69</v>
      </c>
      <c r="G364" s="26">
        <v>14</v>
      </c>
      <c r="H364" s="27">
        <v>0</v>
      </c>
      <c r="I364" s="27">
        <f>ROUND(ROUND(H364,2)*ROUND(G364,3),2)</f>
        <v>0</v>
      </c>
      <c r="O364">
        <f>(I364*21)/100</f>
        <v>0</v>
      </c>
      <c r="P364" t="s">
        <v>10</v>
      </c>
    </row>
    <row r="365" spans="1:18" x14ac:dyDescent="0.2">
      <c r="A365" s="28" t="s">
        <v>45</v>
      </c>
      <c r="E365" s="29" t="s">
        <v>42</v>
      </c>
    </row>
    <row r="366" spans="1:18" x14ac:dyDescent="0.2">
      <c r="A366" s="30" t="s">
        <v>46</v>
      </c>
      <c r="E366" s="31" t="s">
        <v>47</v>
      </c>
    </row>
    <row r="367" spans="1:18" ht="51" x14ac:dyDescent="0.2">
      <c r="A367" t="s">
        <v>48</v>
      </c>
      <c r="E367" s="29" t="s">
        <v>357</v>
      </c>
    </row>
    <row r="368" spans="1:18" ht="25.5" x14ac:dyDescent="0.2">
      <c r="A368" s="22" t="s">
        <v>40</v>
      </c>
      <c r="B368" s="23" t="s">
        <v>358</v>
      </c>
      <c r="C368" s="23" t="s">
        <v>359</v>
      </c>
      <c r="D368" s="22" t="s">
        <v>42</v>
      </c>
      <c r="E368" s="24" t="s">
        <v>360</v>
      </c>
      <c r="F368" s="25" t="s">
        <v>69</v>
      </c>
      <c r="G368" s="26">
        <v>12</v>
      </c>
      <c r="H368" s="27">
        <v>0</v>
      </c>
      <c r="I368" s="27">
        <f>ROUND(ROUND(H368,2)*ROUND(G368,3),2)</f>
        <v>0</v>
      </c>
      <c r="O368">
        <f>(I368*21)/100</f>
        <v>0</v>
      </c>
      <c r="P368" t="s">
        <v>10</v>
      </c>
    </row>
    <row r="369" spans="1:16" x14ac:dyDescent="0.2">
      <c r="A369" s="28" t="s">
        <v>45</v>
      </c>
      <c r="E369" s="29" t="s">
        <v>42</v>
      </c>
    </row>
    <row r="370" spans="1:16" x14ac:dyDescent="0.2">
      <c r="A370" s="30" t="s">
        <v>46</v>
      </c>
      <c r="E370" s="31" t="s">
        <v>47</v>
      </c>
    </row>
    <row r="371" spans="1:16" ht="51" x14ac:dyDescent="0.2">
      <c r="A371" t="s">
        <v>48</v>
      </c>
      <c r="E371" s="29" t="s">
        <v>357</v>
      </c>
    </row>
    <row r="372" spans="1:16" x14ac:dyDescent="0.2">
      <c r="A372" s="22" t="s">
        <v>40</v>
      </c>
      <c r="B372" s="23" t="s">
        <v>361</v>
      </c>
      <c r="C372" s="23" t="s">
        <v>362</v>
      </c>
      <c r="D372" s="22" t="s">
        <v>42</v>
      </c>
      <c r="E372" s="24" t="s">
        <v>363</v>
      </c>
      <c r="F372" s="25" t="s">
        <v>69</v>
      </c>
      <c r="G372" s="26">
        <v>1</v>
      </c>
      <c r="H372" s="27">
        <v>0</v>
      </c>
      <c r="I372" s="27">
        <f>ROUND(ROUND(H372,2)*ROUND(G372,3),2)</f>
        <v>0</v>
      </c>
      <c r="O372">
        <f>(I372*21)/100</f>
        <v>0</v>
      </c>
      <c r="P372" t="s">
        <v>10</v>
      </c>
    </row>
    <row r="373" spans="1:16" x14ac:dyDescent="0.2">
      <c r="A373" s="28" t="s">
        <v>45</v>
      </c>
      <c r="E373" s="29" t="s">
        <v>42</v>
      </c>
    </row>
    <row r="374" spans="1:16" x14ac:dyDescent="0.2">
      <c r="A374" s="30" t="s">
        <v>46</v>
      </c>
      <c r="E374" s="31" t="s">
        <v>47</v>
      </c>
    </row>
    <row r="375" spans="1:16" ht="51" x14ac:dyDescent="0.2">
      <c r="A375" t="s">
        <v>48</v>
      </c>
      <c r="E375" s="29" t="s">
        <v>357</v>
      </c>
    </row>
    <row r="376" spans="1:16" ht="25.5" x14ac:dyDescent="0.2">
      <c r="A376" s="22" t="s">
        <v>40</v>
      </c>
      <c r="B376" s="23" t="s">
        <v>364</v>
      </c>
      <c r="C376" s="23" t="s">
        <v>365</v>
      </c>
      <c r="D376" s="22" t="s">
        <v>42</v>
      </c>
      <c r="E376" s="24" t="s">
        <v>366</v>
      </c>
      <c r="F376" s="25" t="s">
        <v>69</v>
      </c>
      <c r="G376" s="26">
        <v>1</v>
      </c>
      <c r="H376" s="27">
        <v>0</v>
      </c>
      <c r="I376" s="27">
        <f>ROUND(ROUND(H376,2)*ROUND(G376,3),2)</f>
        <v>0</v>
      </c>
      <c r="O376">
        <f>(I376*21)/100</f>
        <v>0</v>
      </c>
      <c r="P376" t="s">
        <v>10</v>
      </c>
    </row>
    <row r="377" spans="1:16" x14ac:dyDescent="0.2">
      <c r="A377" s="28" t="s">
        <v>45</v>
      </c>
      <c r="E377" s="29" t="s">
        <v>42</v>
      </c>
    </row>
    <row r="378" spans="1:16" x14ac:dyDescent="0.2">
      <c r="A378" s="30" t="s">
        <v>46</v>
      </c>
      <c r="E378" s="31" t="s">
        <v>47</v>
      </c>
    </row>
    <row r="379" spans="1:16" ht="51" x14ac:dyDescent="0.2">
      <c r="A379" t="s">
        <v>48</v>
      </c>
      <c r="E379" s="29" t="s">
        <v>357</v>
      </c>
    </row>
    <row r="380" spans="1:16" ht="25.5" x14ac:dyDescent="0.2">
      <c r="A380" s="22" t="s">
        <v>40</v>
      </c>
      <c r="B380" s="23" t="s">
        <v>367</v>
      </c>
      <c r="C380" s="23" t="s">
        <v>368</v>
      </c>
      <c r="D380" s="22" t="s">
        <v>42</v>
      </c>
      <c r="E380" s="24" t="s">
        <v>369</v>
      </c>
      <c r="F380" s="25" t="s">
        <v>69</v>
      </c>
      <c r="G380" s="26">
        <v>10</v>
      </c>
      <c r="H380" s="27">
        <v>0</v>
      </c>
      <c r="I380" s="27">
        <f>ROUND(ROUND(H380,2)*ROUND(G380,3),2)</f>
        <v>0</v>
      </c>
      <c r="O380">
        <f>(I380*21)/100</f>
        <v>0</v>
      </c>
      <c r="P380" t="s">
        <v>10</v>
      </c>
    </row>
    <row r="381" spans="1:16" x14ac:dyDescent="0.2">
      <c r="A381" s="28" t="s">
        <v>45</v>
      </c>
      <c r="E381" s="29" t="s">
        <v>42</v>
      </c>
    </row>
    <row r="382" spans="1:16" x14ac:dyDescent="0.2">
      <c r="A382" s="30" t="s">
        <v>46</v>
      </c>
      <c r="E382" s="31" t="s">
        <v>47</v>
      </c>
    </row>
    <row r="383" spans="1:16" ht="51" x14ac:dyDescent="0.2">
      <c r="A383" t="s">
        <v>48</v>
      </c>
      <c r="E383" s="29" t="s">
        <v>357</v>
      </c>
    </row>
    <row r="384" spans="1:16" x14ac:dyDescent="0.2">
      <c r="A384" s="22" t="s">
        <v>40</v>
      </c>
      <c r="B384" s="23" t="s">
        <v>370</v>
      </c>
      <c r="C384" s="23" t="s">
        <v>371</v>
      </c>
      <c r="D384" s="22" t="s">
        <v>42</v>
      </c>
      <c r="E384" s="24" t="s">
        <v>372</v>
      </c>
      <c r="F384" s="25" t="s">
        <v>69</v>
      </c>
      <c r="G384" s="26">
        <v>10</v>
      </c>
      <c r="H384" s="27">
        <v>0</v>
      </c>
      <c r="I384" s="27">
        <f>ROUND(ROUND(H384,2)*ROUND(G384,3),2)</f>
        <v>0</v>
      </c>
      <c r="O384">
        <f>(I384*21)/100</f>
        <v>0</v>
      </c>
      <c r="P384" t="s">
        <v>10</v>
      </c>
    </row>
    <row r="385" spans="1:16" x14ac:dyDescent="0.2">
      <c r="A385" s="28" t="s">
        <v>45</v>
      </c>
      <c r="E385" s="29" t="s">
        <v>42</v>
      </c>
    </row>
    <row r="386" spans="1:16" x14ac:dyDescent="0.2">
      <c r="A386" s="30" t="s">
        <v>46</v>
      </c>
      <c r="E386" s="31" t="s">
        <v>47</v>
      </c>
    </row>
    <row r="387" spans="1:16" ht="51" x14ac:dyDescent="0.2">
      <c r="A387" t="s">
        <v>48</v>
      </c>
      <c r="E387" s="29" t="s">
        <v>357</v>
      </c>
    </row>
    <row r="388" spans="1:16" ht="25.5" x14ac:dyDescent="0.2">
      <c r="A388" s="22" t="s">
        <v>40</v>
      </c>
      <c r="B388" s="23" t="s">
        <v>373</v>
      </c>
      <c r="C388" s="23" t="s">
        <v>374</v>
      </c>
      <c r="D388" s="22" t="s">
        <v>42</v>
      </c>
      <c r="E388" s="24" t="s">
        <v>375</v>
      </c>
      <c r="F388" s="25" t="s">
        <v>69</v>
      </c>
      <c r="G388" s="26">
        <v>1</v>
      </c>
      <c r="H388" s="27">
        <v>0</v>
      </c>
      <c r="I388" s="27">
        <f>ROUND(ROUND(H388,2)*ROUND(G388,3),2)</f>
        <v>0</v>
      </c>
      <c r="O388">
        <f>(I388*21)/100</f>
        <v>0</v>
      </c>
      <c r="P388" t="s">
        <v>10</v>
      </c>
    </row>
    <row r="389" spans="1:16" x14ac:dyDescent="0.2">
      <c r="A389" s="28" t="s">
        <v>45</v>
      </c>
      <c r="E389" s="29" t="s">
        <v>42</v>
      </c>
    </row>
    <row r="390" spans="1:16" x14ac:dyDescent="0.2">
      <c r="A390" s="30" t="s">
        <v>46</v>
      </c>
      <c r="E390" s="31" t="s">
        <v>47</v>
      </c>
    </row>
    <row r="391" spans="1:16" ht="63.75" x14ac:dyDescent="0.2">
      <c r="A391" t="s">
        <v>48</v>
      </c>
      <c r="E391" s="29" t="s">
        <v>376</v>
      </c>
    </row>
    <row r="392" spans="1:16" ht="38.25" x14ac:dyDescent="0.2">
      <c r="A392" s="22" t="s">
        <v>40</v>
      </c>
      <c r="B392" s="23" t="s">
        <v>377</v>
      </c>
      <c r="C392" s="23" t="s">
        <v>378</v>
      </c>
      <c r="D392" s="22" t="s">
        <v>42</v>
      </c>
      <c r="E392" s="24" t="s">
        <v>379</v>
      </c>
      <c r="F392" s="25" t="s">
        <v>69</v>
      </c>
      <c r="G392" s="26">
        <v>80</v>
      </c>
      <c r="H392" s="27">
        <v>0</v>
      </c>
      <c r="I392" s="27">
        <f>ROUND(ROUND(H392,2)*ROUND(G392,3),2)</f>
        <v>0</v>
      </c>
      <c r="O392">
        <f>(I392*21)/100</f>
        <v>0</v>
      </c>
      <c r="P392" t="s">
        <v>10</v>
      </c>
    </row>
    <row r="393" spans="1:16" x14ac:dyDescent="0.2">
      <c r="A393" s="28" t="s">
        <v>45</v>
      </c>
      <c r="E393" s="29" t="s">
        <v>42</v>
      </c>
    </row>
    <row r="394" spans="1:16" x14ac:dyDescent="0.2">
      <c r="A394" s="30" t="s">
        <v>46</v>
      </c>
      <c r="E394" s="31" t="s">
        <v>47</v>
      </c>
    </row>
    <row r="395" spans="1:16" ht="63.75" x14ac:dyDescent="0.2">
      <c r="A395" t="s">
        <v>48</v>
      </c>
      <c r="E395" s="29" t="s">
        <v>376</v>
      </c>
    </row>
    <row r="396" spans="1:16" ht="25.5" x14ac:dyDescent="0.2">
      <c r="A396" s="22" t="s">
        <v>40</v>
      </c>
      <c r="B396" s="23" t="s">
        <v>380</v>
      </c>
      <c r="C396" s="23" t="s">
        <v>381</v>
      </c>
      <c r="D396" s="22" t="s">
        <v>42</v>
      </c>
      <c r="E396" s="24" t="s">
        <v>382</v>
      </c>
      <c r="F396" s="25" t="s">
        <v>69</v>
      </c>
      <c r="G396" s="26">
        <v>1</v>
      </c>
      <c r="H396" s="27">
        <v>0</v>
      </c>
      <c r="I396" s="27">
        <f>ROUND(ROUND(H396,2)*ROUND(G396,3),2)</f>
        <v>0</v>
      </c>
      <c r="O396">
        <f>(I396*21)/100</f>
        <v>0</v>
      </c>
      <c r="P396" t="s">
        <v>10</v>
      </c>
    </row>
    <row r="397" spans="1:16" x14ac:dyDescent="0.2">
      <c r="A397" s="28" t="s">
        <v>45</v>
      </c>
      <c r="E397" s="29" t="s">
        <v>42</v>
      </c>
    </row>
    <row r="398" spans="1:16" x14ac:dyDescent="0.2">
      <c r="A398" s="30" t="s">
        <v>46</v>
      </c>
      <c r="E398" s="31" t="s">
        <v>47</v>
      </c>
    </row>
    <row r="399" spans="1:16" ht="38.25" x14ac:dyDescent="0.2">
      <c r="A399" t="s">
        <v>48</v>
      </c>
      <c r="E399" s="29" t="s">
        <v>383</v>
      </c>
    </row>
    <row r="400" spans="1:16" x14ac:dyDescent="0.2">
      <c r="A400" s="22" t="s">
        <v>40</v>
      </c>
      <c r="B400" s="23" t="s">
        <v>384</v>
      </c>
      <c r="C400" s="23" t="s">
        <v>385</v>
      </c>
      <c r="D400" s="22" t="s">
        <v>42</v>
      </c>
      <c r="E400" s="24" t="s">
        <v>386</v>
      </c>
      <c r="F400" s="25" t="s">
        <v>69</v>
      </c>
      <c r="G400" s="26">
        <v>4</v>
      </c>
      <c r="H400" s="27">
        <v>0</v>
      </c>
      <c r="I400" s="27">
        <f>ROUND(ROUND(H400,2)*ROUND(G400,3),2)</f>
        <v>0</v>
      </c>
      <c r="O400">
        <f>(I400*21)/100</f>
        <v>0</v>
      </c>
      <c r="P400" t="s">
        <v>10</v>
      </c>
    </row>
    <row r="401" spans="1:16" x14ac:dyDescent="0.2">
      <c r="A401" s="28" t="s">
        <v>45</v>
      </c>
      <c r="E401" s="29" t="s">
        <v>42</v>
      </c>
    </row>
    <row r="402" spans="1:16" x14ac:dyDescent="0.2">
      <c r="A402" s="30" t="s">
        <v>46</v>
      </c>
      <c r="E402" s="31" t="s">
        <v>47</v>
      </c>
    </row>
    <row r="403" spans="1:16" ht="38.25" x14ac:dyDescent="0.2">
      <c r="A403" t="s">
        <v>48</v>
      </c>
      <c r="E403" s="29" t="s">
        <v>387</v>
      </c>
    </row>
    <row r="404" spans="1:16" x14ac:dyDescent="0.2">
      <c r="A404" s="22" t="s">
        <v>40</v>
      </c>
      <c r="B404" s="23" t="s">
        <v>388</v>
      </c>
      <c r="C404" s="23" t="s">
        <v>389</v>
      </c>
      <c r="D404" s="22" t="s">
        <v>42</v>
      </c>
      <c r="E404" s="24" t="s">
        <v>390</v>
      </c>
      <c r="F404" s="25" t="s">
        <v>69</v>
      </c>
      <c r="G404" s="26">
        <v>24</v>
      </c>
      <c r="H404" s="27">
        <v>0</v>
      </c>
      <c r="I404" s="27">
        <f>ROUND(ROUND(H404,2)*ROUND(G404,3),2)</f>
        <v>0</v>
      </c>
      <c r="O404">
        <f>(I404*21)/100</f>
        <v>0</v>
      </c>
      <c r="P404" t="s">
        <v>10</v>
      </c>
    </row>
    <row r="405" spans="1:16" x14ac:dyDescent="0.2">
      <c r="A405" s="28" t="s">
        <v>45</v>
      </c>
      <c r="E405" s="29" t="s">
        <v>42</v>
      </c>
    </row>
    <row r="406" spans="1:16" x14ac:dyDescent="0.2">
      <c r="A406" s="30" t="s">
        <v>46</v>
      </c>
      <c r="E406" s="31" t="s">
        <v>47</v>
      </c>
    </row>
    <row r="407" spans="1:16" ht="38.25" x14ac:dyDescent="0.2">
      <c r="A407" t="s">
        <v>48</v>
      </c>
      <c r="E407" s="29" t="s">
        <v>391</v>
      </c>
    </row>
    <row r="408" spans="1:16" x14ac:dyDescent="0.2">
      <c r="A408" s="22" t="s">
        <v>40</v>
      </c>
      <c r="B408" s="23" t="s">
        <v>392</v>
      </c>
      <c r="C408" s="23" t="s">
        <v>393</v>
      </c>
      <c r="D408" s="22" t="s">
        <v>42</v>
      </c>
      <c r="E408" s="24" t="s">
        <v>394</v>
      </c>
      <c r="F408" s="25" t="s">
        <v>69</v>
      </c>
      <c r="G408" s="26">
        <v>10</v>
      </c>
      <c r="H408" s="27">
        <v>0</v>
      </c>
      <c r="I408" s="27">
        <f>ROUND(ROUND(H408,2)*ROUND(G408,3),2)</f>
        <v>0</v>
      </c>
      <c r="O408">
        <f>(I408*21)/100</f>
        <v>0</v>
      </c>
      <c r="P408" t="s">
        <v>10</v>
      </c>
    </row>
    <row r="409" spans="1:16" x14ac:dyDescent="0.2">
      <c r="A409" s="28" t="s">
        <v>45</v>
      </c>
      <c r="E409" s="29" t="s">
        <v>42</v>
      </c>
    </row>
    <row r="410" spans="1:16" x14ac:dyDescent="0.2">
      <c r="A410" s="30" t="s">
        <v>46</v>
      </c>
      <c r="E410" s="31" t="s">
        <v>47</v>
      </c>
    </row>
    <row r="411" spans="1:16" ht="38.25" x14ac:dyDescent="0.2">
      <c r="A411" t="s">
        <v>48</v>
      </c>
      <c r="E411" s="29" t="s">
        <v>391</v>
      </c>
    </row>
    <row r="412" spans="1:16" x14ac:dyDescent="0.2">
      <c r="A412" s="22" t="s">
        <v>40</v>
      </c>
      <c r="B412" s="23" t="s">
        <v>395</v>
      </c>
      <c r="C412" s="23" t="s">
        <v>396</v>
      </c>
      <c r="D412" s="22" t="s">
        <v>42</v>
      </c>
      <c r="E412" s="24" t="s">
        <v>397</v>
      </c>
      <c r="F412" s="25" t="s">
        <v>69</v>
      </c>
      <c r="G412" s="26">
        <v>2</v>
      </c>
      <c r="H412" s="27">
        <v>0</v>
      </c>
      <c r="I412" s="27">
        <f>ROUND(ROUND(H412,2)*ROUND(G412,3),2)</f>
        <v>0</v>
      </c>
      <c r="O412">
        <f>(I412*21)/100</f>
        <v>0</v>
      </c>
      <c r="P412" t="s">
        <v>10</v>
      </c>
    </row>
    <row r="413" spans="1:16" x14ac:dyDescent="0.2">
      <c r="A413" s="28" t="s">
        <v>45</v>
      </c>
      <c r="E413" s="29" t="s">
        <v>42</v>
      </c>
    </row>
    <row r="414" spans="1:16" x14ac:dyDescent="0.2">
      <c r="A414" s="30" t="s">
        <v>46</v>
      </c>
      <c r="E414" s="31" t="s">
        <v>47</v>
      </c>
    </row>
    <row r="415" spans="1:16" ht="38.25" x14ac:dyDescent="0.2">
      <c r="A415" t="s">
        <v>48</v>
      </c>
      <c r="E415" s="29" t="s">
        <v>391</v>
      </c>
    </row>
    <row r="416" spans="1:16" ht="25.5" x14ac:dyDescent="0.2">
      <c r="A416" s="22" t="s">
        <v>40</v>
      </c>
      <c r="B416" s="23" t="s">
        <v>398</v>
      </c>
      <c r="C416" s="23" t="s">
        <v>399</v>
      </c>
      <c r="D416" s="22" t="s">
        <v>42</v>
      </c>
      <c r="E416" s="24" t="s">
        <v>400</v>
      </c>
      <c r="F416" s="25" t="s">
        <v>69</v>
      </c>
      <c r="G416" s="26">
        <v>2</v>
      </c>
      <c r="H416" s="27">
        <v>0</v>
      </c>
      <c r="I416" s="27">
        <f>ROUND(ROUND(H416,2)*ROUND(G416,3),2)</f>
        <v>0</v>
      </c>
      <c r="O416">
        <f>(I416*21)/100</f>
        <v>0</v>
      </c>
      <c r="P416" t="s">
        <v>10</v>
      </c>
    </row>
    <row r="417" spans="1:16" x14ac:dyDescent="0.2">
      <c r="A417" s="28" t="s">
        <v>45</v>
      </c>
      <c r="E417" s="29" t="s">
        <v>42</v>
      </c>
    </row>
    <row r="418" spans="1:16" x14ac:dyDescent="0.2">
      <c r="A418" s="30" t="s">
        <v>46</v>
      </c>
      <c r="E418" s="31" t="s">
        <v>47</v>
      </c>
    </row>
    <row r="419" spans="1:16" ht="38.25" x14ac:dyDescent="0.2">
      <c r="A419" t="s">
        <v>48</v>
      </c>
      <c r="E419" s="29" t="s">
        <v>391</v>
      </c>
    </row>
    <row r="420" spans="1:16" x14ac:dyDescent="0.2">
      <c r="A420" s="22" t="s">
        <v>40</v>
      </c>
      <c r="B420" s="23" t="s">
        <v>401</v>
      </c>
      <c r="C420" s="23" t="s">
        <v>402</v>
      </c>
      <c r="D420" s="22" t="s">
        <v>42</v>
      </c>
      <c r="E420" s="24" t="s">
        <v>403</v>
      </c>
      <c r="F420" s="25" t="s">
        <v>69</v>
      </c>
      <c r="G420" s="26">
        <v>1</v>
      </c>
      <c r="H420" s="27">
        <v>0</v>
      </c>
      <c r="I420" s="27">
        <f>ROUND(ROUND(H420,2)*ROUND(G420,3),2)</f>
        <v>0</v>
      </c>
      <c r="O420">
        <f>(I420*21)/100</f>
        <v>0</v>
      </c>
      <c r="P420" t="s">
        <v>10</v>
      </c>
    </row>
    <row r="421" spans="1:16" x14ac:dyDescent="0.2">
      <c r="A421" s="28" t="s">
        <v>45</v>
      </c>
      <c r="E421" s="29" t="s">
        <v>42</v>
      </c>
    </row>
    <row r="422" spans="1:16" x14ac:dyDescent="0.2">
      <c r="A422" s="30" t="s">
        <v>46</v>
      </c>
      <c r="E422" s="31" t="s">
        <v>47</v>
      </c>
    </row>
    <row r="423" spans="1:16" ht="38.25" x14ac:dyDescent="0.2">
      <c r="A423" t="s">
        <v>48</v>
      </c>
      <c r="E423" s="29" t="s">
        <v>404</v>
      </c>
    </row>
    <row r="424" spans="1:16" x14ac:dyDescent="0.2">
      <c r="A424" s="22" t="s">
        <v>40</v>
      </c>
      <c r="B424" s="23" t="s">
        <v>405</v>
      </c>
      <c r="C424" s="23" t="s">
        <v>406</v>
      </c>
      <c r="D424" s="22" t="s">
        <v>42</v>
      </c>
      <c r="E424" s="24" t="s">
        <v>407</v>
      </c>
      <c r="F424" s="25" t="s">
        <v>408</v>
      </c>
      <c r="G424" s="26">
        <v>60</v>
      </c>
      <c r="H424" s="27">
        <v>0</v>
      </c>
      <c r="I424" s="27">
        <f>ROUND(ROUND(H424,2)*ROUND(G424,3),2)</f>
        <v>0</v>
      </c>
      <c r="O424">
        <f>(I424*21)/100</f>
        <v>0</v>
      </c>
      <c r="P424" t="s">
        <v>10</v>
      </c>
    </row>
    <row r="425" spans="1:16" x14ac:dyDescent="0.2">
      <c r="A425" s="28" t="s">
        <v>45</v>
      </c>
      <c r="E425" s="29" t="s">
        <v>42</v>
      </c>
    </row>
    <row r="426" spans="1:16" x14ac:dyDescent="0.2">
      <c r="A426" s="30" t="s">
        <v>46</v>
      </c>
      <c r="E426" s="31" t="s">
        <v>47</v>
      </c>
    </row>
    <row r="427" spans="1:16" ht="51" x14ac:dyDescent="0.2">
      <c r="A427" t="s">
        <v>48</v>
      </c>
      <c r="E427" s="29" t="s">
        <v>409</v>
      </c>
    </row>
    <row r="428" spans="1:16" x14ac:dyDescent="0.2">
      <c r="A428" s="22" t="s">
        <v>40</v>
      </c>
      <c r="B428" s="23" t="s">
        <v>410</v>
      </c>
      <c r="C428" s="23" t="s">
        <v>411</v>
      </c>
      <c r="D428" s="22" t="s">
        <v>42</v>
      </c>
      <c r="E428" s="24" t="s">
        <v>412</v>
      </c>
      <c r="F428" s="25" t="s">
        <v>408</v>
      </c>
      <c r="G428" s="26">
        <v>30</v>
      </c>
      <c r="H428" s="27">
        <v>0</v>
      </c>
      <c r="I428" s="27">
        <f>ROUND(ROUND(H428,2)*ROUND(G428,3),2)</f>
        <v>0</v>
      </c>
      <c r="O428">
        <f>(I428*21)/100</f>
        <v>0</v>
      </c>
      <c r="P428" t="s">
        <v>10</v>
      </c>
    </row>
    <row r="429" spans="1:16" x14ac:dyDescent="0.2">
      <c r="A429" s="28" t="s">
        <v>45</v>
      </c>
      <c r="E429" s="29" t="s">
        <v>42</v>
      </c>
    </row>
    <row r="430" spans="1:16" x14ac:dyDescent="0.2">
      <c r="A430" s="30" t="s">
        <v>46</v>
      </c>
      <c r="E430" s="31" t="s">
        <v>47</v>
      </c>
    </row>
    <row r="431" spans="1:16" ht="38.25" x14ac:dyDescent="0.2">
      <c r="A431" t="s">
        <v>48</v>
      </c>
      <c r="E431" s="29" t="s">
        <v>413</v>
      </c>
    </row>
    <row r="432" spans="1:16" x14ac:dyDescent="0.2">
      <c r="A432" s="22" t="s">
        <v>40</v>
      </c>
      <c r="B432" s="23" t="s">
        <v>414</v>
      </c>
      <c r="C432" s="23" t="s">
        <v>415</v>
      </c>
      <c r="D432" s="22" t="s">
        <v>42</v>
      </c>
      <c r="E432" s="24" t="s">
        <v>416</v>
      </c>
      <c r="F432" s="25" t="s">
        <v>408</v>
      </c>
      <c r="G432" s="26">
        <v>30</v>
      </c>
      <c r="H432" s="27">
        <v>0</v>
      </c>
      <c r="I432" s="27">
        <f>ROUND(ROUND(H432,2)*ROUND(G432,3),2)</f>
        <v>0</v>
      </c>
      <c r="O432">
        <f>(I432*21)/100</f>
        <v>0</v>
      </c>
      <c r="P432" t="s">
        <v>10</v>
      </c>
    </row>
    <row r="433" spans="1:18" x14ac:dyDescent="0.2">
      <c r="A433" s="28" t="s">
        <v>45</v>
      </c>
      <c r="E433" s="29" t="s">
        <v>42</v>
      </c>
    </row>
    <row r="434" spans="1:18" x14ac:dyDescent="0.2">
      <c r="A434" s="30" t="s">
        <v>46</v>
      </c>
      <c r="E434" s="31" t="s">
        <v>47</v>
      </c>
    </row>
    <row r="435" spans="1:18" ht="38.25" x14ac:dyDescent="0.2">
      <c r="A435" t="s">
        <v>48</v>
      </c>
      <c r="E435" s="29" t="s">
        <v>417</v>
      </c>
    </row>
    <row r="436" spans="1:18" x14ac:dyDescent="0.2">
      <c r="A436" s="22" t="s">
        <v>40</v>
      </c>
      <c r="B436" s="23" t="s">
        <v>418</v>
      </c>
      <c r="C436" s="23" t="s">
        <v>419</v>
      </c>
      <c r="D436" s="22" t="s">
        <v>42</v>
      </c>
      <c r="E436" s="24" t="s">
        <v>420</v>
      </c>
      <c r="F436" s="25" t="s">
        <v>408</v>
      </c>
      <c r="G436" s="26">
        <v>40</v>
      </c>
      <c r="H436" s="27">
        <v>0</v>
      </c>
      <c r="I436" s="27">
        <f>ROUND(ROUND(H436,2)*ROUND(G436,3),2)</f>
        <v>0</v>
      </c>
      <c r="O436">
        <f>(I436*21)/100</f>
        <v>0</v>
      </c>
      <c r="P436" t="s">
        <v>10</v>
      </c>
    </row>
    <row r="437" spans="1:18" x14ac:dyDescent="0.2">
      <c r="A437" s="28" t="s">
        <v>45</v>
      </c>
      <c r="E437" s="29" t="s">
        <v>42</v>
      </c>
    </row>
    <row r="438" spans="1:18" x14ac:dyDescent="0.2">
      <c r="A438" s="30" t="s">
        <v>46</v>
      </c>
      <c r="E438" s="31" t="s">
        <v>47</v>
      </c>
    </row>
    <row r="439" spans="1:18" ht="38.25" x14ac:dyDescent="0.2">
      <c r="A439" t="s">
        <v>48</v>
      </c>
      <c r="E439" s="29" t="s">
        <v>421</v>
      </c>
    </row>
    <row r="440" spans="1:18" ht="12.75" customHeight="1" x14ac:dyDescent="0.2">
      <c r="A440" s="3" t="s">
        <v>37</v>
      </c>
      <c r="B440" s="3"/>
      <c r="C440" s="32" t="s">
        <v>422</v>
      </c>
      <c r="D440" s="3"/>
      <c r="E440" s="20" t="s">
        <v>423</v>
      </c>
      <c r="F440" s="3"/>
      <c r="G440" s="3"/>
      <c r="H440" s="3"/>
      <c r="I440" s="33">
        <f>0+Q440</f>
        <v>0</v>
      </c>
      <c r="O440">
        <f>0+R440</f>
        <v>0</v>
      </c>
      <c r="Q440">
        <f>0+I441</f>
        <v>0</v>
      </c>
      <c r="R440">
        <f>0+O441</f>
        <v>0</v>
      </c>
    </row>
    <row r="441" spans="1:18" ht="25.5" x14ac:dyDescent="0.2">
      <c r="A441" s="22" t="s">
        <v>40</v>
      </c>
      <c r="B441" s="23" t="s">
        <v>424</v>
      </c>
      <c r="C441" s="23" t="s">
        <v>425</v>
      </c>
      <c r="D441" s="22" t="s">
        <v>42</v>
      </c>
      <c r="E441" s="24" t="s">
        <v>426</v>
      </c>
      <c r="F441" s="25" t="s">
        <v>69</v>
      </c>
      <c r="G441" s="26">
        <v>1</v>
      </c>
      <c r="H441" s="27">
        <v>0</v>
      </c>
      <c r="I441" s="27">
        <f>ROUND(ROUND(H441,2)*ROUND(G441,3),2)</f>
        <v>0</v>
      </c>
      <c r="O441">
        <f>(I441*21)/100</f>
        <v>0</v>
      </c>
      <c r="P441" t="s">
        <v>10</v>
      </c>
    </row>
    <row r="442" spans="1:18" x14ac:dyDescent="0.2">
      <c r="A442" s="28" t="s">
        <v>45</v>
      </c>
      <c r="E442" s="29" t="s">
        <v>42</v>
      </c>
    </row>
    <row r="443" spans="1:18" x14ac:dyDescent="0.2">
      <c r="A443" s="30" t="s">
        <v>46</v>
      </c>
      <c r="E443" s="31" t="s">
        <v>47</v>
      </c>
    </row>
    <row r="444" spans="1:18" ht="51" x14ac:dyDescent="0.2">
      <c r="A444" t="s">
        <v>48</v>
      </c>
      <c r="E444" s="29" t="s">
        <v>427</v>
      </c>
    </row>
    <row r="445" spans="1:18" ht="12.75" customHeight="1" x14ac:dyDescent="0.2">
      <c r="A445" s="3" t="s">
        <v>37</v>
      </c>
      <c r="B445" s="3"/>
      <c r="C445" s="32" t="s">
        <v>428</v>
      </c>
      <c r="D445" s="3"/>
      <c r="E445" s="20" t="s">
        <v>429</v>
      </c>
      <c r="F445" s="3"/>
      <c r="G445" s="3"/>
      <c r="H445" s="3"/>
      <c r="I445" s="33">
        <f>0+Q445</f>
        <v>0</v>
      </c>
      <c r="O445">
        <f>0+R445</f>
        <v>0</v>
      </c>
      <c r="Q445">
        <f>0+I446+I450</f>
        <v>0</v>
      </c>
      <c r="R445">
        <f>0+O446+O450</f>
        <v>0</v>
      </c>
    </row>
    <row r="446" spans="1:18" ht="25.5" x14ac:dyDescent="0.2">
      <c r="A446" s="22" t="s">
        <v>40</v>
      </c>
      <c r="B446" s="23" t="s">
        <v>430</v>
      </c>
      <c r="C446" s="23" t="s">
        <v>431</v>
      </c>
      <c r="D446" s="22" t="s">
        <v>358</v>
      </c>
      <c r="E446" s="24" t="s">
        <v>432</v>
      </c>
      <c r="F446" s="25" t="s">
        <v>433</v>
      </c>
      <c r="G446" s="26">
        <v>2</v>
      </c>
      <c r="H446" s="27">
        <v>0</v>
      </c>
      <c r="I446" s="27">
        <f>ROUND(ROUND(H446,2)*ROUND(G446,3),2)</f>
        <v>0</v>
      </c>
      <c r="O446">
        <f>(I446*21)/100</f>
        <v>0</v>
      </c>
      <c r="P446" t="s">
        <v>10</v>
      </c>
    </row>
    <row r="447" spans="1:18" x14ac:dyDescent="0.2">
      <c r="A447" s="28" t="s">
        <v>45</v>
      </c>
      <c r="E447" s="29" t="s">
        <v>434</v>
      </c>
    </row>
    <row r="448" spans="1:18" x14ac:dyDescent="0.2">
      <c r="A448" s="30" t="s">
        <v>46</v>
      </c>
      <c r="E448" s="31" t="s">
        <v>47</v>
      </c>
    </row>
    <row r="449" spans="1:16" ht="153" x14ac:dyDescent="0.2">
      <c r="A449" t="s">
        <v>48</v>
      </c>
      <c r="E449" s="29" t="s">
        <v>435</v>
      </c>
    </row>
    <row r="450" spans="1:16" ht="25.5" x14ac:dyDescent="0.2">
      <c r="A450" s="22" t="s">
        <v>40</v>
      </c>
      <c r="B450" s="23" t="s">
        <v>436</v>
      </c>
      <c r="C450" s="23" t="s">
        <v>437</v>
      </c>
      <c r="D450" s="22" t="s">
        <v>358</v>
      </c>
      <c r="E450" s="24" t="s">
        <v>438</v>
      </c>
      <c r="F450" s="25" t="s">
        <v>433</v>
      </c>
      <c r="G450" s="26">
        <v>2</v>
      </c>
      <c r="H450" s="27">
        <v>0</v>
      </c>
      <c r="I450" s="27">
        <f>ROUND(ROUND(H450,2)*ROUND(G450,3),2)</f>
        <v>0</v>
      </c>
      <c r="O450">
        <f>(I450*21)/100</f>
        <v>0</v>
      </c>
      <c r="P450" t="s">
        <v>10</v>
      </c>
    </row>
    <row r="451" spans="1:16" ht="25.5" x14ac:dyDescent="0.2">
      <c r="A451" s="28" t="s">
        <v>45</v>
      </c>
      <c r="E451" s="29" t="s">
        <v>439</v>
      </c>
    </row>
    <row r="452" spans="1:16" x14ac:dyDescent="0.2">
      <c r="A452" s="30" t="s">
        <v>46</v>
      </c>
      <c r="E452" s="31" t="s">
        <v>47</v>
      </c>
    </row>
    <row r="453" spans="1:16" ht="153" x14ac:dyDescent="0.2">
      <c r="A453" t="s">
        <v>48</v>
      </c>
      <c r="E453" s="29" t="s">
        <v>435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01-09-04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2020-10-17T09:01:42Z</dcterms:created>
  <dcterms:modified xsi:type="dcterms:W3CDTF">2020-10-17T09:01:43Z</dcterms:modified>
</cp:coreProperties>
</file>