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1.3.3_PS 01-09-0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57" i="1" l="1"/>
  <c r="O357" i="1" s="1"/>
  <c r="R356" i="1" s="1"/>
  <c r="O356" i="1" s="1"/>
  <c r="Q356" i="1"/>
  <c r="I356" i="1" s="1"/>
  <c r="I352" i="1"/>
  <c r="O352" i="1" s="1"/>
  <c r="I348" i="1"/>
  <c r="O348" i="1" s="1"/>
  <c r="I344" i="1"/>
  <c r="O344" i="1" s="1"/>
  <c r="O340" i="1"/>
  <c r="I340" i="1"/>
  <c r="I336" i="1"/>
  <c r="O336" i="1" s="1"/>
  <c r="I332" i="1"/>
  <c r="O332" i="1" s="1"/>
  <c r="I328" i="1"/>
  <c r="O328" i="1" s="1"/>
  <c r="O324" i="1"/>
  <c r="I324" i="1"/>
  <c r="I320" i="1"/>
  <c r="O320" i="1" s="1"/>
  <c r="I316" i="1"/>
  <c r="O316" i="1" s="1"/>
  <c r="I312" i="1"/>
  <c r="O312" i="1" s="1"/>
  <c r="O308" i="1"/>
  <c r="I308" i="1"/>
  <c r="I304" i="1"/>
  <c r="O304" i="1" s="1"/>
  <c r="I300" i="1"/>
  <c r="O300" i="1" s="1"/>
  <c r="I296" i="1"/>
  <c r="O296" i="1" s="1"/>
  <c r="O292" i="1"/>
  <c r="I292" i="1"/>
  <c r="I288" i="1"/>
  <c r="O288" i="1" s="1"/>
  <c r="I284" i="1"/>
  <c r="O284" i="1" s="1"/>
  <c r="I280" i="1"/>
  <c r="O280" i="1" s="1"/>
  <c r="O276" i="1"/>
  <c r="I276" i="1"/>
  <c r="I272" i="1"/>
  <c r="Q271" i="1" s="1"/>
  <c r="I271" i="1" s="1"/>
  <c r="O267" i="1"/>
  <c r="I267" i="1"/>
  <c r="I263" i="1"/>
  <c r="O263" i="1" s="1"/>
  <c r="I259" i="1"/>
  <c r="O259" i="1" s="1"/>
  <c r="I255" i="1"/>
  <c r="O255" i="1" s="1"/>
  <c r="O251" i="1"/>
  <c r="I251" i="1"/>
  <c r="I247" i="1"/>
  <c r="O247" i="1" s="1"/>
  <c r="I243" i="1"/>
  <c r="O243" i="1" s="1"/>
  <c r="I239" i="1"/>
  <c r="O239" i="1" s="1"/>
  <c r="I234" i="1"/>
  <c r="O234" i="1" s="1"/>
  <c r="R233" i="1" s="1"/>
  <c r="O233" i="1" s="1"/>
  <c r="Q233" i="1"/>
  <c r="I233" i="1" s="1"/>
  <c r="I229" i="1"/>
  <c r="O229" i="1" s="1"/>
  <c r="I225" i="1"/>
  <c r="O225" i="1" s="1"/>
  <c r="I221" i="1"/>
  <c r="O221" i="1" s="1"/>
  <c r="O217" i="1"/>
  <c r="I217" i="1"/>
  <c r="I213" i="1"/>
  <c r="O213" i="1" s="1"/>
  <c r="I209" i="1"/>
  <c r="O209" i="1" s="1"/>
  <c r="I205" i="1"/>
  <c r="O205" i="1" s="1"/>
  <c r="O201" i="1"/>
  <c r="I201" i="1"/>
  <c r="I197" i="1"/>
  <c r="O197" i="1" s="1"/>
  <c r="I193" i="1"/>
  <c r="O193" i="1" s="1"/>
  <c r="I189" i="1"/>
  <c r="O189" i="1" s="1"/>
  <c r="O185" i="1"/>
  <c r="I185" i="1"/>
  <c r="Q184" i="1"/>
  <c r="I184" i="1" s="1"/>
  <c r="I180" i="1"/>
  <c r="O180" i="1" s="1"/>
  <c r="O176" i="1"/>
  <c r="I176" i="1"/>
  <c r="I172" i="1"/>
  <c r="O172" i="1" s="1"/>
  <c r="I168" i="1"/>
  <c r="O168" i="1" s="1"/>
  <c r="I164" i="1"/>
  <c r="O164" i="1" s="1"/>
  <c r="O160" i="1"/>
  <c r="I160" i="1"/>
  <c r="I156" i="1"/>
  <c r="O156" i="1" s="1"/>
  <c r="I152" i="1"/>
  <c r="O152" i="1" s="1"/>
  <c r="I148" i="1"/>
  <c r="O148" i="1" s="1"/>
  <c r="O144" i="1"/>
  <c r="I144" i="1"/>
  <c r="I140" i="1"/>
  <c r="O140" i="1" s="1"/>
  <c r="I136" i="1"/>
  <c r="O136" i="1" s="1"/>
  <c r="I132" i="1"/>
  <c r="O132" i="1" s="1"/>
  <c r="O128" i="1"/>
  <c r="I128" i="1"/>
  <c r="I124" i="1"/>
  <c r="O124" i="1" s="1"/>
  <c r="I120" i="1"/>
  <c r="O120" i="1" s="1"/>
  <c r="I116" i="1"/>
  <c r="O116" i="1" s="1"/>
  <c r="O112" i="1"/>
  <c r="I112" i="1"/>
  <c r="I108" i="1"/>
  <c r="Q103" i="1" s="1"/>
  <c r="I103" i="1" s="1"/>
  <c r="I104" i="1"/>
  <c r="O104" i="1" s="1"/>
  <c r="I99" i="1"/>
  <c r="O99" i="1" s="1"/>
  <c r="I95" i="1"/>
  <c r="O95" i="1" s="1"/>
  <c r="I91" i="1"/>
  <c r="O91" i="1" s="1"/>
  <c r="O87" i="1"/>
  <c r="I87" i="1"/>
  <c r="I83" i="1"/>
  <c r="O83" i="1" s="1"/>
  <c r="I79" i="1"/>
  <c r="O79" i="1" s="1"/>
  <c r="I75" i="1"/>
  <c r="O75" i="1" s="1"/>
  <c r="O71" i="1"/>
  <c r="I71" i="1"/>
  <c r="I67" i="1"/>
  <c r="Q62" i="1" s="1"/>
  <c r="I62" i="1" s="1"/>
  <c r="I63" i="1"/>
  <c r="O63" i="1" s="1"/>
  <c r="I58" i="1"/>
  <c r="O58" i="1" s="1"/>
  <c r="I54" i="1"/>
  <c r="O54" i="1" s="1"/>
  <c r="I50" i="1"/>
  <c r="O50" i="1" s="1"/>
  <c r="O46" i="1"/>
  <c r="I46" i="1"/>
  <c r="I42" i="1"/>
  <c r="O42" i="1" s="1"/>
  <c r="I38" i="1"/>
  <c r="O38" i="1" s="1"/>
  <c r="I34" i="1"/>
  <c r="O34" i="1" s="1"/>
  <c r="O30" i="1"/>
  <c r="I30" i="1"/>
  <c r="I26" i="1"/>
  <c r="O26" i="1" s="1"/>
  <c r="I22" i="1"/>
  <c r="O22" i="1" s="1"/>
  <c r="I18" i="1"/>
  <c r="O18" i="1" s="1"/>
  <c r="O14" i="1"/>
  <c r="I14" i="1"/>
  <c r="I10" i="1"/>
  <c r="Q9" i="1" s="1"/>
  <c r="I9" i="1" s="1"/>
  <c r="R184" i="1" l="1"/>
  <c r="O184" i="1" s="1"/>
  <c r="R238" i="1"/>
  <c r="O238" i="1" s="1"/>
  <c r="O10" i="1"/>
  <c r="R9" i="1" s="1"/>
  <c r="O9" i="1" s="1"/>
  <c r="O67" i="1"/>
  <c r="R62" i="1" s="1"/>
  <c r="O62" i="1" s="1"/>
  <c r="O108" i="1"/>
  <c r="R103" i="1" s="1"/>
  <c r="O103" i="1" s="1"/>
  <c r="O272" i="1"/>
  <c r="R271" i="1" s="1"/>
  <c r="O271" i="1" s="1"/>
  <c r="Q238" i="1"/>
  <c r="I238" i="1" s="1"/>
  <c r="I3" i="1" s="1"/>
  <c r="O2" i="1" l="1"/>
</calcChain>
</file>

<file path=xl/sharedStrings.xml><?xml version="1.0" encoding="utf-8"?>
<sst xmlns="http://schemas.openxmlformats.org/spreadsheetml/2006/main" count="1185" uniqueCount="362">
  <si>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</si>
  <si>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</si>
  <si>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</si>
  <si>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</si>
  <si>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</si>
  <si>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</si>
  <si>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</si>
  <si>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</si>
  <si>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PS 01-09-05</t>
  </si>
  <si>
    <t>0,00</t>
  </si>
  <si>
    <t>2</t>
  </si>
  <si>
    <t>O</t>
  </si>
  <si>
    <t>Objekt:</t>
  </si>
  <si>
    <t>D.1.3.3</t>
  </si>
  <si>
    <t>Silnoprouda technologie trakčních napájecích stanic</t>
  </si>
  <si>
    <t>15,00</t>
  </si>
  <si>
    <t>O1</t>
  </si>
  <si>
    <t>Rozpočet:</t>
  </si>
  <si>
    <t>TNS Čebín, vlastní spotřeba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</si>
  <si>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</si>
  <si>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</si>
  <si>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</si>
  <si>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</si>
  <si>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</si>
  <si>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</si>
  <si>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</si>
  <si>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</si>
  <si>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</si>
  <si>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</si>
  <si>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</si>
  <si>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</si>
  <si>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</si>
  <si>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</si>
  <si>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</si>
  <si>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</si>
  <si>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</si>
  <si>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</si>
  <si>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</si>
  <si>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70</t>
  </si>
  <si>
    <t>Všeobecné práce pro silnoproud a slaboproud</t>
  </si>
  <si>
    <t>P</t>
  </si>
  <si>
    <t>703113</t>
  </si>
  <si>
    <t/>
  </si>
  <si>
    <t>KABELOVÝ ROŠT/LÁVKA NOSNÝ ŽÁROVĚ ZINKOVANÝ VČETNĚ UPEVNĚNÍ A PŘÍSLUŠENSTVÍ SVĚTLÉ ŠÍŘKY PŘES 250 DO 400 MM</t>
  </si>
  <si>
    <t>m</t>
  </si>
  <si>
    <t>PP</t>
  </si>
  <si>
    <t>VV</t>
  </si>
  <si>
    <t>Viz přílohy projektu</t>
  </si>
  <si>
    <t>TS</t>
  </si>
  <si>
    <t>1. Položka obsahuje: – kompletní montáž, rozměření, upevnění, sváření, řezání, spojování a pod.  – veškerý spojovací a montážní materiál vč. upevňovacího materiálu ( stojky, držáky, konzoly apod.) – elektrické pospojování – pomocné mechanismy a nátěr2. Položka neobsahuje: – víko a kabelové příchytky3. Způsob měření:Měří se metr délkový.</t>
  </si>
  <si>
    <t>703313</t>
  </si>
  <si>
    <t>KRYT K NOSNÉMU ŽLABU/ROŠTU ŽÁROVĚ ZINKOVANÝ VČETNĚ UPEVNĚNÍ A PŘÍSLUŠENSTVÍ SVĚTLÉ ŠÍŘKY PŘES 250 DO 400 MM</t>
  </si>
  <si>
    <t>1. Položka obsahuje: – kompletní montáž, rozměření, upevnění, řezání, spojování a pod.  – veškerý spojovací a montážní materiál vč. upevňovacího materiálu ( držáky apod.) – pomocné mechanismy2. Položka neobsahuje: X3. Způsob měření:Měří se metr délkový.</t>
  </si>
  <si>
    <t>703412</t>
  </si>
  <si>
    <t>ELEKTROINSTALAČNÍ TRUBKA PLASTOVÁ VČETNĚ UPEVNĚNÍ A PŘÍSLUŠENSTVÍ DN PRŮMĚRU PŘES 25 DO 40 MM</t>
  </si>
  <si>
    <t>1. Položka obsahuje: – přípravu podkladu pro osazení2. Položka neobsahuje: X3. Způsob měření:Měří se metr délkový.</t>
  </si>
  <si>
    <t>703413</t>
  </si>
  <si>
    <t>ELEKTROINSTALAČNÍ TRUBKA PLASTOVÁ VČETNĚ UPEVNĚNÍ A PŘÍSLUŠENSTVÍ DN PRŮMĚRU PŘES 40 MM</t>
  </si>
  <si>
    <t>703512</t>
  </si>
  <si>
    <t>ELEKTROINSTALAČNÍ LIŠTA ŠÍŘKY PŘES 30 DO 60 MM</t>
  </si>
  <si>
    <t>703513</t>
  </si>
  <si>
    <t>ELEKTROINSTALAČNÍ LIŠTA ŠÍŘKY PŘES 60 MM</t>
  </si>
  <si>
    <t>7</t>
  </si>
  <si>
    <t>703611</t>
  </si>
  <si>
    <t>ELEKTROINSTALAČNÍ KANÁL ŠÍŘKY DO 100 MM</t>
  </si>
  <si>
    <t>1. Položka obsahuje: – veškeré práce a materiál obsažený v názvu položky2. Položka neobsahuje: X3. Způsob měření:Měří se vždy běžný metr za každý započatý měsíc pronájmu.</t>
  </si>
  <si>
    <t>8</t>
  </si>
  <si>
    <t>703754</t>
  </si>
  <si>
    <t>PROTIPOŽÁRNÍ UCPÁVKA PROSTUPU KABELOVÉHO PR. DO 110MM, DO EI 90 MIN.</t>
  </si>
  <si>
    <t>KUS</t>
  </si>
  <si>
    <t>1.Položka obsahuje: Dodávku a montáž protipožární ucpávky vč. příslušenství a pomocného materiálu, vyhotovéní a dodání atestu. Dále obsahuje cenu za pom. mechanismy včetně všech ostatních vedlejších nákladů.</t>
  </si>
  <si>
    <t>703762</t>
  </si>
  <si>
    <t>KABELOVÁ UCPÁVKA VODĚ ODOLNÁ PRO VNITŘNÍ PRŮMĚR OTVORU 65 - 110MM</t>
  </si>
  <si>
    <t>1,Položka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</si>
  <si>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709513</t>
  </si>
  <si>
    <t>PODPŮRNÉ A POMOCNÉ KONSTRUKCE OCELOVÉ Z PROFILŮ SVAŘOVANÝCH A ŠROUBOVANÝCH S POVRCHOVOU ÚPRAVOU ŽÁROVÝM ZINKOVÁNÍM</t>
  </si>
  <si>
    <t>kg</t>
  </si>
  <si>
    <t>1. Položka obsahuje: – kompletní montáž, rozměření, upevnění, řezání, spojování a pod.  – veškerý spojovací a montážní materiál vč. upevňovacího materiálu ( držáky apod.) – pomocné mechanismy2. Položka neobsahuje: X3. Způsob měření:Udává se počet kusů kompletní konstrukce nebo práce.</t>
  </si>
  <si>
    <t>11</t>
  </si>
  <si>
    <t>709523</t>
  </si>
  <si>
    <t>PODPŮRNÉ A POMOCNÉ KONSTRUKCE OCELOVÉ Z PLECHU TL. DO 5 MM S POVRCHOVOU ÚPRAVOU ŽÁROVÝM ZINKOVÁNÍM</t>
  </si>
  <si>
    <t>12</t>
  </si>
  <si>
    <t>709611</t>
  </si>
  <si>
    <t>DEMONTÁŽ KABELOVÉHO ŽLABU/LIŠTY VČETNĚ KRYTU</t>
  </si>
  <si>
    <t>13</t>
  </si>
  <si>
    <t>709612</t>
  </si>
  <si>
    <t>DEMONTÁŽ CHRÁNIČKY/TRUBKY</t>
  </si>
  <si>
    <t>1. Položka obsahuje: – veškeré práce a materiál obsažený v názvu položky2. Položka neobsahuje: X3. Způsob měření:Udává se počet kusů kompletní konstrukce nebo práce.</t>
  </si>
  <si>
    <t>741</t>
  </si>
  <si>
    <t>Silnoproud - Elektroinstalační materiál, ocelové konstrukce, uzemnění</t>
  </si>
  <si>
    <t>14</t>
  </si>
  <si>
    <t>741841</t>
  </si>
  <si>
    <t>UZEMŇOVACÍ VODIČ NA POVRCHU OCELOVÝ DO 120 MM2</t>
  </si>
  <si>
    <t>1. Položka obsahuje: – uchycení vodiče na povrch vč. podpěr, konzol, svorek a pod. – měření, dělení, spojování – nátěr2. Položka neobsahuje: X3. Způsob měření:Měří se metr délkový.</t>
  </si>
  <si>
    <t>15</t>
  </si>
  <si>
    <t>741C01</t>
  </si>
  <si>
    <t>EKVIPOTENCIÁLNÍ PŘÍPOJNICE</t>
  </si>
  <si>
    <t>16</t>
  </si>
  <si>
    <t>741C02</t>
  </si>
  <si>
    <t>UZEMŇOVACÍ SVORKA</t>
  </si>
  <si>
    <t>1. Položka obsahuje: – veškeré příslušenství2. Položka neobsahuje: X3. Způsob měření:Udává se počet kusů kompletní konstrukce nebo práce.</t>
  </si>
  <si>
    <t>17</t>
  </si>
  <si>
    <t>741C03</t>
  </si>
  <si>
    <t>POUZDRO PRO PRŮCHOD PÁSKU STĚNOU</t>
  </si>
  <si>
    <t>1. Položka obsahuje: – vyhotovení otvoru pro pouzdro a jeho zatěsnění2. Položka neobsahuje: X3. Způsob měření:Udává se počet kusů kompletní konstrukce nebo práce.</t>
  </si>
  <si>
    <t>18</t>
  </si>
  <si>
    <t>741C04</t>
  </si>
  <si>
    <t>OCHRANNÉ POSPOJOVÁNÍ CU VODIČEM DO 16 MM2</t>
  </si>
  <si>
    <t>1. Položka obsahuje: – připojení zařízení vodičem do Cu 16mm2 k zemnícímu vodiči délky do 2m vč. ukončení2. Položka neobsahuje: X3. Způsob měření:Udává se počet kusů kompletní konstrukce nebo práce.</t>
  </si>
  <si>
    <t>19</t>
  </si>
  <si>
    <t>741C05</t>
  </si>
  <si>
    <t>SPOJOVÁNÍ UZEMŇOVACÍCH VODIČŮ</t>
  </si>
  <si>
    <t>1. Položka obsahuje: – tvarování, přípravu spojů – svařování – ochranný nátěr spoje dle příslušných norem2. Položka neobsahuje: X3. Způsob měření:Udává se počet kusů kompletní konstrukce nebo práce.</t>
  </si>
  <si>
    <t>20</t>
  </si>
  <si>
    <t>741C06</t>
  </si>
  <si>
    <t>VYVEDENÍ UZEMŇOVACÍCH VODIČŮ NA POVRCH/KONSTRUKCI</t>
  </si>
  <si>
    <t>KPL</t>
  </si>
  <si>
    <t>1. Položka obsahuje: – vodivé připojení vodiče na konstrukci – dělení, tvarování, spojování – ochranný i barevný nátěr spoje dle příslušných norem2. Položka neobsahuje: X3. Způsob měření:Udává se počet kusů kompletní konstrukce nebo práce.</t>
  </si>
  <si>
    <t>21</t>
  </si>
  <si>
    <t>741Z12</t>
  </si>
  <si>
    <t>DEMONTÁŽ STÁVAJÍCÍCH UCPÁVEK PROTIPOŽÁRNÍCH PLOŠNÝCH</t>
  </si>
  <si>
    <t>m2</t>
  </si>
  <si>
    <t>1. Položka obsahuje: – všechny náklady na demontáž stávajícího zařízení se všemi pomocnými doplňujícími úpravami pro jeho likvidaci – naložení vybouraného materiálu na dopravní prostředek2. Položka neobsahuje: – odvoz vybouraného materiálu – poplatek za likvidaci odpadů (nacení se dle SSD 0)3. Způsob měření:Měří se plocha v metrech čtverečných.</t>
  </si>
  <si>
    <t>22</t>
  </si>
  <si>
    <t>741Z13</t>
  </si>
  <si>
    <t>DEMONTÁŽ STÁVAJÍCÍCH UCPÁVEK PROTIPOŽÁRNÍCH PRŮMĚRU OTVORU DO 200 MM</t>
  </si>
  <si>
    <t>23</t>
  </si>
  <si>
    <t>741Z92</t>
  </si>
  <si>
    <t>DEMONTÁŽ - ODVOZ (NA LIKVIDACI ODPADŮ NEBO JINÉ URČENÉ MÍSTO)</t>
  </si>
  <si>
    <t>tkm</t>
  </si>
  <si>
    <t>1. Položka obsahuje: – odvoz jakýmkoliv dopravním prostředkem a složení – případné překládky na trase2. Položka neobsahuje: – naložení vybouraného materiálu na dopravní prostředek (je zahrnuto ve zdrojové položce) – poplatky za likvidaci odpadů, nacení se položkami ze ssd 03. Způsob měření:Výměra je součtem součinů metrů krychlových tun vybouraného materiálu v původním stavu a jednotlivých vzdáleností v kilometrech.</t>
  </si>
  <si>
    <t>742</t>
  </si>
  <si>
    <t>Silnoproud - Silnoproudé rozvody</t>
  </si>
  <si>
    <t>24</t>
  </si>
  <si>
    <t>742F32</t>
  </si>
  <si>
    <t>KABEL NN NEBO VODIČ JEDNOŽÍLOVÝ CU S PLASTOVOU IZOLACÍ STÍNĚNÝ OD 4 DO 16 MM2</t>
  </si>
  <si>
    <t>1. Položka obsahuje: – manipulace a uložení kabelu (do země, chráničky, kanálu, na rošty, na TV a pod.)2. Položka neobsahuje: – příchytky, spojky, koncovky, chráničky apod.3. Způsob měření:Měří se metr délkový.</t>
  </si>
  <si>
    <t>25</t>
  </si>
  <si>
    <t>742F33</t>
  </si>
  <si>
    <t>KABEL NN NEBO VODIČ JEDNOŽÍLOVÝ CU S PLASTOVOU IZOLACÍ STÍNĚNÝ OD 25 DO 50 MM2</t>
  </si>
  <si>
    <t>26</t>
  </si>
  <si>
    <t>742F34</t>
  </si>
  <si>
    <t>KABEL NN NEBO VODIČ JEDNOŽÍLOVÝ CU S PLASTOVOU IZOLACÍ STÍNĚNÝ OD 70 DO 120 MM2</t>
  </si>
  <si>
    <t>27</t>
  </si>
  <si>
    <t>742G31</t>
  </si>
  <si>
    <t>KABEL NN DVOU- A TŘÍŽÍLOVÝ CU S PLASTOVOU IZOLACÍ STÍNĚNÝ DO 2,5 MM2</t>
  </si>
  <si>
    <t>28</t>
  </si>
  <si>
    <t>742G32</t>
  </si>
  <si>
    <t>KABEL NN DVOU- A TŘÍŽÍLOVÝ CU S PLASTOVOU IZOLACÍ STÍNĚNÝ OD 4 DO 16 MM2</t>
  </si>
  <si>
    <t>29</t>
  </si>
  <si>
    <t>742H24</t>
  </si>
  <si>
    <t>KABEL NN ČTYŘ- A PĚTIŽÍLOVÝ AL S PLASTOVOU IZOLACÍ OD 70 DO 120 MM2</t>
  </si>
  <si>
    <t>30</t>
  </si>
  <si>
    <t>742H32</t>
  </si>
  <si>
    <t>KABEL NN ČTYŘ- A PĚTIŽÍLOVÝ CU S PLASTOVOU IZOLACÍ STÍNĚNÝ OD 4 DO 16 MM2</t>
  </si>
  <si>
    <t>31</t>
  </si>
  <si>
    <t>742I13</t>
  </si>
  <si>
    <t>KABEL NN CU OVLÁDACÍ 7-12ŽÍLOVÝ DO 2,5 MM2 STÍNĚNÝ</t>
  </si>
  <si>
    <t>32</t>
  </si>
  <si>
    <t>742J11</t>
  </si>
  <si>
    <t>OPTICKÝ KABEL MULTIMOD DUPLEX - SKLO</t>
  </si>
  <si>
    <t>1.Položka obsahuje: Dodávku a montáž kabelu včetně podružného montážního materiálu, dopravu na staveniště, oddělení příslušné délky, uložení kabelu ( propojení mezi rozvaděči ), upevnění a připojení. Dále obsahuje cenu za pom. mechanismy včetně všech ostatních vedlejších nákladů</t>
  </si>
  <si>
    <t>33</t>
  </si>
  <si>
    <t>742J14</t>
  </si>
  <si>
    <t>KONEKTORY NA OPTICKÝ KABEL</t>
  </si>
  <si>
    <t>1.Položka obsahuje: Dodávku a montáž včetně podružného montážního materiálu, dopravu na staveniště, připojení na kabel a zapojení na zařízení. Dále obsahuje cenu za pom. mechanismy včetně všech ostatních vedlejších nákladů</t>
  </si>
  <si>
    <t>34</t>
  </si>
  <si>
    <t>742J15</t>
  </si>
  <si>
    <t>OCHRANNÁ TRUBKA OPTICKÉHO KABELU HDPE SVĚTLOST 10-40MM</t>
  </si>
  <si>
    <t>1.Položka obsahuje: Dodávku a montáž trubky včetně podružného montážního materiálu, dopravu na staveniště, oddělení příslušné délky, uložení ( položení mezi rozvaděči ), upevnění, ukončení příslušnými záslepkymi proti prachu před zafouknutím OPTICKÉHO kabelu. Dále obsahuje cenu za pom. mechanismy včetně všech ostatních vedlejších nákladů</t>
  </si>
  <si>
    <t>35</t>
  </si>
  <si>
    <t>742J22</t>
  </si>
  <si>
    <t>SYKFY 5X2X0,5, KABEL SDĚLOVACÍ IZOLACE PVC</t>
  </si>
  <si>
    <t>1.Položka obsahuje : Dodávku a montáž kabelu včetně dovozu, manipulace a uložení kabelu (do trubky, na rošty, pod omítku, do rozvaděče ). Dále obsahuje cenu za pom. mechanismy včetně všech ostatních vedlejších nákladů</t>
  </si>
  <si>
    <t>36</t>
  </si>
  <si>
    <t>742J29</t>
  </si>
  <si>
    <t>KABEL SDĚLOVACÍ LAN UTP/FTP UKONČENÝ KONEKTORY RJ45</t>
  </si>
  <si>
    <t>37</t>
  </si>
  <si>
    <t>742K13</t>
  </si>
  <si>
    <t>UKONČENÍ JEDNOŽÍLOVÉHO KABELU V ROZVADĚČI NEBO NA PŘÍSTROJI OD 25 DO 50 MM2</t>
  </si>
  <si>
    <t>1. Položka obsahuje: – všechny práce spojené s úpravou kabelů pro montáž včetně veškerého příslušentsví2. Položka neobsahuje: X3. Způsob měření:Udává se počet kusů kompletní konstrukce nebo práce.</t>
  </si>
  <si>
    <t>38</t>
  </si>
  <si>
    <t>742K14</t>
  </si>
  <si>
    <t>UKONČENÍ JEDNOŽÍLOVÉHO KABELU V ROZVADĚČI NEBO NA PŘÍSTROJI OD 70 DO 120 MM2</t>
  </si>
  <si>
    <t>39</t>
  </si>
  <si>
    <t>742L11</t>
  </si>
  <si>
    <t>UKONČENÍ DVOU AŽ PĚTIŽÍLOVÉHO KABELU V ROZVADĚČI NEBO NA PŘÍSTROJI DO 2,5 MM2</t>
  </si>
  <si>
    <t>40</t>
  </si>
  <si>
    <t>742L12</t>
  </si>
  <si>
    <t>UKONČENÍ DVOU AŽ PĚTIŽÍLOVÉHO KABELU V ROZVADĚČI NEBO NA PŘÍSTROJI OD 4 DO 16 MM2</t>
  </si>
  <si>
    <t>41</t>
  </si>
  <si>
    <t>742P13</t>
  </si>
  <si>
    <t>ZATAŽENÍ KABELU DO CHRÁNIČKY - KABEL DO 4 KG/M</t>
  </si>
  <si>
    <t>1. Položka obsahuje: – montáž kabelu o váze do 4 kg/m do chráničky/ kolektoru2. Položka neobsahuje: X3. Způsob měření:Měří se metr délkový.</t>
  </si>
  <si>
    <t>42</t>
  </si>
  <si>
    <t>742P15</t>
  </si>
  <si>
    <t>OZNAČOVACÍ ŠTÍTEK NA KABEL</t>
  </si>
  <si>
    <t>1. Položka obsahuje: – veškeré příslušentsví2. Položka neobsahuje: X3. Způsob měření:Udává se počet kusů kompletní konstrukce nebo práce.</t>
  </si>
  <si>
    <t>43</t>
  </si>
  <si>
    <t>742Z91</t>
  </si>
  <si>
    <t>M3KM</t>
  </si>
  <si>
    <t>1. Položka obsahuje: – odvoz jakýmkoliv dopravním prostředkem a složení – případné překládky na trase2. Položka neobsahuje: – naložení vybouraného materiálu na dopravní prostředek (je zahrnuto ve zdrojové položce) – poplatky za likvidaci odpadů, nacení se položkami ze ssd 03. Způsob měření:Výměra je součtem součinů metrů krychlových vytěženého v rostlém (původním) stavu nebo vybouraného materiálu a jednotlivých vzdáleností v kilometrech.</t>
  </si>
  <si>
    <t>744</t>
  </si>
  <si>
    <t>Silnoproud - Rozvaděče nn</t>
  </si>
  <si>
    <t>44</t>
  </si>
  <si>
    <t>744342</t>
  </si>
  <si>
    <t>ROZVADĚČ NN SKŘÍŇOVÝ OCELOPLECHOVÝ VYZBROJENÝ, DO IP 40, HLOUBKY DO 500 MM, ŠÍŘKY DO 500 MM, VÝŠKY DO 2250 MM - PŘÍVODNÍ POLE SE SLOŽITOU VÝZBROJÍ</t>
  </si>
  <si>
    <t>1. Položka obsahuje: – přípravu podkladu pro osazení vč. upevňovacího materiálu – veškerý podružný a pomocný materiál – provedení zkoušek, dodání předepsaných zkoušek, revizí a atestů – přístrojové vybavení ( jističe s dálkovým ovládáním, stykače, přípojnice, analyzátory sítě, PLC, zdroje pro pomocné obvody apod. )2. Položka neobsahuje:3. Způsob měření:Udává se počet kusů kompletní konstrukce nebo práce.</t>
  </si>
  <si>
    <t>45</t>
  </si>
  <si>
    <t>744343</t>
  </si>
  <si>
    <t>ROZVADĚČ NN SKŘÍŇOVÝ OCELOPLECHOVÝ VYZBROJENÝ, DO IP 40, HLOUBKY DO 500 MM, ŠÍŘKY DO 500 MM, VÝŠKY DO 2250 MM - VÝVODNÍ POLE S JEDNODUCHOU VÝZBROJÍ</t>
  </si>
  <si>
    <t>1. Položka obsahuje: – přípravu podkladu pro osazení vč. upevňovacího materiálu – veškerý podružný a pomocný materiál – provedení zkoušek, dodání předepsaných zkoušek, revizí a atestů – přístrojové vybavení ( vývodové jističe, měření vývodů nebo skupiny vývodů, stykače, přípojnice,  apod. )2. Položka neobsahuje:3. Způsob měření:Udává se počet kusů kompletní konstrukce nebo práce.</t>
  </si>
  <si>
    <t>46</t>
  </si>
  <si>
    <t>744D61</t>
  </si>
  <si>
    <t>KOMPAKTNÍ JISTIČ - ZÁSKOKOVÝ AUTOMAT PRO ZÁSKOK DVOU JISTIČŮ S MOŽNOSTÍ UŽIVATELSKÉHO NASTAVENÍ ČASOVÉHO ZPOŽDĚNÍ SPÍNÁNÍ</t>
  </si>
  <si>
    <t>1. Položka obsahuje: – veškerý spojovací materiál vč. připojovacího vedení, software, nastavení, oživení – technický popis viz. projektová dokumentace2. Položka neobsahuje: X3. Způsob měření:Udává se počet kusů kompletní konstrukce nebo práce.</t>
  </si>
  <si>
    <t>47</t>
  </si>
  <si>
    <t>744Z02</t>
  </si>
  <si>
    <t>DEMONTÁŽ 1 KS POLE ROZVADĚČE NN</t>
  </si>
  <si>
    <t>1. Položka obsahuje: – všechny náklady na demontáž stávajícího zařízení se všemi pomocnými doplňujícími úpravami pro jeho likvidaci – naložení vybouraného materiálu na dopravní prostředek2. Položka neobsahuje: – odvoz vybouraného materiálu – poplatek za likvidaci odpadů (nacení se dle SSD 0)3. Způsob měření:Udává se počet kusů kompletní konstrukce nebo práce.</t>
  </si>
  <si>
    <t>48</t>
  </si>
  <si>
    <t>744Z03</t>
  </si>
  <si>
    <t>DEMONTÁŽ OVLÁDACÍ SKŘÍNĚ NEBO OVLÁDACÍHO ROZVADĚČE NN</t>
  </si>
  <si>
    <t>49</t>
  </si>
  <si>
    <t>744Z09</t>
  </si>
  <si>
    <t>DEMONTÁŽ DROBNÉHO ZAŘÍZENÍ Z ROZVADĚČE NN (SIGNÁLKY, SVORKY APOD.)</t>
  </si>
  <si>
    <t>50</t>
  </si>
  <si>
    <t>744Z92</t>
  </si>
  <si>
    <t>82</t>
  </si>
  <si>
    <t>R744136001</t>
  </si>
  <si>
    <t>ROZVODNICE NN MODULÁRNÍ PLASTOVÁ OZN. ANG2 DLE TOS Č. 4</t>
  </si>
  <si>
    <t>1. Položka obsahuje: – přípravu podkladu pro osazení vč. upevňovacího materiálu – veškerý podružný a pomocný materiál ( včetně můstků, vnitřních propojů-vodičů a pod ), nosnou konstrukci, kotevní a spojovací prvky – provedení zkoušek, dodání předepsaných zkoušek, revizí a atestů2. Položka neobsahuje: – přístrojové vybavení ( jističe, stykače apod. )3. Způsob měření:Udává se počet kusů kompletní konstrukce nebo práce.</t>
  </si>
  <si>
    <t>83</t>
  </si>
  <si>
    <t>R744136002</t>
  </si>
  <si>
    <t>ROZVODNICE NN MODULÁRNÍ PLASTOVÁ OZN. GS2 DLE TOS Č. 5</t>
  </si>
  <si>
    <t>84</t>
  </si>
  <si>
    <t>R744136003</t>
  </si>
  <si>
    <t>ROZVODNICE NN MODULÁRNÍ PLASTOVÁ OZN. ANG3 DLE TOS Č. 6</t>
  </si>
  <si>
    <t>85</t>
  </si>
  <si>
    <t>R744136004</t>
  </si>
  <si>
    <t>ROZVODNICE NN MODULÁRNÍ PLASTOVÁ OZN. GS3 DLE TOS Č. 7</t>
  </si>
  <si>
    <t>86</t>
  </si>
  <si>
    <t>R744136005</t>
  </si>
  <si>
    <t>ROZVODNICE NN MODULÁRNÍ PLASTOVÁ OZN. ATJ2 DLE TOS Č. 8</t>
  </si>
  <si>
    <t>745</t>
  </si>
  <si>
    <t>Silnoproud - Silnoproudá technologie</t>
  </si>
  <si>
    <t>51</t>
  </si>
  <si>
    <t>745292</t>
  </si>
  <si>
    <t>KOMPLETNÍ PROGRAMOVATELNÝ TERMINÁL PRO VN VČETNĚ SOFTWARE</t>
  </si>
  <si>
    <t>1. Položka obsahuje: – veškerý podružný a pomocný materiál, software, nastavení, parametrizování, oživení  – technický popis viz. projektová dokumentace – zhotovení výrobní dokumentace, provedení zkoušek, dodání předepsaných zkoušek, revizí a atestů2. Položka neobsahuje: X3. Způsob měření:Udává se počet kusů kompletní konstrukce nebo práce.</t>
  </si>
  <si>
    <t>746</t>
  </si>
  <si>
    <t>Silnoproud - Silnoproudá technologie - R110 kV, měnírny, TNS, spínací stanice</t>
  </si>
  <si>
    <t>52</t>
  </si>
  <si>
    <t>746656</t>
  </si>
  <si>
    <t>SW-OVLADAČE KOMUNIKACE, PARAMETRIZACE - PRO JEDEN PODŘÍZENÝ PLC, OCHRANU, TERMINÁL</t>
  </si>
  <si>
    <t>1. Položka obsahuje: – veškerý podružný, spojovací a pomocný materiál. Dále obsahuje dodávku základního SW PLC a jeho instalaci – dodávku včetně kompletní montáže – technický popis viz. projektová dokumentace – výrobní dokumentaci, uvedení do provozu, revize a atesty – veškeré potřebné mechanizmy, včetně obsluhy, náklady na mzdy a přibližné (průměrné) náklady na pořízení potřebných materiálů – dopravu a skladování2. Položka neobsahuje: X3. Způsob měření:Udává se počet kusů kompletní konstrukce nebo práce.</t>
  </si>
  <si>
    <t>53</t>
  </si>
  <si>
    <t>746741</t>
  </si>
  <si>
    <t>USMĚRŇOVAČ 3-F MODULÁRNÍ AC/DC DO 20 A</t>
  </si>
  <si>
    <t>1. Položka obsahuje: – přípravu podkladu pro osazení, veškerý podružný, pomocný, připojovací a upevňovací materiál – technický popis viz. projektová dokumentace – uvedení do provozu, nastavení, seřízení, předepsané zkoušky, revize a atesty2. Položka neobsahuje: X3. Způsob měření:Udává se počet kusů kompletní konstrukce nebo práce.</t>
  </si>
  <si>
    <t>54</t>
  </si>
  <si>
    <t>746762</t>
  </si>
  <si>
    <t>ZDROJ STŘÍDAVÉHO PROUDU DC/AC 1-F PŘES 6 DO 10 A</t>
  </si>
  <si>
    <t>55</t>
  </si>
  <si>
    <t>746771</t>
  </si>
  <si>
    <t>MĚNIČ DC/DC DO 20 A</t>
  </si>
  <si>
    <t>56</t>
  </si>
  <si>
    <t>746782</t>
  </si>
  <si>
    <t>ELEKTRONICKÁ SPÍNACÍ JEDNOTKA S BY-PASSEM, 12 KVA</t>
  </si>
  <si>
    <t>57</t>
  </si>
  <si>
    <t>7467C1</t>
  </si>
  <si>
    <t>AKUMULÁTOR/BATERIE 110 V DC DO 150 AH</t>
  </si>
  <si>
    <t>58</t>
  </si>
  <si>
    <t>7467D1</t>
  </si>
  <si>
    <t>STOJAN PRO AKUMULÁTORY/BATERIE DO 150 AH</t>
  </si>
  <si>
    <t>59</t>
  </si>
  <si>
    <t>746Z51</t>
  </si>
  <si>
    <t>DEMONTÁŽ ZAŘÍZENÍ VLASTNÍ SPOTŘEBY - ROZVADĚČ STŘÍDAVÉ VLASTNÍ SPOTŘEBY, VČETNĚ VYBAVENÍ</t>
  </si>
  <si>
    <t>747</t>
  </si>
  <si>
    <t>Silnoproud - Zkoušky, revize a HZS</t>
  </si>
  <si>
    <t>60</t>
  </si>
  <si>
    <t>747111</t>
  </si>
  <si>
    <t>KONTROLA SILOVÝCH ROZVADĚČŮ NN, 1 POLE</t>
  </si>
  <si>
    <t>1. Položka obsahuje: – cenu za kontrolu, revizi, seřízení a uvedení do provozu zařízení dle příslušných norem a předpisů, včetně vystavení protokolu2. Položka neobsahuje: X3. Způsob měření:Udává se počet kusů kompletní konstrukce nebo práce.</t>
  </si>
  <si>
    <t>61</t>
  </si>
  <si>
    <t>747113</t>
  </si>
  <si>
    <t>KONTROLA STEJNOSMĚRNÝCH ROZVADĚČŮ, 1 POLE</t>
  </si>
  <si>
    <t>62</t>
  </si>
  <si>
    <t>747114</t>
  </si>
  <si>
    <t>KONTROLA USMĚRŇOVAČŮ NEBO MĚNIČŮ, 1 POLE</t>
  </si>
  <si>
    <t>63</t>
  </si>
  <si>
    <t>747121</t>
  </si>
  <si>
    <t>OVLÁDÁNÍ ZÁSKOKU AUTOMATICKÉ/POLOAUTOMATICKÉ PŘI NAPÁJENÍ ZE DVOU MÍST</t>
  </si>
  <si>
    <t>64</t>
  </si>
  <si>
    <t>747122</t>
  </si>
  <si>
    <t>REVIZE, SEŘÍZENÍ A UVEDENÍ DO PROVOZU ŘÍDÍCÍ SKŘÍNĚ PRO VN, 1 POLE</t>
  </si>
  <si>
    <t>65</t>
  </si>
  <si>
    <t>747124</t>
  </si>
  <si>
    <t>NAPĚŤOVÁ ZKOUŠKA ROZVODNY VČETNĚ SPÍNACÍCH PRVKŮ DO 35 KV</t>
  </si>
  <si>
    <t>66</t>
  </si>
  <si>
    <t>747132</t>
  </si>
  <si>
    <t>UVEDENÍ DO PROVOZU TRANSFORMÁTORU OLEJOVÉHO VN/NN DO 1000 KVA</t>
  </si>
  <si>
    <t>67</t>
  </si>
  <si>
    <t>747142</t>
  </si>
  <si>
    <t>MĚŘENÍ IMPEDANCE NULOVÉ SMYČKY OKRUHU VEDENÍ TŘÍFÁZOVÉHO</t>
  </si>
  <si>
    <t>1. Položka obsahuje: – cenu za měření dle příslušných norem a předpisů, včetně vystavení protokolu2. Položka neobsahuje: X3. Způsob měření:Udává se počet kusů kompletní konstrukce nebo práce.</t>
  </si>
  <si>
    <t>68</t>
  </si>
  <si>
    <t>747144</t>
  </si>
  <si>
    <t>REVIZE, SEŘÍZENÍ A NASTAVENÍ OCHRANNÉHO A OVLÁDACÍHO TERMINÁLU, VČETNĚ VYSTAVENÍ PROTOKOLU</t>
  </si>
  <si>
    <t>69</t>
  </si>
  <si>
    <t>747213</t>
  </si>
  <si>
    <t>CELKOVÁ PROHLÍDKA, ZKOUŠENÍ, MĚŘENÍ A VYHOTOVENÍ VÝCHOZÍ REVIZNÍ ZPRÁVY, PRO OBJEM IN PŘES 500 DO 1000 TIS. KČ</t>
  </si>
  <si>
    <t>1. Položka obsahuje: – cenu za celkovou prohlídku zařízení PS/SO, vč. měření, komplexních zkoušek a revizi zařízení tohoto PS/SO autorizovaným revizním technikem na silnoproudá zařízení podle požadavku ČSN, včetně hodnocení a vyhotovení celkové revizní zprávy2. Položka neobsahuje: X3. Způsob měření:Udává se počet kusů kompletní konstrukce nebo práce.</t>
  </si>
  <si>
    <t>747214</t>
  </si>
  <si>
    <t>CELKOVÁ PROHLÍDKA, ZKOUŠENÍ, MĚŘENÍ A VYHOTOVENÍ VÝCHOZÍ REVIZNÍ ZPRÁVY, PRO OBJEM IN - PŘÍPLATEK ZA KAŽDÝCH DALŠÍCH I ZAPOČATÝCH 500 TIS. KČ</t>
  </si>
  <si>
    <t>71</t>
  </si>
  <si>
    <t>747301</t>
  </si>
  <si>
    <t>PROVEDENÍ PROHLÍDKY A ZKOUŠKY PRÁVNICKOU OSOBOU, VYDÁNÍ PRŮKAZU ZPŮSOBILOSTI</t>
  </si>
  <si>
    <t>1. Položka obsahuje: – cenu za vyhotovení dokladu právnickou osobou o silnoproudých zařízeních a vydání průkazu způsobilosti2. Položka neobsahuje: X3. Způsob měření:Udává se počet kusů kompletní konstrukce nebo práce.</t>
  </si>
  <si>
    <t>72</t>
  </si>
  <si>
    <t>747303</t>
  </si>
  <si>
    <t>VYDÁNÍ PŘÍKAZU "B" - SLOŽITÉ PRACOVIŠTĚ</t>
  </si>
  <si>
    <t>1. Položka obsahuje: – cenu za vyhotovení příkazu ""B"" pro zajištění pracoviště při práci na vypnutém a zajištěném zařízení vn2. Položka neobsahuje: X3. Způsob měření:Udává se počet kusů kompletní konstrukce nebo práce.</t>
  </si>
  <si>
    <t>73</t>
  </si>
  <si>
    <t>747511</t>
  </si>
  <si>
    <t>ZKOUŠKY VODIČŮ A KABELŮ NN PRŮŘEZU ŽÍLY DO 5X25 MM2</t>
  </si>
  <si>
    <t>1. Položka obsahuje: – cenu za provedení měření kabelu/ vodiče vč. vyhotovení protokolu2. Položka neobsahuje: X3. Způsob měření:Udává se počet kusů kompletní konstrukce nebo práce.</t>
  </si>
  <si>
    <t>74</t>
  </si>
  <si>
    <t>747512</t>
  </si>
  <si>
    <t>ZKOUŠKY VODIČŮ A KABELŮ NN PRŮŘEZU ŽÍLY OD 4X35 DO 120 MM2</t>
  </si>
  <si>
    <t>75</t>
  </si>
  <si>
    <t>747521</t>
  </si>
  <si>
    <t>ZKOUŠKY VODIČŮ A KABELŮ OVLÁDACÍCH OD 5 DO 12 ŽIL</t>
  </si>
  <si>
    <t>76</t>
  </si>
  <si>
    <t>747611</t>
  </si>
  <si>
    <t>MĚŘENÍ EMC A EMI DLE ČSN EN 50 121 V ROZSAHU PS/SO</t>
  </si>
  <si>
    <t>77</t>
  </si>
  <si>
    <t>747701</t>
  </si>
  <si>
    <t>DOKONČOVACÍ MONTÁŽNÍ PRÁCE NA ELEKTRICKÉM ZAŘÍZENÍ</t>
  </si>
  <si>
    <t>HOD</t>
  </si>
  <si>
    <t>1. Položka obsahuje: – cenu za práce spojené s uváděním zařízení do provozu, drobné montážní práce v rozvaděčích, koordinaci se zhotoviteli souvisejících zařízení apod.2. Položka neobsahuje: X3. Způsob měření:Udává se čas v hodinách.</t>
  </si>
  <si>
    <t>78</t>
  </si>
  <si>
    <t>747703</t>
  </si>
  <si>
    <t>ZKUŠEBNÍ PROVOZ</t>
  </si>
  <si>
    <t>1. Položka obsahuje: – cenu za dobu kdy je zařízení po individálních zkouškách dáno do provozu s prokázáním technických a kvalitativních parametrů zařízení2. Položka neobsahuje: X3. Způsob měření:Udává se čas v hodinách.</t>
  </si>
  <si>
    <t>79</t>
  </si>
  <si>
    <t>747704</t>
  </si>
  <si>
    <t>ZAŠKOLENÍ OBSLUHY</t>
  </si>
  <si>
    <t>1. Položka obsahuje: – cenu za dobu kdy je s funkcí seznamována obsluha zařízení, včetně odevzdání dokumentace skutečného provedení2. Položka neobsahuje: X3. Způsob měření:Udává se čas v hodinách.</t>
  </si>
  <si>
    <t>80</t>
  </si>
  <si>
    <t>747705</t>
  </si>
  <si>
    <t>MANIPULACE NA ZAŘÍZENÍCH PROVÁDĚNÉ PROVOZOVATELEM</t>
  </si>
  <si>
    <t>1. Položka obsahuje: – cenu za manipulace na zařízeních prováděné provozovatelem nutných pro další práce zhotovitele na technologickém souboru2. Položka neobsahuje: X3. Způsob měření:Udává se čas v hodinách.</t>
  </si>
  <si>
    <t>990</t>
  </si>
  <si>
    <t>Likvidace odpadů vč. dopravy</t>
  </si>
  <si>
    <t>81</t>
  </si>
  <si>
    <t>R015240</t>
  </si>
  <si>
    <t>90</t>
  </si>
  <si>
    <t>POPLATKY ZA LIKVIDACI ODPADŮ NEKONTAMINOVANÝCH - 20 03 99 ODPAD PODOBNÝ KOMUNÁLNÍMU ODPADU VČETNĚ DOPRAVY</t>
  </si>
  <si>
    <t>T</t>
  </si>
  <si>
    <t>Evidenční položka</t>
  </si>
  <si>
    <t>1. Položka obsahuje:  
 – veškeré poplatky provozovateli skládky, recyklační linky nebo jiného zařízení na zpracování nebo likvidaci odpadů související s převzetím, uložením, zpracováním nebo likvidací odpadu  
 – náklady spojené s dopravou z místa stavby na místo převzetí provozovatelem skládky, recyklační linky nebo jiného zařízení na zpracování nebo likvidaci odpadů   
 – náklady spojené s vyložením a manipulací s materiálem v místě skládky   
2. Položka neobsahuje:  
 – náklady spojené s naložením a manipulací materiálem   
3. Způsob měření:  
Tunou se rozumí hmotnost odpadu vytříděného v souladu se zákonem č. 185/2001 Sb., o nakládání s odpady, v platném znění.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</si>
</sst>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7">
    <pageSetUpPr fitToPage="1"/>
  </sheetPr>
  <dimension ref="A1:R360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0+O9+O62+O103+O184+O233+O238+O271+O356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0+I9+I62+I103+I184+I233+I238+I271+I356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38</v>
      </c>
      <c r="D9" s="18"/>
      <c r="E9" s="20" t="s">
        <v>39</v>
      </c>
      <c r="F9" s="18"/>
      <c r="G9" s="18"/>
      <c r="H9" s="18"/>
      <c r="I9" s="21">
        <f>0+Q9</f>
        <v>0</v>
      </c>
      <c r="O9">
        <f>0+R9</f>
        <v>0</v>
      </c>
      <c r="Q9">
        <f>0+I10+I14+I18+I22+I26+I30+I34+I38+I42+I46+I50+I54+I58</f>
        <v>0</v>
      </c>
      <c r="R9">
        <f>0+O10+O14+O18+O22+O26+O30+O34+O38+O42+O46+O50+O54+O58</f>
        <v>0</v>
      </c>
    </row>
    <row r="10" spans="1:18" ht="25.5" x14ac:dyDescent="0.2">
      <c r="A10" s="22" t="s">
        <v>40</v>
      </c>
      <c r="B10" s="23" t="s">
        <v>31</v>
      </c>
      <c r="C10" s="23" t="s">
        <v>41</v>
      </c>
      <c r="D10" s="22" t="s">
        <v>42</v>
      </c>
      <c r="E10" s="24" t="s">
        <v>43</v>
      </c>
      <c r="F10" s="25" t="s">
        <v>44</v>
      </c>
      <c r="G10" s="26">
        <v>120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45</v>
      </c>
      <c r="E11" s="29" t="s">
        <v>42</v>
      </c>
    </row>
    <row r="12" spans="1:18" x14ac:dyDescent="0.2">
      <c r="A12" s="30" t="s">
        <v>46</v>
      </c>
      <c r="E12" s="31" t="s">
        <v>47</v>
      </c>
    </row>
    <row r="13" spans="1:18" ht="63.75" x14ac:dyDescent="0.2">
      <c r="A13" t="s">
        <v>48</v>
      </c>
      <c r="E13" s="29" t="s">
        <v>49</v>
      </c>
    </row>
    <row r="14" spans="1:18" ht="25.5" x14ac:dyDescent="0.2">
      <c r="A14" s="22" t="s">
        <v>40</v>
      </c>
      <c r="B14" s="23" t="s">
        <v>10</v>
      </c>
      <c r="C14" s="23" t="s">
        <v>50</v>
      </c>
      <c r="D14" s="22" t="s">
        <v>42</v>
      </c>
      <c r="E14" s="24" t="s">
        <v>51</v>
      </c>
      <c r="F14" s="25" t="s">
        <v>44</v>
      </c>
      <c r="G14" s="26">
        <v>30</v>
      </c>
      <c r="H14" s="27">
        <v>0</v>
      </c>
      <c r="I14" s="27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8" t="s">
        <v>45</v>
      </c>
      <c r="E15" s="29" t="s">
        <v>42</v>
      </c>
    </row>
    <row r="16" spans="1:18" x14ac:dyDescent="0.2">
      <c r="A16" s="30" t="s">
        <v>46</v>
      </c>
      <c r="E16" s="31" t="s">
        <v>47</v>
      </c>
    </row>
    <row r="17" spans="1:16" ht="51" x14ac:dyDescent="0.2">
      <c r="A17" t="s">
        <v>48</v>
      </c>
      <c r="E17" s="29" t="s">
        <v>52</v>
      </c>
    </row>
    <row r="18" spans="1:16" ht="25.5" x14ac:dyDescent="0.2">
      <c r="A18" s="22" t="s">
        <v>40</v>
      </c>
      <c r="B18" s="23" t="s">
        <v>2</v>
      </c>
      <c r="C18" s="23" t="s">
        <v>53</v>
      </c>
      <c r="D18" s="22" t="s">
        <v>42</v>
      </c>
      <c r="E18" s="24" t="s">
        <v>54</v>
      </c>
      <c r="F18" s="25" t="s">
        <v>44</v>
      </c>
      <c r="G18" s="26">
        <v>60</v>
      </c>
      <c r="H18" s="27">
        <v>0</v>
      </c>
      <c r="I18" s="27">
        <f>ROUND(ROUND(H18,2)*ROUND(G18,3),2)</f>
        <v>0</v>
      </c>
      <c r="O18">
        <f>(I18*21)/100</f>
        <v>0</v>
      </c>
      <c r="P18" t="s">
        <v>10</v>
      </c>
    </row>
    <row r="19" spans="1:16" x14ac:dyDescent="0.2">
      <c r="A19" s="28" t="s">
        <v>45</v>
      </c>
      <c r="E19" s="29" t="s">
        <v>42</v>
      </c>
    </row>
    <row r="20" spans="1:16" x14ac:dyDescent="0.2">
      <c r="A20" s="30" t="s">
        <v>46</v>
      </c>
      <c r="E20" s="31" t="s">
        <v>47</v>
      </c>
    </row>
    <row r="21" spans="1:16" ht="25.5" x14ac:dyDescent="0.2">
      <c r="A21" t="s">
        <v>48</v>
      </c>
      <c r="E21" s="29" t="s">
        <v>55</v>
      </c>
    </row>
    <row r="22" spans="1:16" ht="25.5" x14ac:dyDescent="0.2">
      <c r="A22" s="22" t="s">
        <v>40</v>
      </c>
      <c r="B22" s="23" t="s">
        <v>32</v>
      </c>
      <c r="C22" s="23" t="s">
        <v>56</v>
      </c>
      <c r="D22" s="22" t="s">
        <v>42</v>
      </c>
      <c r="E22" s="24" t="s">
        <v>57</v>
      </c>
      <c r="F22" s="25" t="s">
        <v>44</v>
      </c>
      <c r="G22" s="26">
        <v>60</v>
      </c>
      <c r="H22" s="27">
        <v>0</v>
      </c>
      <c r="I22" s="27">
        <f>ROUND(ROUND(H22,2)*ROUND(G22,3),2)</f>
        <v>0</v>
      </c>
      <c r="O22">
        <f>(I22*21)/100</f>
        <v>0</v>
      </c>
      <c r="P22" t="s">
        <v>10</v>
      </c>
    </row>
    <row r="23" spans="1:16" x14ac:dyDescent="0.2">
      <c r="A23" s="28" t="s">
        <v>45</v>
      </c>
      <c r="E23" s="29" t="s">
        <v>42</v>
      </c>
    </row>
    <row r="24" spans="1:16" x14ac:dyDescent="0.2">
      <c r="A24" s="30" t="s">
        <v>46</v>
      </c>
      <c r="E24" s="31" t="s">
        <v>47</v>
      </c>
    </row>
    <row r="25" spans="1:16" ht="25.5" x14ac:dyDescent="0.2">
      <c r="A25" t="s">
        <v>48</v>
      </c>
      <c r="E25" s="29" t="s">
        <v>55</v>
      </c>
    </row>
    <row r="26" spans="1:16" x14ac:dyDescent="0.2">
      <c r="A26" s="22" t="s">
        <v>40</v>
      </c>
      <c r="B26" s="23" t="s">
        <v>33</v>
      </c>
      <c r="C26" s="23" t="s">
        <v>58</v>
      </c>
      <c r="D26" s="22" t="s">
        <v>42</v>
      </c>
      <c r="E26" s="24" t="s">
        <v>59</v>
      </c>
      <c r="F26" s="25" t="s">
        <v>44</v>
      </c>
      <c r="G26" s="26">
        <v>20</v>
      </c>
      <c r="H26" s="27">
        <v>0</v>
      </c>
      <c r="I26" s="27">
        <f>ROUND(ROUND(H26,2)*ROUND(G26,3),2)</f>
        <v>0</v>
      </c>
      <c r="O26">
        <f>(I26*21)/100</f>
        <v>0</v>
      </c>
      <c r="P26" t="s">
        <v>10</v>
      </c>
    </row>
    <row r="27" spans="1:16" x14ac:dyDescent="0.2">
      <c r="A27" s="28" t="s">
        <v>45</v>
      </c>
      <c r="E27" s="29" t="s">
        <v>42</v>
      </c>
    </row>
    <row r="28" spans="1:16" x14ac:dyDescent="0.2">
      <c r="A28" s="30" t="s">
        <v>46</v>
      </c>
      <c r="E28" s="31" t="s">
        <v>47</v>
      </c>
    </row>
    <row r="29" spans="1:16" ht="25.5" x14ac:dyDescent="0.2">
      <c r="A29" t="s">
        <v>48</v>
      </c>
      <c r="E29" s="29" t="s">
        <v>55</v>
      </c>
    </row>
    <row r="30" spans="1:16" x14ac:dyDescent="0.2">
      <c r="A30" s="22" t="s">
        <v>40</v>
      </c>
      <c r="B30" s="23" t="s">
        <v>34</v>
      </c>
      <c r="C30" s="23" t="s">
        <v>60</v>
      </c>
      <c r="D30" s="22" t="s">
        <v>42</v>
      </c>
      <c r="E30" s="24" t="s">
        <v>61</v>
      </c>
      <c r="F30" s="25" t="s">
        <v>44</v>
      </c>
      <c r="G30" s="26">
        <v>20</v>
      </c>
      <c r="H30" s="27">
        <v>0</v>
      </c>
      <c r="I30" s="27">
        <f>ROUND(ROUND(H30,2)*ROUND(G30,3),2)</f>
        <v>0</v>
      </c>
      <c r="O30">
        <f>(I30*21)/100</f>
        <v>0</v>
      </c>
      <c r="P30" t="s">
        <v>10</v>
      </c>
    </row>
    <row r="31" spans="1:16" x14ac:dyDescent="0.2">
      <c r="A31" s="28" t="s">
        <v>45</v>
      </c>
      <c r="E31" s="29" t="s">
        <v>42</v>
      </c>
    </row>
    <row r="32" spans="1:16" x14ac:dyDescent="0.2">
      <c r="A32" s="30" t="s">
        <v>46</v>
      </c>
      <c r="E32" s="31" t="s">
        <v>47</v>
      </c>
    </row>
    <row r="33" spans="1:16" ht="25.5" x14ac:dyDescent="0.2">
      <c r="A33" t="s">
        <v>48</v>
      </c>
      <c r="E33" s="29" t="s">
        <v>55</v>
      </c>
    </row>
    <row r="34" spans="1:16" x14ac:dyDescent="0.2">
      <c r="A34" s="22" t="s">
        <v>40</v>
      </c>
      <c r="B34" s="23" t="s">
        <v>62</v>
      </c>
      <c r="C34" s="23" t="s">
        <v>63</v>
      </c>
      <c r="D34" s="22" t="s">
        <v>42</v>
      </c>
      <c r="E34" s="24" t="s">
        <v>64</v>
      </c>
      <c r="F34" s="25" t="s">
        <v>44</v>
      </c>
      <c r="G34" s="26">
        <v>10</v>
      </c>
      <c r="H34" s="27">
        <v>0</v>
      </c>
      <c r="I34" s="27">
        <f>ROUND(ROUND(H34,2)*ROUND(G34,3),2)</f>
        <v>0</v>
      </c>
      <c r="O34">
        <f>(I34*21)/100</f>
        <v>0</v>
      </c>
      <c r="P34" t="s">
        <v>10</v>
      </c>
    </row>
    <row r="35" spans="1:16" x14ac:dyDescent="0.2">
      <c r="A35" s="28" t="s">
        <v>45</v>
      </c>
      <c r="E35" s="29" t="s">
        <v>42</v>
      </c>
    </row>
    <row r="36" spans="1:16" x14ac:dyDescent="0.2">
      <c r="A36" s="30" t="s">
        <v>46</v>
      </c>
      <c r="E36" s="31" t="s">
        <v>47</v>
      </c>
    </row>
    <row r="37" spans="1:16" ht="38.25" x14ac:dyDescent="0.2">
      <c r="A37" t="s">
        <v>48</v>
      </c>
      <c r="E37" s="29" t="s">
        <v>65</v>
      </c>
    </row>
    <row r="38" spans="1:16" ht="25.5" x14ac:dyDescent="0.2">
      <c r="A38" s="22" t="s">
        <v>40</v>
      </c>
      <c r="B38" s="23" t="s">
        <v>66</v>
      </c>
      <c r="C38" s="23" t="s">
        <v>67</v>
      </c>
      <c r="D38" s="22" t="s">
        <v>42</v>
      </c>
      <c r="E38" s="24" t="s">
        <v>68</v>
      </c>
      <c r="F38" s="25" t="s">
        <v>69</v>
      </c>
      <c r="G38" s="26">
        <v>10</v>
      </c>
      <c r="H38" s="27">
        <v>0</v>
      </c>
      <c r="I38" s="27">
        <f>ROUND(ROUND(H38,2)*ROUND(G38,3),2)</f>
        <v>0</v>
      </c>
      <c r="O38">
        <f>(I38*21)/100</f>
        <v>0</v>
      </c>
      <c r="P38" t="s">
        <v>10</v>
      </c>
    </row>
    <row r="39" spans="1:16" x14ac:dyDescent="0.2">
      <c r="A39" s="28" t="s">
        <v>45</v>
      </c>
      <c r="E39" s="29" t="s">
        <v>42</v>
      </c>
    </row>
    <row r="40" spans="1:16" x14ac:dyDescent="0.2">
      <c r="A40" s="30" t="s">
        <v>46</v>
      </c>
      <c r="E40" s="31" t="s">
        <v>47</v>
      </c>
    </row>
    <row r="41" spans="1:16" ht="38.25" x14ac:dyDescent="0.2">
      <c r="A41" t="s">
        <v>48</v>
      </c>
      <c r="E41" s="29" t="s">
        <v>70</v>
      </c>
    </row>
    <row r="42" spans="1:16" ht="25.5" x14ac:dyDescent="0.2">
      <c r="A42" s="22" t="s">
        <v>40</v>
      </c>
      <c r="B42" s="23" t="s">
        <v>35</v>
      </c>
      <c r="C42" s="23" t="s">
        <v>71</v>
      </c>
      <c r="D42" s="22" t="s">
        <v>42</v>
      </c>
      <c r="E42" s="24" t="s">
        <v>72</v>
      </c>
      <c r="F42" s="25" t="s">
        <v>69</v>
      </c>
      <c r="G42" s="26">
        <v>15</v>
      </c>
      <c r="H42" s="27">
        <v>0</v>
      </c>
      <c r="I42" s="27">
        <f>ROUND(ROUND(H42,2)*ROUND(G42,3),2)</f>
        <v>0</v>
      </c>
      <c r="O42">
        <f>(I42*21)/100</f>
        <v>0</v>
      </c>
      <c r="P42" t="s">
        <v>10</v>
      </c>
    </row>
    <row r="43" spans="1:16" x14ac:dyDescent="0.2">
      <c r="A43" s="28" t="s">
        <v>45</v>
      </c>
      <c r="E43" s="29" t="s">
        <v>42</v>
      </c>
    </row>
    <row r="44" spans="1:16" x14ac:dyDescent="0.2">
      <c r="A44" s="30" t="s">
        <v>46</v>
      </c>
      <c r="E44" s="31" t="s">
        <v>47</v>
      </c>
    </row>
    <row r="45" spans="1:16" ht="51" x14ac:dyDescent="0.2">
      <c r="A45" t="s">
        <v>48</v>
      </c>
      <c r="E45" s="29" t="s">
        <v>73</v>
      </c>
    </row>
    <row r="46" spans="1:16" ht="38.25" x14ac:dyDescent="0.2">
      <c r="A46" s="22" t="s">
        <v>40</v>
      </c>
      <c r="B46" s="23" t="s">
        <v>36</v>
      </c>
      <c r="C46" s="23" t="s">
        <v>74</v>
      </c>
      <c r="D46" s="22" t="s">
        <v>42</v>
      </c>
      <c r="E46" s="24" t="s">
        <v>75</v>
      </c>
      <c r="F46" s="25" t="s">
        <v>76</v>
      </c>
      <c r="G46" s="26">
        <v>1000</v>
      </c>
      <c r="H46" s="27">
        <v>0</v>
      </c>
      <c r="I46" s="27">
        <f>ROUND(ROUND(H46,2)*ROUND(G46,3),2)</f>
        <v>0</v>
      </c>
      <c r="O46">
        <f>(I46*21)/100</f>
        <v>0</v>
      </c>
      <c r="P46" t="s">
        <v>10</v>
      </c>
    </row>
    <row r="47" spans="1:16" x14ac:dyDescent="0.2">
      <c r="A47" s="28" t="s">
        <v>45</v>
      </c>
      <c r="E47" s="29" t="s">
        <v>42</v>
      </c>
    </row>
    <row r="48" spans="1:16" x14ac:dyDescent="0.2">
      <c r="A48" s="30" t="s">
        <v>46</v>
      </c>
      <c r="E48" s="31" t="s">
        <v>47</v>
      </c>
    </row>
    <row r="49" spans="1:18" ht="51" x14ac:dyDescent="0.2">
      <c r="A49" t="s">
        <v>48</v>
      </c>
      <c r="E49" s="29" t="s">
        <v>77</v>
      </c>
    </row>
    <row r="50" spans="1:18" ht="25.5" x14ac:dyDescent="0.2">
      <c r="A50" s="22" t="s">
        <v>40</v>
      </c>
      <c r="B50" s="23" t="s">
        <v>78</v>
      </c>
      <c r="C50" s="23" t="s">
        <v>79</v>
      </c>
      <c r="D50" s="22" t="s">
        <v>42</v>
      </c>
      <c r="E50" s="24" t="s">
        <v>80</v>
      </c>
      <c r="F50" s="25" t="s">
        <v>76</v>
      </c>
      <c r="G50" s="26">
        <v>200</v>
      </c>
      <c r="H50" s="27">
        <v>0</v>
      </c>
      <c r="I50" s="27">
        <f>ROUND(ROUND(H50,2)*ROUND(G50,3),2)</f>
        <v>0</v>
      </c>
      <c r="O50">
        <f>(I50*21)/100</f>
        <v>0</v>
      </c>
      <c r="P50" t="s">
        <v>10</v>
      </c>
    </row>
    <row r="51" spans="1:18" x14ac:dyDescent="0.2">
      <c r="A51" s="28" t="s">
        <v>45</v>
      </c>
      <c r="E51" s="29" t="s">
        <v>42</v>
      </c>
    </row>
    <row r="52" spans="1:18" x14ac:dyDescent="0.2">
      <c r="A52" s="30" t="s">
        <v>46</v>
      </c>
      <c r="E52" s="31" t="s">
        <v>47</v>
      </c>
    </row>
    <row r="53" spans="1:18" ht="51" x14ac:dyDescent="0.2">
      <c r="A53" t="s">
        <v>48</v>
      </c>
      <c r="E53" s="29" t="s">
        <v>77</v>
      </c>
    </row>
    <row r="54" spans="1:18" x14ac:dyDescent="0.2">
      <c r="A54" s="22" t="s">
        <v>40</v>
      </c>
      <c r="B54" s="23" t="s">
        <v>81</v>
      </c>
      <c r="C54" s="23" t="s">
        <v>82</v>
      </c>
      <c r="D54" s="22" t="s">
        <v>42</v>
      </c>
      <c r="E54" s="24" t="s">
        <v>83</v>
      </c>
      <c r="F54" s="25" t="s">
        <v>44</v>
      </c>
      <c r="G54" s="26">
        <v>60</v>
      </c>
      <c r="H54" s="27">
        <v>0</v>
      </c>
      <c r="I54" s="27">
        <f>ROUND(ROUND(H54,2)*ROUND(G54,3),2)</f>
        <v>0</v>
      </c>
      <c r="O54">
        <f>(I54*21)/100</f>
        <v>0</v>
      </c>
      <c r="P54" t="s">
        <v>10</v>
      </c>
    </row>
    <row r="55" spans="1:18" x14ac:dyDescent="0.2">
      <c r="A55" s="28" t="s">
        <v>45</v>
      </c>
      <c r="E55" s="29" t="s">
        <v>42</v>
      </c>
    </row>
    <row r="56" spans="1:18" x14ac:dyDescent="0.2">
      <c r="A56" s="30" t="s">
        <v>46</v>
      </c>
      <c r="E56" s="31" t="s">
        <v>47</v>
      </c>
    </row>
    <row r="57" spans="1:18" ht="25.5" x14ac:dyDescent="0.2">
      <c r="A57" t="s">
        <v>48</v>
      </c>
      <c r="E57" s="29" t="s">
        <v>55</v>
      </c>
    </row>
    <row r="58" spans="1:18" x14ac:dyDescent="0.2">
      <c r="A58" s="22" t="s">
        <v>40</v>
      </c>
      <c r="B58" s="23" t="s">
        <v>84</v>
      </c>
      <c r="C58" s="23" t="s">
        <v>85</v>
      </c>
      <c r="D58" s="22" t="s">
        <v>42</v>
      </c>
      <c r="E58" s="24" t="s">
        <v>86</v>
      </c>
      <c r="F58" s="25" t="s">
        <v>44</v>
      </c>
      <c r="G58" s="26">
        <v>30</v>
      </c>
      <c r="H58" s="27">
        <v>0</v>
      </c>
      <c r="I58" s="27">
        <f>ROUND(ROUND(H58,2)*ROUND(G58,3),2)</f>
        <v>0</v>
      </c>
      <c r="O58">
        <f>(I58*21)/100</f>
        <v>0</v>
      </c>
      <c r="P58" t="s">
        <v>10</v>
      </c>
    </row>
    <row r="59" spans="1:18" x14ac:dyDescent="0.2">
      <c r="A59" s="28" t="s">
        <v>45</v>
      </c>
      <c r="E59" s="29" t="s">
        <v>42</v>
      </c>
    </row>
    <row r="60" spans="1:18" x14ac:dyDescent="0.2">
      <c r="A60" s="30" t="s">
        <v>46</v>
      </c>
      <c r="E60" s="31" t="s">
        <v>47</v>
      </c>
    </row>
    <row r="61" spans="1:18" ht="38.25" x14ac:dyDescent="0.2">
      <c r="A61" t="s">
        <v>48</v>
      </c>
      <c r="E61" s="29" t="s">
        <v>87</v>
      </c>
    </row>
    <row r="62" spans="1:18" ht="12.75" customHeight="1" x14ac:dyDescent="0.2">
      <c r="A62" s="3" t="s">
        <v>37</v>
      </c>
      <c r="B62" s="3"/>
      <c r="C62" s="32" t="s">
        <v>88</v>
      </c>
      <c r="D62" s="3"/>
      <c r="E62" s="20" t="s">
        <v>89</v>
      </c>
      <c r="F62" s="3"/>
      <c r="G62" s="3"/>
      <c r="H62" s="3"/>
      <c r="I62" s="33">
        <f>0+Q62</f>
        <v>0</v>
      </c>
      <c r="O62">
        <f>0+R62</f>
        <v>0</v>
      </c>
      <c r="Q62">
        <f>0+I63+I67+I71+I75+I79+I83+I87+I91+I95+I99</f>
        <v>0</v>
      </c>
      <c r="R62">
        <f>0+O63+O67+O71+O75+O79+O83+O87+O91+O95+O99</f>
        <v>0</v>
      </c>
    </row>
    <row r="63" spans="1:18" x14ac:dyDescent="0.2">
      <c r="A63" s="22" t="s">
        <v>40</v>
      </c>
      <c r="B63" s="23" t="s">
        <v>90</v>
      </c>
      <c r="C63" s="23" t="s">
        <v>91</v>
      </c>
      <c r="D63" s="22" t="s">
        <v>42</v>
      </c>
      <c r="E63" s="24" t="s">
        <v>92</v>
      </c>
      <c r="F63" s="25" t="s">
        <v>44</v>
      </c>
      <c r="G63" s="26">
        <v>100</v>
      </c>
      <c r="H63" s="27">
        <v>0</v>
      </c>
      <c r="I63" s="27">
        <f>ROUND(ROUND(H63,2)*ROUND(G63,3),2)</f>
        <v>0</v>
      </c>
      <c r="O63">
        <f>(I63*21)/100</f>
        <v>0</v>
      </c>
      <c r="P63" t="s">
        <v>10</v>
      </c>
    </row>
    <row r="64" spans="1:18" x14ac:dyDescent="0.2">
      <c r="A64" s="28" t="s">
        <v>45</v>
      </c>
      <c r="E64" s="29" t="s">
        <v>42</v>
      </c>
    </row>
    <row r="65" spans="1:16" x14ac:dyDescent="0.2">
      <c r="A65" s="30" t="s">
        <v>46</v>
      </c>
      <c r="E65" s="31" t="s">
        <v>47</v>
      </c>
    </row>
    <row r="66" spans="1:16" ht="38.25" x14ac:dyDescent="0.2">
      <c r="A66" t="s">
        <v>48</v>
      </c>
      <c r="E66" s="29" t="s">
        <v>93</v>
      </c>
    </row>
    <row r="67" spans="1:16" x14ac:dyDescent="0.2">
      <c r="A67" s="22" t="s">
        <v>40</v>
      </c>
      <c r="B67" s="23" t="s">
        <v>94</v>
      </c>
      <c r="C67" s="23" t="s">
        <v>95</v>
      </c>
      <c r="D67" s="22" t="s">
        <v>42</v>
      </c>
      <c r="E67" s="24" t="s">
        <v>96</v>
      </c>
      <c r="F67" s="25" t="s">
        <v>69</v>
      </c>
      <c r="G67" s="26">
        <v>4</v>
      </c>
      <c r="H67" s="27">
        <v>0</v>
      </c>
      <c r="I67" s="27">
        <f>ROUND(ROUND(H67,2)*ROUND(G67,3),2)</f>
        <v>0</v>
      </c>
      <c r="O67">
        <f>(I67*21)/100</f>
        <v>0</v>
      </c>
      <c r="P67" t="s">
        <v>10</v>
      </c>
    </row>
    <row r="68" spans="1:16" x14ac:dyDescent="0.2">
      <c r="A68" s="28" t="s">
        <v>45</v>
      </c>
      <c r="E68" s="29" t="s">
        <v>42</v>
      </c>
    </row>
    <row r="69" spans="1:16" x14ac:dyDescent="0.2">
      <c r="A69" s="30" t="s">
        <v>46</v>
      </c>
      <c r="E69" s="31" t="s">
        <v>47</v>
      </c>
    </row>
    <row r="70" spans="1:16" ht="38.25" x14ac:dyDescent="0.2">
      <c r="A70" t="s">
        <v>48</v>
      </c>
      <c r="E70" s="29" t="s">
        <v>87</v>
      </c>
    </row>
    <row r="71" spans="1:16" x14ac:dyDescent="0.2">
      <c r="A71" s="22" t="s">
        <v>40</v>
      </c>
      <c r="B71" s="23" t="s">
        <v>97</v>
      </c>
      <c r="C71" s="23" t="s">
        <v>98</v>
      </c>
      <c r="D71" s="22" t="s">
        <v>42</v>
      </c>
      <c r="E71" s="24" t="s">
        <v>99</v>
      </c>
      <c r="F71" s="25" t="s">
        <v>69</v>
      </c>
      <c r="G71" s="26">
        <v>30</v>
      </c>
      <c r="H71" s="27">
        <v>0</v>
      </c>
      <c r="I71" s="27">
        <f>ROUND(ROUND(H71,2)*ROUND(G71,3),2)</f>
        <v>0</v>
      </c>
      <c r="O71">
        <f>(I71*21)/100</f>
        <v>0</v>
      </c>
      <c r="P71" t="s">
        <v>10</v>
      </c>
    </row>
    <row r="72" spans="1:16" x14ac:dyDescent="0.2">
      <c r="A72" s="28" t="s">
        <v>45</v>
      </c>
      <c r="E72" s="29" t="s">
        <v>42</v>
      </c>
    </row>
    <row r="73" spans="1:16" x14ac:dyDescent="0.2">
      <c r="A73" s="30" t="s">
        <v>46</v>
      </c>
      <c r="E73" s="31" t="s">
        <v>47</v>
      </c>
    </row>
    <row r="74" spans="1:16" ht="25.5" x14ac:dyDescent="0.2">
      <c r="A74" t="s">
        <v>48</v>
      </c>
      <c r="E74" s="29" t="s">
        <v>100</v>
      </c>
    </row>
    <row r="75" spans="1:16" x14ac:dyDescent="0.2">
      <c r="A75" s="22" t="s">
        <v>40</v>
      </c>
      <c r="B75" s="23" t="s">
        <v>101</v>
      </c>
      <c r="C75" s="23" t="s">
        <v>102</v>
      </c>
      <c r="D75" s="22" t="s">
        <v>42</v>
      </c>
      <c r="E75" s="24" t="s">
        <v>103</v>
      </c>
      <c r="F75" s="25" t="s">
        <v>69</v>
      </c>
      <c r="G75" s="26">
        <v>4</v>
      </c>
      <c r="H75" s="27">
        <v>0</v>
      </c>
      <c r="I75" s="27">
        <f>ROUND(ROUND(H75,2)*ROUND(G75,3),2)</f>
        <v>0</v>
      </c>
      <c r="O75">
        <f>(I75*21)/100</f>
        <v>0</v>
      </c>
      <c r="P75" t="s">
        <v>10</v>
      </c>
    </row>
    <row r="76" spans="1:16" x14ac:dyDescent="0.2">
      <c r="A76" s="28" t="s">
        <v>45</v>
      </c>
      <c r="E76" s="29" t="s">
        <v>42</v>
      </c>
    </row>
    <row r="77" spans="1:16" x14ac:dyDescent="0.2">
      <c r="A77" s="30" t="s">
        <v>46</v>
      </c>
      <c r="E77" s="31" t="s">
        <v>47</v>
      </c>
    </row>
    <row r="78" spans="1:16" ht="38.25" x14ac:dyDescent="0.2">
      <c r="A78" t="s">
        <v>48</v>
      </c>
      <c r="E78" s="29" t="s">
        <v>104</v>
      </c>
    </row>
    <row r="79" spans="1:16" x14ac:dyDescent="0.2">
      <c r="A79" s="22" t="s">
        <v>40</v>
      </c>
      <c r="B79" s="23" t="s">
        <v>105</v>
      </c>
      <c r="C79" s="23" t="s">
        <v>106</v>
      </c>
      <c r="D79" s="22" t="s">
        <v>42</v>
      </c>
      <c r="E79" s="24" t="s">
        <v>107</v>
      </c>
      <c r="F79" s="25" t="s">
        <v>69</v>
      </c>
      <c r="G79" s="26">
        <v>6</v>
      </c>
      <c r="H79" s="27">
        <v>0</v>
      </c>
      <c r="I79" s="27">
        <f>ROUND(ROUND(H79,2)*ROUND(G79,3),2)</f>
        <v>0</v>
      </c>
      <c r="O79">
        <f>(I79*21)/100</f>
        <v>0</v>
      </c>
      <c r="P79" t="s">
        <v>10</v>
      </c>
    </row>
    <row r="80" spans="1:16" x14ac:dyDescent="0.2">
      <c r="A80" s="28" t="s">
        <v>45</v>
      </c>
      <c r="E80" s="29" t="s">
        <v>42</v>
      </c>
    </row>
    <row r="81" spans="1:16" x14ac:dyDescent="0.2">
      <c r="A81" s="30" t="s">
        <v>46</v>
      </c>
      <c r="E81" s="31" t="s">
        <v>47</v>
      </c>
    </row>
    <row r="82" spans="1:16" ht="38.25" x14ac:dyDescent="0.2">
      <c r="A82" t="s">
        <v>48</v>
      </c>
      <c r="E82" s="29" t="s">
        <v>108</v>
      </c>
    </row>
    <row r="83" spans="1:16" x14ac:dyDescent="0.2">
      <c r="A83" s="22" t="s">
        <v>40</v>
      </c>
      <c r="B83" s="23" t="s">
        <v>109</v>
      </c>
      <c r="C83" s="23" t="s">
        <v>110</v>
      </c>
      <c r="D83" s="22" t="s">
        <v>42</v>
      </c>
      <c r="E83" s="24" t="s">
        <v>111</v>
      </c>
      <c r="F83" s="25" t="s">
        <v>69</v>
      </c>
      <c r="G83" s="26">
        <v>40</v>
      </c>
      <c r="H83" s="27">
        <v>0</v>
      </c>
      <c r="I83" s="27">
        <f>ROUND(ROUND(H83,2)*ROUND(G83,3),2)</f>
        <v>0</v>
      </c>
      <c r="O83">
        <f>(I83*21)/100</f>
        <v>0</v>
      </c>
      <c r="P83" t="s">
        <v>10</v>
      </c>
    </row>
    <row r="84" spans="1:16" x14ac:dyDescent="0.2">
      <c r="A84" s="28" t="s">
        <v>45</v>
      </c>
      <c r="E84" s="29" t="s">
        <v>42</v>
      </c>
    </row>
    <row r="85" spans="1:16" x14ac:dyDescent="0.2">
      <c r="A85" s="30" t="s">
        <v>46</v>
      </c>
      <c r="E85" s="31" t="s">
        <v>47</v>
      </c>
    </row>
    <row r="86" spans="1:16" ht="38.25" x14ac:dyDescent="0.2">
      <c r="A86" t="s">
        <v>48</v>
      </c>
      <c r="E86" s="29" t="s">
        <v>112</v>
      </c>
    </row>
    <row r="87" spans="1:16" x14ac:dyDescent="0.2">
      <c r="A87" s="22" t="s">
        <v>40</v>
      </c>
      <c r="B87" s="23" t="s">
        <v>113</v>
      </c>
      <c r="C87" s="23" t="s">
        <v>114</v>
      </c>
      <c r="D87" s="22" t="s">
        <v>42</v>
      </c>
      <c r="E87" s="24" t="s">
        <v>115</v>
      </c>
      <c r="F87" s="25" t="s">
        <v>116</v>
      </c>
      <c r="G87" s="26">
        <v>2</v>
      </c>
      <c r="H87" s="27">
        <v>0</v>
      </c>
      <c r="I87" s="27">
        <f>ROUND(ROUND(H87,2)*ROUND(G87,3),2)</f>
        <v>0</v>
      </c>
      <c r="O87">
        <f>(I87*21)/100</f>
        <v>0</v>
      </c>
      <c r="P87" t="s">
        <v>10</v>
      </c>
    </row>
    <row r="88" spans="1:16" x14ac:dyDescent="0.2">
      <c r="A88" s="28" t="s">
        <v>45</v>
      </c>
      <c r="E88" s="29" t="s">
        <v>42</v>
      </c>
    </row>
    <row r="89" spans="1:16" x14ac:dyDescent="0.2">
      <c r="A89" s="30" t="s">
        <v>46</v>
      </c>
      <c r="E89" s="31" t="s">
        <v>47</v>
      </c>
    </row>
    <row r="90" spans="1:16" ht="51" x14ac:dyDescent="0.2">
      <c r="A90" t="s">
        <v>48</v>
      </c>
      <c r="E90" s="29" t="s">
        <v>117</v>
      </c>
    </row>
    <row r="91" spans="1:16" x14ac:dyDescent="0.2">
      <c r="A91" s="22" t="s">
        <v>40</v>
      </c>
      <c r="B91" s="23" t="s">
        <v>118</v>
      </c>
      <c r="C91" s="23" t="s">
        <v>119</v>
      </c>
      <c r="D91" s="22" t="s">
        <v>42</v>
      </c>
      <c r="E91" s="24" t="s">
        <v>120</v>
      </c>
      <c r="F91" s="25" t="s">
        <v>121</v>
      </c>
      <c r="G91" s="26">
        <v>6</v>
      </c>
      <c r="H91" s="27">
        <v>0</v>
      </c>
      <c r="I91" s="27">
        <f>ROUND(ROUND(H91,2)*ROUND(G91,3),2)</f>
        <v>0</v>
      </c>
      <c r="O91">
        <f>(I91*21)/100</f>
        <v>0</v>
      </c>
      <c r="P91" t="s">
        <v>10</v>
      </c>
    </row>
    <row r="92" spans="1:16" x14ac:dyDescent="0.2">
      <c r="A92" s="28" t="s">
        <v>45</v>
      </c>
      <c r="E92" s="29" t="s">
        <v>42</v>
      </c>
    </row>
    <row r="93" spans="1:16" x14ac:dyDescent="0.2">
      <c r="A93" s="30" t="s">
        <v>46</v>
      </c>
      <c r="E93" s="31" t="s">
        <v>47</v>
      </c>
    </row>
    <row r="94" spans="1:16" ht="63.75" x14ac:dyDescent="0.2">
      <c r="A94" t="s">
        <v>48</v>
      </c>
      <c r="E94" s="29" t="s">
        <v>122</v>
      </c>
    </row>
    <row r="95" spans="1:16" ht="25.5" x14ac:dyDescent="0.2">
      <c r="A95" s="22" t="s">
        <v>40</v>
      </c>
      <c r="B95" s="23" t="s">
        <v>123</v>
      </c>
      <c r="C95" s="23" t="s">
        <v>124</v>
      </c>
      <c r="D95" s="22" t="s">
        <v>42</v>
      </c>
      <c r="E95" s="24" t="s">
        <v>125</v>
      </c>
      <c r="F95" s="25" t="s">
        <v>69</v>
      </c>
      <c r="G95" s="26">
        <v>10</v>
      </c>
      <c r="H95" s="27">
        <v>0</v>
      </c>
      <c r="I95" s="27">
        <f>ROUND(ROUND(H95,2)*ROUND(G95,3),2)</f>
        <v>0</v>
      </c>
      <c r="O95">
        <f>(I95*21)/100</f>
        <v>0</v>
      </c>
      <c r="P95" t="s">
        <v>10</v>
      </c>
    </row>
    <row r="96" spans="1:16" x14ac:dyDescent="0.2">
      <c r="A96" s="28" t="s">
        <v>45</v>
      </c>
      <c r="E96" s="29" t="s">
        <v>42</v>
      </c>
    </row>
    <row r="97" spans="1:18" x14ac:dyDescent="0.2">
      <c r="A97" s="30" t="s">
        <v>46</v>
      </c>
      <c r="E97" s="31" t="s">
        <v>47</v>
      </c>
    </row>
    <row r="98" spans="1:18" ht="63.75" x14ac:dyDescent="0.2">
      <c r="A98" t="s">
        <v>48</v>
      </c>
      <c r="E98" s="29" t="s">
        <v>122</v>
      </c>
    </row>
    <row r="99" spans="1:18" x14ac:dyDescent="0.2">
      <c r="A99" s="22" t="s">
        <v>40</v>
      </c>
      <c r="B99" s="23" t="s">
        <v>126</v>
      </c>
      <c r="C99" s="23" t="s">
        <v>127</v>
      </c>
      <c r="D99" s="22" t="s">
        <v>42</v>
      </c>
      <c r="E99" s="24" t="s">
        <v>128</v>
      </c>
      <c r="F99" s="25" t="s">
        <v>129</v>
      </c>
      <c r="G99" s="26">
        <v>120</v>
      </c>
      <c r="H99" s="27">
        <v>0</v>
      </c>
      <c r="I99" s="27">
        <f>ROUND(ROUND(H99,2)*ROUND(G99,3),2)</f>
        <v>0</v>
      </c>
      <c r="O99">
        <f>(I99*21)/100</f>
        <v>0</v>
      </c>
      <c r="P99" t="s">
        <v>10</v>
      </c>
    </row>
    <row r="100" spans="1:18" x14ac:dyDescent="0.2">
      <c r="A100" s="28" t="s">
        <v>45</v>
      </c>
      <c r="E100" s="29" t="s">
        <v>42</v>
      </c>
    </row>
    <row r="101" spans="1:18" x14ac:dyDescent="0.2">
      <c r="A101" s="30" t="s">
        <v>46</v>
      </c>
      <c r="E101" s="31" t="s">
        <v>47</v>
      </c>
    </row>
    <row r="102" spans="1:18" ht="76.5" x14ac:dyDescent="0.2">
      <c r="A102" t="s">
        <v>48</v>
      </c>
      <c r="E102" s="29" t="s">
        <v>130</v>
      </c>
    </row>
    <row r="103" spans="1:18" ht="12.75" customHeight="1" x14ac:dyDescent="0.2">
      <c r="A103" s="3" t="s">
        <v>37</v>
      </c>
      <c r="B103" s="3"/>
      <c r="C103" s="32" t="s">
        <v>131</v>
      </c>
      <c r="D103" s="3"/>
      <c r="E103" s="20" t="s">
        <v>132</v>
      </c>
      <c r="F103" s="3"/>
      <c r="G103" s="3"/>
      <c r="H103" s="3"/>
      <c r="I103" s="33">
        <f>0+Q103</f>
        <v>0</v>
      </c>
      <c r="O103">
        <f>0+R103</f>
        <v>0</v>
      </c>
      <c r="Q103">
        <f>0+I104+I108+I112+I116+I120+I124+I128+I132+I136+I140+I144+I148+I152+I156+I160+I164+I168+I172+I176+I180</f>
        <v>0</v>
      </c>
      <c r="R103">
        <f>0+O104+O108+O112+O116+O120+O124+O128+O132+O136+O140+O144+O148+O152+O156+O160+O164+O168+O172+O176+O180</f>
        <v>0</v>
      </c>
    </row>
    <row r="104" spans="1:18" ht="25.5" x14ac:dyDescent="0.2">
      <c r="A104" s="22" t="s">
        <v>40</v>
      </c>
      <c r="B104" s="23" t="s">
        <v>133</v>
      </c>
      <c r="C104" s="23" t="s">
        <v>134</v>
      </c>
      <c r="D104" s="22" t="s">
        <v>42</v>
      </c>
      <c r="E104" s="24" t="s">
        <v>135</v>
      </c>
      <c r="F104" s="25" t="s">
        <v>44</v>
      </c>
      <c r="G104" s="26">
        <v>60</v>
      </c>
      <c r="H104" s="27">
        <v>0</v>
      </c>
      <c r="I104" s="27">
        <f>ROUND(ROUND(H104,2)*ROUND(G104,3),2)</f>
        <v>0</v>
      </c>
      <c r="O104">
        <f>(I104*21)/100</f>
        <v>0</v>
      </c>
      <c r="P104" t="s">
        <v>10</v>
      </c>
    </row>
    <row r="105" spans="1:18" x14ac:dyDescent="0.2">
      <c r="A105" s="28" t="s">
        <v>45</v>
      </c>
      <c r="E105" s="29" t="s">
        <v>42</v>
      </c>
    </row>
    <row r="106" spans="1:18" x14ac:dyDescent="0.2">
      <c r="A106" s="30" t="s">
        <v>46</v>
      </c>
      <c r="E106" s="31" t="s">
        <v>47</v>
      </c>
    </row>
    <row r="107" spans="1:18" ht="38.25" x14ac:dyDescent="0.2">
      <c r="A107" t="s">
        <v>48</v>
      </c>
      <c r="E107" s="29" t="s">
        <v>136</v>
      </c>
    </row>
    <row r="108" spans="1:18" ht="25.5" x14ac:dyDescent="0.2">
      <c r="A108" s="22" t="s">
        <v>40</v>
      </c>
      <c r="B108" s="23" t="s">
        <v>137</v>
      </c>
      <c r="C108" s="23" t="s">
        <v>138</v>
      </c>
      <c r="D108" s="22" t="s">
        <v>42</v>
      </c>
      <c r="E108" s="24" t="s">
        <v>139</v>
      </c>
      <c r="F108" s="25" t="s">
        <v>44</v>
      </c>
      <c r="G108" s="26">
        <v>60</v>
      </c>
      <c r="H108" s="27">
        <v>0</v>
      </c>
      <c r="I108" s="27">
        <f>ROUND(ROUND(H108,2)*ROUND(G108,3),2)</f>
        <v>0</v>
      </c>
      <c r="O108">
        <f>(I108*21)/100</f>
        <v>0</v>
      </c>
      <c r="P108" t="s">
        <v>10</v>
      </c>
    </row>
    <row r="109" spans="1:18" x14ac:dyDescent="0.2">
      <c r="A109" s="28" t="s">
        <v>45</v>
      </c>
      <c r="E109" s="29" t="s">
        <v>42</v>
      </c>
    </row>
    <row r="110" spans="1:18" x14ac:dyDescent="0.2">
      <c r="A110" s="30" t="s">
        <v>46</v>
      </c>
      <c r="E110" s="31" t="s">
        <v>47</v>
      </c>
    </row>
    <row r="111" spans="1:18" ht="38.25" x14ac:dyDescent="0.2">
      <c r="A111" t="s">
        <v>48</v>
      </c>
      <c r="E111" s="29" t="s">
        <v>136</v>
      </c>
    </row>
    <row r="112" spans="1:18" ht="25.5" x14ac:dyDescent="0.2">
      <c r="A112" s="22" t="s">
        <v>40</v>
      </c>
      <c r="B112" s="23" t="s">
        <v>140</v>
      </c>
      <c r="C112" s="23" t="s">
        <v>141</v>
      </c>
      <c r="D112" s="22" t="s">
        <v>42</v>
      </c>
      <c r="E112" s="24" t="s">
        <v>142</v>
      </c>
      <c r="F112" s="25" t="s">
        <v>44</v>
      </c>
      <c r="G112" s="26">
        <v>200</v>
      </c>
      <c r="H112" s="27">
        <v>0</v>
      </c>
      <c r="I112" s="27">
        <f>ROUND(ROUND(H112,2)*ROUND(G112,3),2)</f>
        <v>0</v>
      </c>
      <c r="O112">
        <f>(I112*21)/100</f>
        <v>0</v>
      </c>
      <c r="P112" t="s">
        <v>10</v>
      </c>
    </row>
    <row r="113" spans="1:16" x14ac:dyDescent="0.2">
      <c r="A113" s="28" t="s">
        <v>45</v>
      </c>
      <c r="E113" s="29" t="s">
        <v>42</v>
      </c>
    </row>
    <row r="114" spans="1:16" x14ac:dyDescent="0.2">
      <c r="A114" s="30" t="s">
        <v>46</v>
      </c>
      <c r="E114" s="31" t="s">
        <v>47</v>
      </c>
    </row>
    <row r="115" spans="1:16" ht="38.25" x14ac:dyDescent="0.2">
      <c r="A115" t="s">
        <v>48</v>
      </c>
      <c r="E115" s="29" t="s">
        <v>136</v>
      </c>
    </row>
    <row r="116" spans="1:16" ht="25.5" x14ac:dyDescent="0.2">
      <c r="A116" s="22" t="s">
        <v>40</v>
      </c>
      <c r="B116" s="23" t="s">
        <v>143</v>
      </c>
      <c r="C116" s="23" t="s">
        <v>144</v>
      </c>
      <c r="D116" s="22" t="s">
        <v>42</v>
      </c>
      <c r="E116" s="24" t="s">
        <v>145</v>
      </c>
      <c r="F116" s="25" t="s">
        <v>44</v>
      </c>
      <c r="G116" s="26">
        <v>180</v>
      </c>
      <c r="H116" s="27">
        <v>0</v>
      </c>
      <c r="I116" s="27">
        <f>ROUND(ROUND(H116,2)*ROUND(G116,3),2)</f>
        <v>0</v>
      </c>
      <c r="O116">
        <f>(I116*21)/100</f>
        <v>0</v>
      </c>
      <c r="P116" t="s">
        <v>10</v>
      </c>
    </row>
    <row r="117" spans="1:16" x14ac:dyDescent="0.2">
      <c r="A117" s="28" t="s">
        <v>45</v>
      </c>
      <c r="E117" s="29" t="s">
        <v>42</v>
      </c>
    </row>
    <row r="118" spans="1:16" x14ac:dyDescent="0.2">
      <c r="A118" s="30" t="s">
        <v>46</v>
      </c>
      <c r="E118" s="31" t="s">
        <v>47</v>
      </c>
    </row>
    <row r="119" spans="1:16" ht="38.25" x14ac:dyDescent="0.2">
      <c r="A119" t="s">
        <v>48</v>
      </c>
      <c r="E119" s="29" t="s">
        <v>136</v>
      </c>
    </row>
    <row r="120" spans="1:16" ht="25.5" x14ac:dyDescent="0.2">
      <c r="A120" s="22" t="s">
        <v>40</v>
      </c>
      <c r="B120" s="23" t="s">
        <v>146</v>
      </c>
      <c r="C120" s="23" t="s">
        <v>147</v>
      </c>
      <c r="D120" s="22" t="s">
        <v>42</v>
      </c>
      <c r="E120" s="24" t="s">
        <v>148</v>
      </c>
      <c r="F120" s="25" t="s">
        <v>44</v>
      </c>
      <c r="G120" s="26">
        <v>260</v>
      </c>
      <c r="H120" s="27">
        <v>0</v>
      </c>
      <c r="I120" s="27">
        <f>ROUND(ROUND(H120,2)*ROUND(G120,3),2)</f>
        <v>0</v>
      </c>
      <c r="O120">
        <f>(I120*21)/100</f>
        <v>0</v>
      </c>
      <c r="P120" t="s">
        <v>10</v>
      </c>
    </row>
    <row r="121" spans="1:16" x14ac:dyDescent="0.2">
      <c r="A121" s="28" t="s">
        <v>45</v>
      </c>
      <c r="E121" s="29" t="s">
        <v>42</v>
      </c>
    </row>
    <row r="122" spans="1:16" x14ac:dyDescent="0.2">
      <c r="A122" s="30" t="s">
        <v>46</v>
      </c>
      <c r="E122" s="31" t="s">
        <v>47</v>
      </c>
    </row>
    <row r="123" spans="1:16" ht="38.25" x14ac:dyDescent="0.2">
      <c r="A123" t="s">
        <v>48</v>
      </c>
      <c r="E123" s="29" t="s">
        <v>136</v>
      </c>
    </row>
    <row r="124" spans="1:16" ht="25.5" x14ac:dyDescent="0.2">
      <c r="A124" s="22" t="s">
        <v>40</v>
      </c>
      <c r="B124" s="23" t="s">
        <v>149</v>
      </c>
      <c r="C124" s="23" t="s">
        <v>150</v>
      </c>
      <c r="D124" s="22" t="s">
        <v>42</v>
      </c>
      <c r="E124" s="24" t="s">
        <v>151</v>
      </c>
      <c r="F124" s="25" t="s">
        <v>44</v>
      </c>
      <c r="G124" s="26">
        <v>30</v>
      </c>
      <c r="H124" s="27">
        <v>0</v>
      </c>
      <c r="I124" s="27">
        <f>ROUND(ROUND(H124,2)*ROUND(G124,3),2)</f>
        <v>0</v>
      </c>
      <c r="O124">
        <f>(I124*21)/100</f>
        <v>0</v>
      </c>
      <c r="P124" t="s">
        <v>10</v>
      </c>
    </row>
    <row r="125" spans="1:16" x14ac:dyDescent="0.2">
      <c r="A125" s="28" t="s">
        <v>45</v>
      </c>
      <c r="E125" s="29" t="s">
        <v>42</v>
      </c>
    </row>
    <row r="126" spans="1:16" x14ac:dyDescent="0.2">
      <c r="A126" s="30" t="s">
        <v>46</v>
      </c>
      <c r="E126" s="31" t="s">
        <v>47</v>
      </c>
    </row>
    <row r="127" spans="1:16" ht="38.25" x14ac:dyDescent="0.2">
      <c r="A127" t="s">
        <v>48</v>
      </c>
      <c r="E127" s="29" t="s">
        <v>136</v>
      </c>
    </row>
    <row r="128" spans="1:16" ht="25.5" x14ac:dyDescent="0.2">
      <c r="A128" s="22" t="s">
        <v>40</v>
      </c>
      <c r="B128" s="23" t="s">
        <v>152</v>
      </c>
      <c r="C128" s="23" t="s">
        <v>153</v>
      </c>
      <c r="D128" s="22" t="s">
        <v>42</v>
      </c>
      <c r="E128" s="24" t="s">
        <v>154</v>
      </c>
      <c r="F128" s="25" t="s">
        <v>44</v>
      </c>
      <c r="G128" s="26">
        <v>120</v>
      </c>
      <c r="H128" s="27">
        <v>0</v>
      </c>
      <c r="I128" s="27">
        <f>ROUND(ROUND(H128,2)*ROUND(G128,3),2)</f>
        <v>0</v>
      </c>
      <c r="O128">
        <f>(I128*21)/100</f>
        <v>0</v>
      </c>
      <c r="P128" t="s">
        <v>10</v>
      </c>
    </row>
    <row r="129" spans="1:16" x14ac:dyDescent="0.2">
      <c r="A129" s="28" t="s">
        <v>45</v>
      </c>
      <c r="E129" s="29" t="s">
        <v>42</v>
      </c>
    </row>
    <row r="130" spans="1:16" x14ac:dyDescent="0.2">
      <c r="A130" s="30" t="s">
        <v>46</v>
      </c>
      <c r="E130" s="31" t="s">
        <v>47</v>
      </c>
    </row>
    <row r="131" spans="1:16" ht="38.25" x14ac:dyDescent="0.2">
      <c r="A131" t="s">
        <v>48</v>
      </c>
      <c r="E131" s="29" t="s">
        <v>136</v>
      </c>
    </row>
    <row r="132" spans="1:16" x14ac:dyDescent="0.2">
      <c r="A132" s="22" t="s">
        <v>40</v>
      </c>
      <c r="B132" s="23" t="s">
        <v>155</v>
      </c>
      <c r="C132" s="23" t="s">
        <v>156</v>
      </c>
      <c r="D132" s="22" t="s">
        <v>42</v>
      </c>
      <c r="E132" s="24" t="s">
        <v>157</v>
      </c>
      <c r="F132" s="25" t="s">
        <v>44</v>
      </c>
      <c r="G132" s="26">
        <v>40</v>
      </c>
      <c r="H132" s="27">
        <v>0</v>
      </c>
      <c r="I132" s="27">
        <f>ROUND(ROUND(H132,2)*ROUND(G132,3),2)</f>
        <v>0</v>
      </c>
      <c r="O132">
        <f>(I132*21)/100</f>
        <v>0</v>
      </c>
      <c r="P132" t="s">
        <v>10</v>
      </c>
    </row>
    <row r="133" spans="1:16" x14ac:dyDescent="0.2">
      <c r="A133" s="28" t="s">
        <v>45</v>
      </c>
      <c r="E133" s="29" t="s">
        <v>42</v>
      </c>
    </row>
    <row r="134" spans="1:16" x14ac:dyDescent="0.2">
      <c r="A134" s="30" t="s">
        <v>46</v>
      </c>
      <c r="E134" s="31" t="s">
        <v>47</v>
      </c>
    </row>
    <row r="135" spans="1:16" ht="38.25" x14ac:dyDescent="0.2">
      <c r="A135" t="s">
        <v>48</v>
      </c>
      <c r="E135" s="29" t="s">
        <v>136</v>
      </c>
    </row>
    <row r="136" spans="1:16" x14ac:dyDescent="0.2">
      <c r="A136" s="22" t="s">
        <v>40</v>
      </c>
      <c r="B136" s="23" t="s">
        <v>158</v>
      </c>
      <c r="C136" s="23" t="s">
        <v>159</v>
      </c>
      <c r="D136" s="22" t="s">
        <v>42</v>
      </c>
      <c r="E136" s="24" t="s">
        <v>160</v>
      </c>
      <c r="F136" s="25" t="s">
        <v>44</v>
      </c>
      <c r="G136" s="26">
        <v>80</v>
      </c>
      <c r="H136" s="27">
        <v>0</v>
      </c>
      <c r="I136" s="27">
        <f>ROUND(ROUND(H136,2)*ROUND(G136,3),2)</f>
        <v>0</v>
      </c>
      <c r="O136">
        <f>(I136*21)/100</f>
        <v>0</v>
      </c>
      <c r="P136" t="s">
        <v>10</v>
      </c>
    </row>
    <row r="137" spans="1:16" x14ac:dyDescent="0.2">
      <c r="A137" s="28" t="s">
        <v>45</v>
      </c>
      <c r="E137" s="29" t="s">
        <v>42</v>
      </c>
    </row>
    <row r="138" spans="1:16" x14ac:dyDescent="0.2">
      <c r="A138" s="30" t="s">
        <v>46</v>
      </c>
      <c r="E138" s="31" t="s">
        <v>47</v>
      </c>
    </row>
    <row r="139" spans="1:16" ht="51" x14ac:dyDescent="0.2">
      <c r="A139" t="s">
        <v>48</v>
      </c>
      <c r="E139" s="29" t="s">
        <v>161</v>
      </c>
    </row>
    <row r="140" spans="1:16" x14ac:dyDescent="0.2">
      <c r="A140" s="22" t="s">
        <v>40</v>
      </c>
      <c r="B140" s="23" t="s">
        <v>162</v>
      </c>
      <c r="C140" s="23" t="s">
        <v>163</v>
      </c>
      <c r="D140" s="22" t="s">
        <v>42</v>
      </c>
      <c r="E140" s="24" t="s">
        <v>164</v>
      </c>
      <c r="F140" s="25" t="s">
        <v>69</v>
      </c>
      <c r="G140" s="26">
        <v>16</v>
      </c>
      <c r="H140" s="27">
        <v>0</v>
      </c>
      <c r="I140" s="27">
        <f>ROUND(ROUND(H140,2)*ROUND(G140,3),2)</f>
        <v>0</v>
      </c>
      <c r="O140">
        <f>(I140*21)/100</f>
        <v>0</v>
      </c>
      <c r="P140" t="s">
        <v>10</v>
      </c>
    </row>
    <row r="141" spans="1:16" x14ac:dyDescent="0.2">
      <c r="A141" s="28" t="s">
        <v>45</v>
      </c>
      <c r="E141" s="29" t="s">
        <v>42</v>
      </c>
    </row>
    <row r="142" spans="1:16" x14ac:dyDescent="0.2">
      <c r="A142" s="30" t="s">
        <v>46</v>
      </c>
      <c r="E142" s="31" t="s">
        <v>47</v>
      </c>
    </row>
    <row r="143" spans="1:16" ht="38.25" x14ac:dyDescent="0.2">
      <c r="A143" t="s">
        <v>48</v>
      </c>
      <c r="E143" s="29" t="s">
        <v>165</v>
      </c>
    </row>
    <row r="144" spans="1:16" x14ac:dyDescent="0.2">
      <c r="A144" s="22" t="s">
        <v>40</v>
      </c>
      <c r="B144" s="23" t="s">
        <v>166</v>
      </c>
      <c r="C144" s="23" t="s">
        <v>167</v>
      </c>
      <c r="D144" s="22" t="s">
        <v>42</v>
      </c>
      <c r="E144" s="24" t="s">
        <v>168</v>
      </c>
      <c r="F144" s="25" t="s">
        <v>44</v>
      </c>
      <c r="G144" s="26">
        <v>80</v>
      </c>
      <c r="H144" s="27">
        <v>0</v>
      </c>
      <c r="I144" s="27">
        <f>ROUND(ROUND(H144,2)*ROUND(G144,3),2)</f>
        <v>0</v>
      </c>
      <c r="O144">
        <f>(I144*21)/100</f>
        <v>0</v>
      </c>
      <c r="P144" t="s">
        <v>10</v>
      </c>
    </row>
    <row r="145" spans="1:16" x14ac:dyDescent="0.2">
      <c r="A145" s="28" t="s">
        <v>45</v>
      </c>
      <c r="E145" s="29" t="s">
        <v>42</v>
      </c>
    </row>
    <row r="146" spans="1:16" x14ac:dyDescent="0.2">
      <c r="A146" s="30" t="s">
        <v>46</v>
      </c>
      <c r="E146" s="31" t="s">
        <v>47</v>
      </c>
    </row>
    <row r="147" spans="1:16" ht="63.75" x14ac:dyDescent="0.2">
      <c r="A147" t="s">
        <v>48</v>
      </c>
      <c r="E147" s="29" t="s">
        <v>169</v>
      </c>
    </row>
    <row r="148" spans="1:16" x14ac:dyDescent="0.2">
      <c r="A148" s="22" t="s">
        <v>40</v>
      </c>
      <c r="B148" s="23" t="s">
        <v>170</v>
      </c>
      <c r="C148" s="23" t="s">
        <v>171</v>
      </c>
      <c r="D148" s="22" t="s">
        <v>42</v>
      </c>
      <c r="E148" s="24" t="s">
        <v>172</v>
      </c>
      <c r="F148" s="25" t="s">
        <v>44</v>
      </c>
      <c r="G148" s="26">
        <v>60</v>
      </c>
      <c r="H148" s="27">
        <v>0</v>
      </c>
      <c r="I148" s="27">
        <f>ROUND(ROUND(H148,2)*ROUND(G148,3),2)</f>
        <v>0</v>
      </c>
      <c r="O148">
        <f>(I148*21)/100</f>
        <v>0</v>
      </c>
      <c r="P148" t="s">
        <v>10</v>
      </c>
    </row>
    <row r="149" spans="1:16" x14ac:dyDescent="0.2">
      <c r="A149" s="28" t="s">
        <v>45</v>
      </c>
      <c r="E149" s="29" t="s">
        <v>42</v>
      </c>
    </row>
    <row r="150" spans="1:16" x14ac:dyDescent="0.2">
      <c r="A150" s="30" t="s">
        <v>46</v>
      </c>
      <c r="E150" s="31" t="s">
        <v>47</v>
      </c>
    </row>
    <row r="151" spans="1:16" ht="38.25" x14ac:dyDescent="0.2">
      <c r="A151" t="s">
        <v>48</v>
      </c>
      <c r="E151" s="29" t="s">
        <v>173</v>
      </c>
    </row>
    <row r="152" spans="1:16" x14ac:dyDescent="0.2">
      <c r="A152" s="22" t="s">
        <v>40</v>
      </c>
      <c r="B152" s="23" t="s">
        <v>174</v>
      </c>
      <c r="C152" s="23" t="s">
        <v>175</v>
      </c>
      <c r="D152" s="22" t="s">
        <v>42</v>
      </c>
      <c r="E152" s="24" t="s">
        <v>176</v>
      </c>
      <c r="F152" s="25" t="s">
        <v>44</v>
      </c>
      <c r="G152" s="26">
        <v>40</v>
      </c>
      <c r="H152" s="27">
        <v>0</v>
      </c>
      <c r="I152" s="27">
        <f>ROUND(ROUND(H152,2)*ROUND(G152,3),2)</f>
        <v>0</v>
      </c>
      <c r="O152">
        <f>(I152*21)/100</f>
        <v>0</v>
      </c>
      <c r="P152" t="s">
        <v>10</v>
      </c>
    </row>
    <row r="153" spans="1:16" x14ac:dyDescent="0.2">
      <c r="A153" s="28" t="s">
        <v>45</v>
      </c>
      <c r="E153" s="29" t="s">
        <v>42</v>
      </c>
    </row>
    <row r="154" spans="1:16" x14ac:dyDescent="0.2">
      <c r="A154" s="30" t="s">
        <v>46</v>
      </c>
      <c r="E154" s="31" t="s">
        <v>47</v>
      </c>
    </row>
    <row r="155" spans="1:16" ht="38.25" x14ac:dyDescent="0.2">
      <c r="A155" t="s">
        <v>48</v>
      </c>
      <c r="E155" s="29" t="s">
        <v>173</v>
      </c>
    </row>
    <row r="156" spans="1:16" ht="25.5" x14ac:dyDescent="0.2">
      <c r="A156" s="22" t="s">
        <v>40</v>
      </c>
      <c r="B156" s="23" t="s">
        <v>177</v>
      </c>
      <c r="C156" s="23" t="s">
        <v>178</v>
      </c>
      <c r="D156" s="22" t="s">
        <v>42</v>
      </c>
      <c r="E156" s="24" t="s">
        <v>179</v>
      </c>
      <c r="F156" s="25" t="s">
        <v>69</v>
      </c>
      <c r="G156" s="26">
        <v>4</v>
      </c>
      <c r="H156" s="27">
        <v>0</v>
      </c>
      <c r="I156" s="27">
        <f>ROUND(ROUND(H156,2)*ROUND(G156,3),2)</f>
        <v>0</v>
      </c>
      <c r="O156">
        <f>(I156*21)/100</f>
        <v>0</v>
      </c>
      <c r="P156" t="s">
        <v>10</v>
      </c>
    </row>
    <row r="157" spans="1:16" x14ac:dyDescent="0.2">
      <c r="A157" s="28" t="s">
        <v>45</v>
      </c>
      <c r="E157" s="29" t="s">
        <v>42</v>
      </c>
    </row>
    <row r="158" spans="1:16" x14ac:dyDescent="0.2">
      <c r="A158" s="30" t="s">
        <v>46</v>
      </c>
      <c r="E158" s="31" t="s">
        <v>47</v>
      </c>
    </row>
    <row r="159" spans="1:16" ht="38.25" x14ac:dyDescent="0.2">
      <c r="A159" t="s">
        <v>48</v>
      </c>
      <c r="E159" s="29" t="s">
        <v>180</v>
      </c>
    </row>
    <row r="160" spans="1:16" ht="25.5" x14ac:dyDescent="0.2">
      <c r="A160" s="22" t="s">
        <v>40</v>
      </c>
      <c r="B160" s="23" t="s">
        <v>181</v>
      </c>
      <c r="C160" s="23" t="s">
        <v>182</v>
      </c>
      <c r="D160" s="22" t="s">
        <v>42</v>
      </c>
      <c r="E160" s="24" t="s">
        <v>183</v>
      </c>
      <c r="F160" s="25" t="s">
        <v>69</v>
      </c>
      <c r="G160" s="26">
        <v>20</v>
      </c>
      <c r="H160" s="27">
        <v>0</v>
      </c>
      <c r="I160" s="27">
        <f>ROUND(ROUND(H160,2)*ROUND(G160,3),2)</f>
        <v>0</v>
      </c>
      <c r="O160">
        <f>(I160*21)/100</f>
        <v>0</v>
      </c>
      <c r="P160" t="s">
        <v>10</v>
      </c>
    </row>
    <row r="161" spans="1:16" x14ac:dyDescent="0.2">
      <c r="A161" s="28" t="s">
        <v>45</v>
      </c>
      <c r="E161" s="29" t="s">
        <v>42</v>
      </c>
    </row>
    <row r="162" spans="1:16" x14ac:dyDescent="0.2">
      <c r="A162" s="30" t="s">
        <v>46</v>
      </c>
      <c r="E162" s="31" t="s">
        <v>47</v>
      </c>
    </row>
    <row r="163" spans="1:16" ht="38.25" x14ac:dyDescent="0.2">
      <c r="A163" t="s">
        <v>48</v>
      </c>
      <c r="E163" s="29" t="s">
        <v>180</v>
      </c>
    </row>
    <row r="164" spans="1:16" ht="25.5" x14ac:dyDescent="0.2">
      <c r="A164" s="22" t="s">
        <v>40</v>
      </c>
      <c r="B164" s="23" t="s">
        <v>184</v>
      </c>
      <c r="C164" s="23" t="s">
        <v>185</v>
      </c>
      <c r="D164" s="22" t="s">
        <v>42</v>
      </c>
      <c r="E164" s="24" t="s">
        <v>186</v>
      </c>
      <c r="F164" s="25" t="s">
        <v>69</v>
      </c>
      <c r="G164" s="26">
        <v>12</v>
      </c>
      <c r="H164" s="27">
        <v>0</v>
      </c>
      <c r="I164" s="27">
        <f>ROUND(ROUND(H164,2)*ROUND(G164,3),2)</f>
        <v>0</v>
      </c>
      <c r="O164">
        <f>(I164*21)/100</f>
        <v>0</v>
      </c>
      <c r="P164" t="s">
        <v>10</v>
      </c>
    </row>
    <row r="165" spans="1:16" x14ac:dyDescent="0.2">
      <c r="A165" s="28" t="s">
        <v>45</v>
      </c>
      <c r="E165" s="29" t="s">
        <v>42</v>
      </c>
    </row>
    <row r="166" spans="1:16" x14ac:dyDescent="0.2">
      <c r="A166" s="30" t="s">
        <v>46</v>
      </c>
      <c r="E166" s="31" t="s">
        <v>47</v>
      </c>
    </row>
    <row r="167" spans="1:16" ht="38.25" x14ac:dyDescent="0.2">
      <c r="A167" t="s">
        <v>48</v>
      </c>
      <c r="E167" s="29" t="s">
        <v>180</v>
      </c>
    </row>
    <row r="168" spans="1:16" ht="25.5" x14ac:dyDescent="0.2">
      <c r="A168" s="22" t="s">
        <v>40</v>
      </c>
      <c r="B168" s="23" t="s">
        <v>187</v>
      </c>
      <c r="C168" s="23" t="s">
        <v>188</v>
      </c>
      <c r="D168" s="22" t="s">
        <v>42</v>
      </c>
      <c r="E168" s="24" t="s">
        <v>189</v>
      </c>
      <c r="F168" s="25" t="s">
        <v>69</v>
      </c>
      <c r="G168" s="26">
        <v>26</v>
      </c>
      <c r="H168" s="27">
        <v>0</v>
      </c>
      <c r="I168" s="27">
        <f>ROUND(ROUND(H168,2)*ROUND(G168,3),2)</f>
        <v>0</v>
      </c>
      <c r="O168">
        <f>(I168*21)/100</f>
        <v>0</v>
      </c>
      <c r="P168" t="s">
        <v>10</v>
      </c>
    </row>
    <row r="169" spans="1:16" x14ac:dyDescent="0.2">
      <c r="A169" s="28" t="s">
        <v>45</v>
      </c>
      <c r="E169" s="29" t="s">
        <v>42</v>
      </c>
    </row>
    <row r="170" spans="1:16" x14ac:dyDescent="0.2">
      <c r="A170" s="30" t="s">
        <v>46</v>
      </c>
      <c r="E170" s="31" t="s">
        <v>47</v>
      </c>
    </row>
    <row r="171" spans="1:16" ht="38.25" x14ac:dyDescent="0.2">
      <c r="A171" t="s">
        <v>48</v>
      </c>
      <c r="E171" s="29" t="s">
        <v>180</v>
      </c>
    </row>
    <row r="172" spans="1:16" x14ac:dyDescent="0.2">
      <c r="A172" s="22" t="s">
        <v>40</v>
      </c>
      <c r="B172" s="23" t="s">
        <v>190</v>
      </c>
      <c r="C172" s="23" t="s">
        <v>191</v>
      </c>
      <c r="D172" s="22" t="s">
        <v>42</v>
      </c>
      <c r="E172" s="24" t="s">
        <v>192</v>
      </c>
      <c r="F172" s="25" t="s">
        <v>44</v>
      </c>
      <c r="G172" s="26">
        <v>160</v>
      </c>
      <c r="H172" s="27">
        <v>0</v>
      </c>
      <c r="I172" s="27">
        <f>ROUND(ROUND(H172,2)*ROUND(G172,3),2)</f>
        <v>0</v>
      </c>
      <c r="O172">
        <f>(I172*21)/100</f>
        <v>0</v>
      </c>
      <c r="P172" t="s">
        <v>10</v>
      </c>
    </row>
    <row r="173" spans="1:16" x14ac:dyDescent="0.2">
      <c r="A173" s="28" t="s">
        <v>45</v>
      </c>
      <c r="E173" s="29" t="s">
        <v>42</v>
      </c>
    </row>
    <row r="174" spans="1:16" x14ac:dyDescent="0.2">
      <c r="A174" s="30" t="s">
        <v>46</v>
      </c>
      <c r="E174" s="31" t="s">
        <v>47</v>
      </c>
    </row>
    <row r="175" spans="1:16" ht="25.5" x14ac:dyDescent="0.2">
      <c r="A175" t="s">
        <v>48</v>
      </c>
      <c r="E175" s="29" t="s">
        <v>193</v>
      </c>
    </row>
    <row r="176" spans="1:16" x14ac:dyDescent="0.2">
      <c r="A176" s="22" t="s">
        <v>40</v>
      </c>
      <c r="B176" s="23" t="s">
        <v>194</v>
      </c>
      <c r="C176" s="23" t="s">
        <v>195</v>
      </c>
      <c r="D176" s="22" t="s">
        <v>42</v>
      </c>
      <c r="E176" s="24" t="s">
        <v>196</v>
      </c>
      <c r="F176" s="25" t="s">
        <v>69</v>
      </c>
      <c r="G176" s="26">
        <v>120</v>
      </c>
      <c r="H176" s="27">
        <v>0</v>
      </c>
      <c r="I176" s="27">
        <f>ROUND(ROUND(H176,2)*ROUND(G176,3),2)</f>
        <v>0</v>
      </c>
      <c r="O176">
        <f>(I176*21)/100</f>
        <v>0</v>
      </c>
      <c r="P176" t="s">
        <v>10</v>
      </c>
    </row>
    <row r="177" spans="1:18" x14ac:dyDescent="0.2">
      <c r="A177" s="28" t="s">
        <v>45</v>
      </c>
      <c r="E177" s="29" t="s">
        <v>42</v>
      </c>
    </row>
    <row r="178" spans="1:18" x14ac:dyDescent="0.2">
      <c r="A178" s="30" t="s">
        <v>46</v>
      </c>
      <c r="E178" s="31" t="s">
        <v>47</v>
      </c>
    </row>
    <row r="179" spans="1:18" ht="25.5" x14ac:dyDescent="0.2">
      <c r="A179" t="s">
        <v>48</v>
      </c>
      <c r="E179" s="29" t="s">
        <v>197</v>
      </c>
    </row>
    <row r="180" spans="1:18" x14ac:dyDescent="0.2">
      <c r="A180" s="22" t="s">
        <v>40</v>
      </c>
      <c r="B180" s="23" t="s">
        <v>198</v>
      </c>
      <c r="C180" s="23" t="s">
        <v>199</v>
      </c>
      <c r="D180" s="22" t="s">
        <v>42</v>
      </c>
      <c r="E180" s="24" t="s">
        <v>128</v>
      </c>
      <c r="F180" s="25" t="s">
        <v>200</v>
      </c>
      <c r="G180" s="26">
        <v>250</v>
      </c>
      <c r="H180" s="27">
        <v>0</v>
      </c>
      <c r="I180" s="27">
        <f>ROUND(ROUND(H180,2)*ROUND(G180,3),2)</f>
        <v>0</v>
      </c>
      <c r="O180">
        <f>(I180*21)/100</f>
        <v>0</v>
      </c>
      <c r="P180" t="s">
        <v>10</v>
      </c>
    </row>
    <row r="181" spans="1:18" x14ac:dyDescent="0.2">
      <c r="A181" s="28" t="s">
        <v>45</v>
      </c>
      <c r="E181" s="29" t="s">
        <v>42</v>
      </c>
    </row>
    <row r="182" spans="1:18" x14ac:dyDescent="0.2">
      <c r="A182" s="30" t="s">
        <v>46</v>
      </c>
      <c r="E182" s="31" t="s">
        <v>47</v>
      </c>
    </row>
    <row r="183" spans="1:18" ht="76.5" x14ac:dyDescent="0.2">
      <c r="A183" t="s">
        <v>48</v>
      </c>
      <c r="E183" s="29" t="s">
        <v>201</v>
      </c>
    </row>
    <row r="184" spans="1:18" ht="12.75" customHeight="1" x14ac:dyDescent="0.2">
      <c r="A184" s="3" t="s">
        <v>37</v>
      </c>
      <c r="B184" s="3"/>
      <c r="C184" s="32" t="s">
        <v>202</v>
      </c>
      <c r="D184" s="3"/>
      <c r="E184" s="20" t="s">
        <v>203</v>
      </c>
      <c r="F184" s="3"/>
      <c r="G184" s="3"/>
      <c r="H184" s="3"/>
      <c r="I184" s="33">
        <f>0+Q184</f>
        <v>0</v>
      </c>
      <c r="O184">
        <f>0+R184</f>
        <v>0</v>
      </c>
      <c r="Q184">
        <f>0+I185+I189+I193+I197+I201+I205+I209+I213+I217+I221+I225+I229</f>
        <v>0</v>
      </c>
      <c r="R184">
        <f>0+O185+O189+O193+O197+O201+O205+O209+O213+O217+O221+O225+O229</f>
        <v>0</v>
      </c>
    </row>
    <row r="185" spans="1:18" ht="38.25" x14ac:dyDescent="0.2">
      <c r="A185" s="22" t="s">
        <v>40</v>
      </c>
      <c r="B185" s="23" t="s">
        <v>204</v>
      </c>
      <c r="C185" s="23" t="s">
        <v>205</v>
      </c>
      <c r="D185" s="22" t="s">
        <v>42</v>
      </c>
      <c r="E185" s="24" t="s">
        <v>206</v>
      </c>
      <c r="F185" s="25" t="s">
        <v>69</v>
      </c>
      <c r="G185" s="26">
        <v>1</v>
      </c>
      <c r="H185" s="27">
        <v>0</v>
      </c>
      <c r="I185" s="27">
        <f>ROUND(ROUND(H185,2)*ROUND(G185,3),2)</f>
        <v>0</v>
      </c>
      <c r="O185">
        <f>(I185*21)/100</f>
        <v>0</v>
      </c>
      <c r="P185" t="s">
        <v>10</v>
      </c>
    </row>
    <row r="186" spans="1:18" x14ac:dyDescent="0.2">
      <c r="A186" s="28" t="s">
        <v>45</v>
      </c>
      <c r="E186" s="29" t="s">
        <v>42</v>
      </c>
    </row>
    <row r="187" spans="1:18" x14ac:dyDescent="0.2">
      <c r="A187" s="30" t="s">
        <v>46</v>
      </c>
      <c r="E187" s="31" t="s">
        <v>47</v>
      </c>
    </row>
    <row r="188" spans="1:18" ht="76.5" x14ac:dyDescent="0.2">
      <c r="A188" t="s">
        <v>48</v>
      </c>
      <c r="E188" s="29" t="s">
        <v>207</v>
      </c>
    </row>
    <row r="189" spans="1:18" ht="38.25" x14ac:dyDescent="0.2">
      <c r="A189" s="22" t="s">
        <v>40</v>
      </c>
      <c r="B189" s="23" t="s">
        <v>208</v>
      </c>
      <c r="C189" s="23" t="s">
        <v>209</v>
      </c>
      <c r="D189" s="22" t="s">
        <v>42</v>
      </c>
      <c r="E189" s="24" t="s">
        <v>210</v>
      </c>
      <c r="F189" s="25" t="s">
        <v>69</v>
      </c>
      <c r="G189" s="26">
        <v>4</v>
      </c>
      <c r="H189" s="27">
        <v>0</v>
      </c>
      <c r="I189" s="27">
        <f>ROUND(ROUND(H189,2)*ROUND(G189,3),2)</f>
        <v>0</v>
      </c>
      <c r="O189">
        <f>(I189*21)/100</f>
        <v>0</v>
      </c>
      <c r="P189" t="s">
        <v>10</v>
      </c>
    </row>
    <row r="190" spans="1:18" x14ac:dyDescent="0.2">
      <c r="A190" s="28" t="s">
        <v>45</v>
      </c>
      <c r="E190" s="29" t="s">
        <v>42</v>
      </c>
    </row>
    <row r="191" spans="1:18" x14ac:dyDescent="0.2">
      <c r="A191" s="30" t="s">
        <v>46</v>
      </c>
      <c r="E191" s="31" t="s">
        <v>47</v>
      </c>
    </row>
    <row r="192" spans="1:18" ht="76.5" x14ac:dyDescent="0.2">
      <c r="A192" t="s">
        <v>48</v>
      </c>
      <c r="E192" s="29" t="s">
        <v>211</v>
      </c>
    </row>
    <row r="193" spans="1:16" ht="25.5" x14ac:dyDescent="0.2">
      <c r="A193" s="22" t="s">
        <v>40</v>
      </c>
      <c r="B193" s="23" t="s">
        <v>212</v>
      </c>
      <c r="C193" s="23" t="s">
        <v>213</v>
      </c>
      <c r="D193" s="22" t="s">
        <v>42</v>
      </c>
      <c r="E193" s="24" t="s">
        <v>214</v>
      </c>
      <c r="F193" s="25" t="s">
        <v>69</v>
      </c>
      <c r="G193" s="26">
        <v>1</v>
      </c>
      <c r="H193" s="27">
        <v>0</v>
      </c>
      <c r="I193" s="27">
        <f>ROUND(ROUND(H193,2)*ROUND(G193,3),2)</f>
        <v>0</v>
      </c>
      <c r="O193">
        <f>(I193*21)/100</f>
        <v>0</v>
      </c>
      <c r="P193" t="s">
        <v>10</v>
      </c>
    </row>
    <row r="194" spans="1:16" x14ac:dyDescent="0.2">
      <c r="A194" s="28" t="s">
        <v>45</v>
      </c>
      <c r="E194" s="29" t="s">
        <v>42</v>
      </c>
    </row>
    <row r="195" spans="1:16" x14ac:dyDescent="0.2">
      <c r="A195" s="30" t="s">
        <v>46</v>
      </c>
      <c r="E195" s="31" t="s">
        <v>47</v>
      </c>
    </row>
    <row r="196" spans="1:16" ht="51" x14ac:dyDescent="0.2">
      <c r="A196" t="s">
        <v>48</v>
      </c>
      <c r="E196" s="29" t="s">
        <v>215</v>
      </c>
    </row>
    <row r="197" spans="1:16" x14ac:dyDescent="0.2">
      <c r="A197" s="22" t="s">
        <v>40</v>
      </c>
      <c r="B197" s="23" t="s">
        <v>216</v>
      </c>
      <c r="C197" s="23" t="s">
        <v>217</v>
      </c>
      <c r="D197" s="22" t="s">
        <v>42</v>
      </c>
      <c r="E197" s="24" t="s">
        <v>218</v>
      </c>
      <c r="F197" s="25" t="s">
        <v>69</v>
      </c>
      <c r="G197" s="26">
        <v>6</v>
      </c>
      <c r="H197" s="27">
        <v>0</v>
      </c>
      <c r="I197" s="27">
        <f>ROUND(ROUND(H197,2)*ROUND(G197,3),2)</f>
        <v>0</v>
      </c>
      <c r="O197">
        <f>(I197*21)/100</f>
        <v>0</v>
      </c>
      <c r="P197" t="s">
        <v>10</v>
      </c>
    </row>
    <row r="198" spans="1:16" x14ac:dyDescent="0.2">
      <c r="A198" s="28" t="s">
        <v>45</v>
      </c>
      <c r="E198" s="29" t="s">
        <v>42</v>
      </c>
    </row>
    <row r="199" spans="1:16" x14ac:dyDescent="0.2">
      <c r="A199" s="30" t="s">
        <v>46</v>
      </c>
      <c r="E199" s="31" t="s">
        <v>47</v>
      </c>
    </row>
    <row r="200" spans="1:16" ht="63.75" x14ac:dyDescent="0.2">
      <c r="A200" t="s">
        <v>48</v>
      </c>
      <c r="E200" s="29" t="s">
        <v>219</v>
      </c>
    </row>
    <row r="201" spans="1:16" x14ac:dyDescent="0.2">
      <c r="A201" s="22" t="s">
        <v>40</v>
      </c>
      <c r="B201" s="23" t="s">
        <v>220</v>
      </c>
      <c r="C201" s="23" t="s">
        <v>221</v>
      </c>
      <c r="D201" s="22" t="s">
        <v>42</v>
      </c>
      <c r="E201" s="24" t="s">
        <v>222</v>
      </c>
      <c r="F201" s="25" t="s">
        <v>69</v>
      </c>
      <c r="G201" s="26">
        <v>2</v>
      </c>
      <c r="H201" s="27">
        <v>0</v>
      </c>
      <c r="I201" s="27">
        <f>ROUND(ROUND(H201,2)*ROUND(G201,3),2)</f>
        <v>0</v>
      </c>
      <c r="O201">
        <f>(I201*21)/100</f>
        <v>0</v>
      </c>
      <c r="P201" t="s">
        <v>10</v>
      </c>
    </row>
    <row r="202" spans="1:16" x14ac:dyDescent="0.2">
      <c r="A202" s="28" t="s">
        <v>45</v>
      </c>
      <c r="E202" s="29" t="s">
        <v>42</v>
      </c>
    </row>
    <row r="203" spans="1:16" x14ac:dyDescent="0.2">
      <c r="A203" s="30" t="s">
        <v>46</v>
      </c>
      <c r="E203" s="31" t="s">
        <v>47</v>
      </c>
    </row>
    <row r="204" spans="1:16" ht="63.75" x14ac:dyDescent="0.2">
      <c r="A204" t="s">
        <v>48</v>
      </c>
      <c r="E204" s="29" t="s">
        <v>219</v>
      </c>
    </row>
    <row r="205" spans="1:16" ht="25.5" x14ac:dyDescent="0.2">
      <c r="A205" s="22" t="s">
        <v>40</v>
      </c>
      <c r="B205" s="23" t="s">
        <v>223</v>
      </c>
      <c r="C205" s="23" t="s">
        <v>224</v>
      </c>
      <c r="D205" s="22" t="s">
        <v>42</v>
      </c>
      <c r="E205" s="24" t="s">
        <v>225</v>
      </c>
      <c r="F205" s="25" t="s">
        <v>69</v>
      </c>
      <c r="G205" s="26">
        <v>60</v>
      </c>
      <c r="H205" s="27">
        <v>0</v>
      </c>
      <c r="I205" s="27">
        <f>ROUND(ROUND(H205,2)*ROUND(G205,3),2)</f>
        <v>0</v>
      </c>
      <c r="O205">
        <f>(I205*21)/100</f>
        <v>0</v>
      </c>
      <c r="P205" t="s">
        <v>10</v>
      </c>
    </row>
    <row r="206" spans="1:16" x14ac:dyDescent="0.2">
      <c r="A206" s="28" t="s">
        <v>45</v>
      </c>
      <c r="E206" s="29" t="s">
        <v>42</v>
      </c>
    </row>
    <row r="207" spans="1:16" x14ac:dyDescent="0.2">
      <c r="A207" s="30" t="s">
        <v>46</v>
      </c>
      <c r="E207" s="31" t="s">
        <v>47</v>
      </c>
    </row>
    <row r="208" spans="1:16" ht="63.75" x14ac:dyDescent="0.2">
      <c r="A208" t="s">
        <v>48</v>
      </c>
      <c r="E208" s="29" t="s">
        <v>219</v>
      </c>
    </row>
    <row r="209" spans="1:16" x14ac:dyDescent="0.2">
      <c r="A209" s="22" t="s">
        <v>40</v>
      </c>
      <c r="B209" s="23" t="s">
        <v>226</v>
      </c>
      <c r="C209" s="23" t="s">
        <v>227</v>
      </c>
      <c r="D209" s="22" t="s">
        <v>42</v>
      </c>
      <c r="E209" s="24" t="s">
        <v>128</v>
      </c>
      <c r="F209" s="25" t="s">
        <v>129</v>
      </c>
      <c r="G209" s="26">
        <v>120</v>
      </c>
      <c r="H209" s="27">
        <v>0</v>
      </c>
      <c r="I209" s="27">
        <f>ROUND(ROUND(H209,2)*ROUND(G209,3),2)</f>
        <v>0</v>
      </c>
      <c r="O209">
        <f>(I209*21)/100</f>
        <v>0</v>
      </c>
      <c r="P209" t="s">
        <v>10</v>
      </c>
    </row>
    <row r="210" spans="1:16" x14ac:dyDescent="0.2">
      <c r="A210" s="28" t="s">
        <v>45</v>
      </c>
      <c r="E210" s="29" t="s">
        <v>42</v>
      </c>
    </row>
    <row r="211" spans="1:16" x14ac:dyDescent="0.2">
      <c r="A211" s="30" t="s">
        <v>46</v>
      </c>
      <c r="E211" s="31" t="s">
        <v>47</v>
      </c>
    </row>
    <row r="212" spans="1:16" ht="76.5" x14ac:dyDescent="0.2">
      <c r="A212" t="s">
        <v>48</v>
      </c>
      <c r="E212" s="29" t="s">
        <v>130</v>
      </c>
    </row>
    <row r="213" spans="1:16" x14ac:dyDescent="0.2">
      <c r="A213" s="22" t="s">
        <v>40</v>
      </c>
      <c r="B213" s="23" t="s">
        <v>228</v>
      </c>
      <c r="C213" s="23" t="s">
        <v>229</v>
      </c>
      <c r="D213" s="22" t="s">
        <v>42</v>
      </c>
      <c r="E213" s="24" t="s">
        <v>230</v>
      </c>
      <c r="F213" s="25" t="s">
        <v>69</v>
      </c>
      <c r="G213" s="26">
        <v>1</v>
      </c>
      <c r="H213" s="27">
        <v>0</v>
      </c>
      <c r="I213" s="27">
        <f>ROUND(ROUND(H213,2)*ROUND(G213,3),2)</f>
        <v>0</v>
      </c>
      <c r="O213">
        <f>(I213*21)/100</f>
        <v>0</v>
      </c>
      <c r="P213" t="s">
        <v>10</v>
      </c>
    </row>
    <row r="214" spans="1:16" x14ac:dyDescent="0.2">
      <c r="A214" s="28" t="s">
        <v>45</v>
      </c>
      <c r="E214" s="29" t="s">
        <v>42</v>
      </c>
    </row>
    <row r="215" spans="1:16" x14ac:dyDescent="0.2">
      <c r="A215" s="30" t="s">
        <v>46</v>
      </c>
      <c r="E215" s="31" t="s">
        <v>47</v>
      </c>
    </row>
    <row r="216" spans="1:16" ht="76.5" x14ac:dyDescent="0.2">
      <c r="A216" t="s">
        <v>48</v>
      </c>
      <c r="E216" s="29" t="s">
        <v>231</v>
      </c>
    </row>
    <row r="217" spans="1:16" x14ac:dyDescent="0.2">
      <c r="A217" s="22" t="s">
        <v>40</v>
      </c>
      <c r="B217" s="23" t="s">
        <v>232</v>
      </c>
      <c r="C217" s="23" t="s">
        <v>233</v>
      </c>
      <c r="D217" s="22" t="s">
        <v>42</v>
      </c>
      <c r="E217" s="24" t="s">
        <v>234</v>
      </c>
      <c r="F217" s="25" t="s">
        <v>69</v>
      </c>
      <c r="G217" s="26">
        <v>1</v>
      </c>
      <c r="H217" s="27">
        <v>0</v>
      </c>
      <c r="I217" s="27">
        <f>ROUND(ROUND(H217,2)*ROUND(G217,3),2)</f>
        <v>0</v>
      </c>
      <c r="O217">
        <f>(I217*21)/100</f>
        <v>0</v>
      </c>
      <c r="P217" t="s">
        <v>10</v>
      </c>
    </row>
    <row r="218" spans="1:16" x14ac:dyDescent="0.2">
      <c r="A218" s="28" t="s">
        <v>45</v>
      </c>
      <c r="E218" s="29" t="s">
        <v>42</v>
      </c>
    </row>
    <row r="219" spans="1:16" x14ac:dyDescent="0.2">
      <c r="A219" s="30" t="s">
        <v>46</v>
      </c>
      <c r="E219" s="31" t="s">
        <v>47</v>
      </c>
    </row>
    <row r="220" spans="1:16" ht="76.5" x14ac:dyDescent="0.2">
      <c r="A220" t="s">
        <v>48</v>
      </c>
      <c r="E220" s="29" t="s">
        <v>231</v>
      </c>
    </row>
    <row r="221" spans="1:16" x14ac:dyDescent="0.2">
      <c r="A221" s="22" t="s">
        <v>40</v>
      </c>
      <c r="B221" s="23" t="s">
        <v>235</v>
      </c>
      <c r="C221" s="23" t="s">
        <v>236</v>
      </c>
      <c r="D221" s="22" t="s">
        <v>42</v>
      </c>
      <c r="E221" s="24" t="s">
        <v>237</v>
      </c>
      <c r="F221" s="25" t="s">
        <v>69</v>
      </c>
      <c r="G221" s="26">
        <v>1</v>
      </c>
      <c r="H221" s="27">
        <v>0</v>
      </c>
      <c r="I221" s="27">
        <f>ROUND(ROUND(H221,2)*ROUND(G221,3),2)</f>
        <v>0</v>
      </c>
      <c r="O221">
        <f>(I221*21)/100</f>
        <v>0</v>
      </c>
      <c r="P221" t="s">
        <v>10</v>
      </c>
    </row>
    <row r="222" spans="1:16" x14ac:dyDescent="0.2">
      <c r="A222" s="28" t="s">
        <v>45</v>
      </c>
      <c r="E222" s="29" t="s">
        <v>42</v>
      </c>
    </row>
    <row r="223" spans="1:16" x14ac:dyDescent="0.2">
      <c r="A223" s="30" t="s">
        <v>46</v>
      </c>
      <c r="E223" s="31" t="s">
        <v>47</v>
      </c>
    </row>
    <row r="224" spans="1:16" ht="76.5" x14ac:dyDescent="0.2">
      <c r="A224" t="s">
        <v>48</v>
      </c>
      <c r="E224" s="29" t="s">
        <v>231</v>
      </c>
    </row>
    <row r="225" spans="1:18" x14ac:dyDescent="0.2">
      <c r="A225" s="22" t="s">
        <v>40</v>
      </c>
      <c r="B225" s="23" t="s">
        <v>238</v>
      </c>
      <c r="C225" s="23" t="s">
        <v>239</v>
      </c>
      <c r="D225" s="22" t="s">
        <v>42</v>
      </c>
      <c r="E225" s="24" t="s">
        <v>240</v>
      </c>
      <c r="F225" s="25" t="s">
        <v>69</v>
      </c>
      <c r="G225" s="26">
        <v>1</v>
      </c>
      <c r="H225" s="27">
        <v>0</v>
      </c>
      <c r="I225" s="27">
        <f>ROUND(ROUND(H225,2)*ROUND(G225,3),2)</f>
        <v>0</v>
      </c>
      <c r="O225">
        <f>(I225*21)/100</f>
        <v>0</v>
      </c>
      <c r="P225" t="s">
        <v>10</v>
      </c>
    </row>
    <row r="226" spans="1:18" x14ac:dyDescent="0.2">
      <c r="A226" s="28" t="s">
        <v>45</v>
      </c>
      <c r="E226" s="29" t="s">
        <v>42</v>
      </c>
    </row>
    <row r="227" spans="1:18" x14ac:dyDescent="0.2">
      <c r="A227" s="30" t="s">
        <v>46</v>
      </c>
      <c r="E227" s="31" t="s">
        <v>47</v>
      </c>
    </row>
    <row r="228" spans="1:18" ht="76.5" x14ac:dyDescent="0.2">
      <c r="A228" t="s">
        <v>48</v>
      </c>
      <c r="E228" s="29" t="s">
        <v>231</v>
      </c>
    </row>
    <row r="229" spans="1:18" x14ac:dyDescent="0.2">
      <c r="A229" s="22" t="s">
        <v>40</v>
      </c>
      <c r="B229" s="23" t="s">
        <v>241</v>
      </c>
      <c r="C229" s="23" t="s">
        <v>242</v>
      </c>
      <c r="D229" s="22" t="s">
        <v>42</v>
      </c>
      <c r="E229" s="24" t="s">
        <v>243</v>
      </c>
      <c r="F229" s="25" t="s">
        <v>69</v>
      </c>
      <c r="G229" s="26">
        <v>1</v>
      </c>
      <c r="H229" s="27">
        <v>0</v>
      </c>
      <c r="I229" s="27">
        <f>ROUND(ROUND(H229,2)*ROUND(G229,3),2)</f>
        <v>0</v>
      </c>
      <c r="O229">
        <f>(I229*21)/100</f>
        <v>0</v>
      </c>
      <c r="P229" t="s">
        <v>10</v>
      </c>
    </row>
    <row r="230" spans="1:18" x14ac:dyDescent="0.2">
      <c r="A230" s="28" t="s">
        <v>45</v>
      </c>
      <c r="E230" s="29" t="s">
        <v>42</v>
      </c>
    </row>
    <row r="231" spans="1:18" x14ac:dyDescent="0.2">
      <c r="A231" s="30" t="s">
        <v>46</v>
      </c>
      <c r="E231" s="31" t="s">
        <v>47</v>
      </c>
    </row>
    <row r="232" spans="1:18" ht="76.5" x14ac:dyDescent="0.2">
      <c r="A232" t="s">
        <v>48</v>
      </c>
      <c r="E232" s="29" t="s">
        <v>231</v>
      </c>
    </row>
    <row r="233" spans="1:18" ht="12.75" customHeight="1" x14ac:dyDescent="0.2">
      <c r="A233" s="3" t="s">
        <v>37</v>
      </c>
      <c r="B233" s="3"/>
      <c r="C233" s="32" t="s">
        <v>244</v>
      </c>
      <c r="D233" s="3"/>
      <c r="E233" s="20" t="s">
        <v>245</v>
      </c>
      <c r="F233" s="3"/>
      <c r="G233" s="3"/>
      <c r="H233" s="3"/>
      <c r="I233" s="33">
        <f>0+Q233</f>
        <v>0</v>
      </c>
      <c r="O233">
        <f>0+R233</f>
        <v>0</v>
      </c>
      <c r="Q233">
        <f>0+I234</f>
        <v>0</v>
      </c>
      <c r="R233">
        <f>0+O234</f>
        <v>0</v>
      </c>
    </row>
    <row r="234" spans="1:18" x14ac:dyDescent="0.2">
      <c r="A234" s="22" t="s">
        <v>40</v>
      </c>
      <c r="B234" s="23" t="s">
        <v>246</v>
      </c>
      <c r="C234" s="23" t="s">
        <v>247</v>
      </c>
      <c r="D234" s="22" t="s">
        <v>42</v>
      </c>
      <c r="E234" s="24" t="s">
        <v>248</v>
      </c>
      <c r="F234" s="25" t="s">
        <v>69</v>
      </c>
      <c r="G234" s="26">
        <v>1</v>
      </c>
      <c r="H234" s="27">
        <v>0</v>
      </c>
      <c r="I234" s="27">
        <f>ROUND(ROUND(H234,2)*ROUND(G234,3),2)</f>
        <v>0</v>
      </c>
      <c r="O234">
        <f>(I234*21)/100</f>
        <v>0</v>
      </c>
      <c r="P234" t="s">
        <v>10</v>
      </c>
    </row>
    <row r="235" spans="1:18" x14ac:dyDescent="0.2">
      <c r="A235" s="28" t="s">
        <v>45</v>
      </c>
      <c r="E235" s="29" t="s">
        <v>42</v>
      </c>
    </row>
    <row r="236" spans="1:18" x14ac:dyDescent="0.2">
      <c r="A236" s="30" t="s">
        <v>46</v>
      </c>
      <c r="E236" s="31" t="s">
        <v>47</v>
      </c>
    </row>
    <row r="237" spans="1:18" ht="63.75" x14ac:dyDescent="0.2">
      <c r="A237" t="s">
        <v>48</v>
      </c>
      <c r="E237" s="29" t="s">
        <v>249</v>
      </c>
    </row>
    <row r="238" spans="1:18" ht="12.75" customHeight="1" x14ac:dyDescent="0.2">
      <c r="A238" s="3" t="s">
        <v>37</v>
      </c>
      <c r="B238" s="3"/>
      <c r="C238" s="32" t="s">
        <v>250</v>
      </c>
      <c r="D238" s="3"/>
      <c r="E238" s="20" t="s">
        <v>251</v>
      </c>
      <c r="F238" s="3"/>
      <c r="G238" s="3"/>
      <c r="H238" s="3"/>
      <c r="I238" s="33">
        <f>0+Q238</f>
        <v>0</v>
      </c>
      <c r="O238">
        <f>0+R238</f>
        <v>0</v>
      </c>
      <c r="Q238">
        <f>0+I239+I243+I247+I251+I255+I259+I263+I267</f>
        <v>0</v>
      </c>
      <c r="R238">
        <f>0+O239+O243+O247+O251+O255+O259+O263+O267</f>
        <v>0</v>
      </c>
    </row>
    <row r="239" spans="1:18" ht="25.5" x14ac:dyDescent="0.2">
      <c r="A239" s="22" t="s">
        <v>40</v>
      </c>
      <c r="B239" s="23" t="s">
        <v>252</v>
      </c>
      <c r="C239" s="23" t="s">
        <v>253</v>
      </c>
      <c r="D239" s="22" t="s">
        <v>42</v>
      </c>
      <c r="E239" s="24" t="s">
        <v>254</v>
      </c>
      <c r="F239" s="25" t="s">
        <v>69</v>
      </c>
      <c r="G239" s="26">
        <v>1</v>
      </c>
      <c r="H239" s="27">
        <v>0</v>
      </c>
      <c r="I239" s="27">
        <f>ROUND(ROUND(H239,2)*ROUND(G239,3),2)</f>
        <v>0</v>
      </c>
      <c r="O239">
        <f>(I239*21)/100</f>
        <v>0</v>
      </c>
      <c r="P239" t="s">
        <v>10</v>
      </c>
    </row>
    <row r="240" spans="1:18" x14ac:dyDescent="0.2">
      <c r="A240" s="28" t="s">
        <v>45</v>
      </c>
      <c r="E240" s="29" t="s">
        <v>42</v>
      </c>
    </row>
    <row r="241" spans="1:16" x14ac:dyDescent="0.2">
      <c r="A241" s="30" t="s">
        <v>46</v>
      </c>
      <c r="E241" s="31" t="s">
        <v>47</v>
      </c>
    </row>
    <row r="242" spans="1:16" ht="89.25" x14ac:dyDescent="0.2">
      <c r="A242" t="s">
        <v>48</v>
      </c>
      <c r="E242" s="29" t="s">
        <v>255</v>
      </c>
    </row>
    <row r="243" spans="1:16" x14ac:dyDescent="0.2">
      <c r="A243" s="22" t="s">
        <v>40</v>
      </c>
      <c r="B243" s="23" t="s">
        <v>256</v>
      </c>
      <c r="C243" s="23" t="s">
        <v>257</v>
      </c>
      <c r="D243" s="22" t="s">
        <v>42</v>
      </c>
      <c r="E243" s="24" t="s">
        <v>258</v>
      </c>
      <c r="F243" s="25" t="s">
        <v>69</v>
      </c>
      <c r="G243" s="26">
        <v>8</v>
      </c>
      <c r="H243" s="27">
        <v>0</v>
      </c>
      <c r="I243" s="27">
        <f>ROUND(ROUND(H243,2)*ROUND(G243,3),2)</f>
        <v>0</v>
      </c>
      <c r="O243">
        <f>(I243*21)/100</f>
        <v>0</v>
      </c>
      <c r="P243" t="s">
        <v>10</v>
      </c>
    </row>
    <row r="244" spans="1:16" x14ac:dyDescent="0.2">
      <c r="A244" s="28" t="s">
        <v>45</v>
      </c>
      <c r="E244" s="29" t="s">
        <v>42</v>
      </c>
    </row>
    <row r="245" spans="1:16" x14ac:dyDescent="0.2">
      <c r="A245" s="30" t="s">
        <v>46</v>
      </c>
      <c r="E245" s="31" t="s">
        <v>47</v>
      </c>
    </row>
    <row r="246" spans="1:16" ht="63.75" x14ac:dyDescent="0.2">
      <c r="A246" t="s">
        <v>48</v>
      </c>
      <c r="E246" s="29" t="s">
        <v>259</v>
      </c>
    </row>
    <row r="247" spans="1:16" x14ac:dyDescent="0.2">
      <c r="A247" s="22" t="s">
        <v>40</v>
      </c>
      <c r="B247" s="23" t="s">
        <v>260</v>
      </c>
      <c r="C247" s="23" t="s">
        <v>261</v>
      </c>
      <c r="D247" s="22" t="s">
        <v>42</v>
      </c>
      <c r="E247" s="24" t="s">
        <v>262</v>
      </c>
      <c r="F247" s="25" t="s">
        <v>69</v>
      </c>
      <c r="G247" s="26">
        <v>1</v>
      </c>
      <c r="H247" s="27">
        <v>0</v>
      </c>
      <c r="I247" s="27">
        <f>ROUND(ROUND(H247,2)*ROUND(G247,3),2)</f>
        <v>0</v>
      </c>
      <c r="O247">
        <f>(I247*21)/100</f>
        <v>0</v>
      </c>
      <c r="P247" t="s">
        <v>10</v>
      </c>
    </row>
    <row r="248" spans="1:16" x14ac:dyDescent="0.2">
      <c r="A248" s="28" t="s">
        <v>45</v>
      </c>
      <c r="E248" s="29" t="s">
        <v>42</v>
      </c>
    </row>
    <row r="249" spans="1:16" x14ac:dyDescent="0.2">
      <c r="A249" s="30" t="s">
        <v>46</v>
      </c>
      <c r="E249" s="31" t="s">
        <v>47</v>
      </c>
    </row>
    <row r="250" spans="1:16" ht="63.75" x14ac:dyDescent="0.2">
      <c r="A250" t="s">
        <v>48</v>
      </c>
      <c r="E250" s="29" t="s">
        <v>259</v>
      </c>
    </row>
    <row r="251" spans="1:16" x14ac:dyDescent="0.2">
      <c r="A251" s="22" t="s">
        <v>40</v>
      </c>
      <c r="B251" s="23" t="s">
        <v>263</v>
      </c>
      <c r="C251" s="23" t="s">
        <v>264</v>
      </c>
      <c r="D251" s="22" t="s">
        <v>42</v>
      </c>
      <c r="E251" s="24" t="s">
        <v>265</v>
      </c>
      <c r="F251" s="25" t="s">
        <v>69</v>
      </c>
      <c r="G251" s="26">
        <v>4</v>
      </c>
      <c r="H251" s="27">
        <v>0</v>
      </c>
      <c r="I251" s="27">
        <f>ROUND(ROUND(H251,2)*ROUND(G251,3),2)</f>
        <v>0</v>
      </c>
      <c r="O251">
        <f>(I251*21)/100</f>
        <v>0</v>
      </c>
      <c r="P251" t="s">
        <v>10</v>
      </c>
    </row>
    <row r="252" spans="1:16" x14ac:dyDescent="0.2">
      <c r="A252" s="28" t="s">
        <v>45</v>
      </c>
      <c r="E252" s="29" t="s">
        <v>42</v>
      </c>
    </row>
    <row r="253" spans="1:16" x14ac:dyDescent="0.2">
      <c r="A253" s="30" t="s">
        <v>46</v>
      </c>
      <c r="E253" s="31" t="s">
        <v>47</v>
      </c>
    </row>
    <row r="254" spans="1:16" ht="63.75" x14ac:dyDescent="0.2">
      <c r="A254" t="s">
        <v>48</v>
      </c>
      <c r="E254" s="29" t="s">
        <v>259</v>
      </c>
    </row>
    <row r="255" spans="1:16" x14ac:dyDescent="0.2">
      <c r="A255" s="22" t="s">
        <v>40</v>
      </c>
      <c r="B255" s="23" t="s">
        <v>266</v>
      </c>
      <c r="C255" s="23" t="s">
        <v>267</v>
      </c>
      <c r="D255" s="22" t="s">
        <v>42</v>
      </c>
      <c r="E255" s="24" t="s">
        <v>268</v>
      </c>
      <c r="F255" s="25" t="s">
        <v>69</v>
      </c>
      <c r="G255" s="26">
        <v>1</v>
      </c>
      <c r="H255" s="27">
        <v>0</v>
      </c>
      <c r="I255" s="27">
        <f>ROUND(ROUND(H255,2)*ROUND(G255,3),2)</f>
        <v>0</v>
      </c>
      <c r="O255">
        <f>(I255*21)/100</f>
        <v>0</v>
      </c>
      <c r="P255" t="s">
        <v>10</v>
      </c>
    </row>
    <row r="256" spans="1:16" x14ac:dyDescent="0.2">
      <c r="A256" s="28" t="s">
        <v>45</v>
      </c>
      <c r="E256" s="29" t="s">
        <v>42</v>
      </c>
    </row>
    <row r="257" spans="1:18" x14ac:dyDescent="0.2">
      <c r="A257" s="30" t="s">
        <v>46</v>
      </c>
      <c r="E257" s="31" t="s">
        <v>47</v>
      </c>
    </row>
    <row r="258" spans="1:18" ht="63.75" x14ac:dyDescent="0.2">
      <c r="A258" t="s">
        <v>48</v>
      </c>
      <c r="E258" s="29" t="s">
        <v>259</v>
      </c>
    </row>
    <row r="259" spans="1:18" x14ac:dyDescent="0.2">
      <c r="A259" s="22" t="s">
        <v>40</v>
      </c>
      <c r="B259" s="23" t="s">
        <v>269</v>
      </c>
      <c r="C259" s="23" t="s">
        <v>270</v>
      </c>
      <c r="D259" s="22" t="s">
        <v>42</v>
      </c>
      <c r="E259" s="24" t="s">
        <v>271</v>
      </c>
      <c r="F259" s="25" t="s">
        <v>69</v>
      </c>
      <c r="G259" s="26">
        <v>2</v>
      </c>
      <c r="H259" s="27">
        <v>0</v>
      </c>
      <c r="I259" s="27">
        <f>ROUND(ROUND(H259,2)*ROUND(G259,3),2)</f>
        <v>0</v>
      </c>
      <c r="O259">
        <f>(I259*21)/100</f>
        <v>0</v>
      </c>
      <c r="P259" t="s">
        <v>10</v>
      </c>
    </row>
    <row r="260" spans="1:18" x14ac:dyDescent="0.2">
      <c r="A260" s="28" t="s">
        <v>45</v>
      </c>
      <c r="E260" s="29" t="s">
        <v>42</v>
      </c>
    </row>
    <row r="261" spans="1:18" x14ac:dyDescent="0.2">
      <c r="A261" s="30" t="s">
        <v>46</v>
      </c>
      <c r="E261" s="31" t="s">
        <v>47</v>
      </c>
    </row>
    <row r="262" spans="1:18" ht="63.75" x14ac:dyDescent="0.2">
      <c r="A262" t="s">
        <v>48</v>
      </c>
      <c r="E262" s="29" t="s">
        <v>259</v>
      </c>
    </row>
    <row r="263" spans="1:18" x14ac:dyDescent="0.2">
      <c r="A263" s="22" t="s">
        <v>40</v>
      </c>
      <c r="B263" s="23" t="s">
        <v>272</v>
      </c>
      <c r="C263" s="23" t="s">
        <v>273</v>
      </c>
      <c r="D263" s="22" t="s">
        <v>42</v>
      </c>
      <c r="E263" s="24" t="s">
        <v>274</v>
      </c>
      <c r="F263" s="25" t="s">
        <v>69</v>
      </c>
      <c r="G263" s="26">
        <v>2</v>
      </c>
      <c r="H263" s="27">
        <v>0</v>
      </c>
      <c r="I263" s="27">
        <f>ROUND(ROUND(H263,2)*ROUND(G263,3),2)</f>
        <v>0</v>
      </c>
      <c r="O263">
        <f>(I263*21)/100</f>
        <v>0</v>
      </c>
      <c r="P263" t="s">
        <v>10</v>
      </c>
    </row>
    <row r="264" spans="1:18" x14ac:dyDescent="0.2">
      <c r="A264" s="28" t="s">
        <v>45</v>
      </c>
      <c r="E264" s="29" t="s">
        <v>42</v>
      </c>
    </row>
    <row r="265" spans="1:18" x14ac:dyDescent="0.2">
      <c r="A265" s="30" t="s">
        <v>46</v>
      </c>
      <c r="E265" s="31" t="s">
        <v>47</v>
      </c>
    </row>
    <row r="266" spans="1:18" ht="63.75" x14ac:dyDescent="0.2">
      <c r="A266" t="s">
        <v>48</v>
      </c>
      <c r="E266" s="29" t="s">
        <v>259</v>
      </c>
    </row>
    <row r="267" spans="1:18" ht="25.5" x14ac:dyDescent="0.2">
      <c r="A267" s="22" t="s">
        <v>40</v>
      </c>
      <c r="B267" s="23" t="s">
        <v>275</v>
      </c>
      <c r="C267" s="23" t="s">
        <v>276</v>
      </c>
      <c r="D267" s="22" t="s">
        <v>42</v>
      </c>
      <c r="E267" s="24" t="s">
        <v>277</v>
      </c>
      <c r="F267" s="25" t="s">
        <v>69</v>
      </c>
      <c r="G267" s="26">
        <v>2</v>
      </c>
      <c r="H267" s="27">
        <v>0</v>
      </c>
      <c r="I267" s="27">
        <f>ROUND(ROUND(H267,2)*ROUND(G267,3),2)</f>
        <v>0</v>
      </c>
      <c r="O267">
        <f>(I267*21)/100</f>
        <v>0</v>
      </c>
      <c r="P267" t="s">
        <v>10</v>
      </c>
    </row>
    <row r="268" spans="1:18" x14ac:dyDescent="0.2">
      <c r="A268" s="28" t="s">
        <v>45</v>
      </c>
      <c r="E268" s="29" t="s">
        <v>42</v>
      </c>
    </row>
    <row r="269" spans="1:18" x14ac:dyDescent="0.2">
      <c r="A269" s="30" t="s">
        <v>46</v>
      </c>
      <c r="E269" s="31" t="s">
        <v>47</v>
      </c>
    </row>
    <row r="270" spans="1:18" ht="63.75" x14ac:dyDescent="0.2">
      <c r="A270" t="s">
        <v>48</v>
      </c>
      <c r="E270" s="29" t="s">
        <v>219</v>
      </c>
    </row>
    <row r="271" spans="1:18" ht="12.75" customHeight="1" x14ac:dyDescent="0.2">
      <c r="A271" s="3" t="s">
        <v>37</v>
      </c>
      <c r="B271" s="3"/>
      <c r="C271" s="32" t="s">
        <v>278</v>
      </c>
      <c r="D271" s="3"/>
      <c r="E271" s="20" t="s">
        <v>279</v>
      </c>
      <c r="F271" s="3"/>
      <c r="G271" s="3"/>
      <c r="H271" s="3"/>
      <c r="I271" s="33">
        <f>0+Q271</f>
        <v>0</v>
      </c>
      <c r="O271">
        <f>0+R271</f>
        <v>0</v>
      </c>
      <c r="Q271">
        <f>0+I272+I276+I280+I284+I288+I292+I296+I300+I304+I308+I312+I316+I320+I324+I328+I332+I336+I340+I344+I348+I352</f>
        <v>0</v>
      </c>
      <c r="R271">
        <f>0+O272+O276+O280+O284+O288+O292+O296+O300+O304+O308+O312+O316+O320+O324+O328+O332+O336+O340+O344+O348+O352</f>
        <v>0</v>
      </c>
    </row>
    <row r="272" spans="1:18" x14ac:dyDescent="0.2">
      <c r="A272" s="22" t="s">
        <v>40</v>
      </c>
      <c r="B272" s="23" t="s">
        <v>280</v>
      </c>
      <c r="C272" s="23" t="s">
        <v>281</v>
      </c>
      <c r="D272" s="22" t="s">
        <v>42</v>
      </c>
      <c r="E272" s="24" t="s">
        <v>282</v>
      </c>
      <c r="F272" s="25" t="s">
        <v>69</v>
      </c>
      <c r="G272" s="26">
        <v>3</v>
      </c>
      <c r="H272" s="27">
        <v>0</v>
      </c>
      <c r="I272" s="27">
        <f>ROUND(ROUND(H272,2)*ROUND(G272,3),2)</f>
        <v>0</v>
      </c>
      <c r="O272">
        <f>(I272*21)/100</f>
        <v>0</v>
      </c>
      <c r="P272" t="s">
        <v>10</v>
      </c>
    </row>
    <row r="273" spans="1:16" x14ac:dyDescent="0.2">
      <c r="A273" s="28" t="s">
        <v>45</v>
      </c>
      <c r="E273" s="29" t="s">
        <v>42</v>
      </c>
    </row>
    <row r="274" spans="1:16" x14ac:dyDescent="0.2">
      <c r="A274" s="30" t="s">
        <v>46</v>
      </c>
      <c r="E274" s="31" t="s">
        <v>47</v>
      </c>
    </row>
    <row r="275" spans="1:16" ht="51" x14ac:dyDescent="0.2">
      <c r="A275" t="s">
        <v>48</v>
      </c>
      <c r="E275" s="29" t="s">
        <v>283</v>
      </c>
    </row>
    <row r="276" spans="1:16" x14ac:dyDescent="0.2">
      <c r="A276" s="22" t="s">
        <v>40</v>
      </c>
      <c r="B276" s="23" t="s">
        <v>284</v>
      </c>
      <c r="C276" s="23" t="s">
        <v>285</v>
      </c>
      <c r="D276" s="22" t="s">
        <v>42</v>
      </c>
      <c r="E276" s="24" t="s">
        <v>286</v>
      </c>
      <c r="F276" s="25" t="s">
        <v>69</v>
      </c>
      <c r="G276" s="26">
        <v>2</v>
      </c>
      <c r="H276" s="27">
        <v>0</v>
      </c>
      <c r="I276" s="27">
        <f>ROUND(ROUND(H276,2)*ROUND(G276,3),2)</f>
        <v>0</v>
      </c>
      <c r="O276">
        <f>(I276*21)/100</f>
        <v>0</v>
      </c>
      <c r="P276" t="s">
        <v>10</v>
      </c>
    </row>
    <row r="277" spans="1:16" x14ac:dyDescent="0.2">
      <c r="A277" s="28" t="s">
        <v>45</v>
      </c>
      <c r="E277" s="29" t="s">
        <v>42</v>
      </c>
    </row>
    <row r="278" spans="1:16" x14ac:dyDescent="0.2">
      <c r="A278" s="30" t="s">
        <v>46</v>
      </c>
      <c r="E278" s="31" t="s">
        <v>47</v>
      </c>
    </row>
    <row r="279" spans="1:16" ht="51" x14ac:dyDescent="0.2">
      <c r="A279" t="s">
        <v>48</v>
      </c>
      <c r="E279" s="29" t="s">
        <v>283</v>
      </c>
    </row>
    <row r="280" spans="1:16" x14ac:dyDescent="0.2">
      <c r="A280" s="22" t="s">
        <v>40</v>
      </c>
      <c r="B280" s="23" t="s">
        <v>287</v>
      </c>
      <c r="C280" s="23" t="s">
        <v>288</v>
      </c>
      <c r="D280" s="22" t="s">
        <v>42</v>
      </c>
      <c r="E280" s="24" t="s">
        <v>289</v>
      </c>
      <c r="F280" s="25" t="s">
        <v>69</v>
      </c>
      <c r="G280" s="26">
        <v>12</v>
      </c>
      <c r="H280" s="27">
        <v>0</v>
      </c>
      <c r="I280" s="27">
        <f>ROUND(ROUND(H280,2)*ROUND(G280,3),2)</f>
        <v>0</v>
      </c>
      <c r="O280">
        <f>(I280*21)/100</f>
        <v>0</v>
      </c>
      <c r="P280" t="s">
        <v>10</v>
      </c>
    </row>
    <row r="281" spans="1:16" x14ac:dyDescent="0.2">
      <c r="A281" s="28" t="s">
        <v>45</v>
      </c>
      <c r="E281" s="29" t="s">
        <v>42</v>
      </c>
    </row>
    <row r="282" spans="1:16" x14ac:dyDescent="0.2">
      <c r="A282" s="30" t="s">
        <v>46</v>
      </c>
      <c r="E282" s="31" t="s">
        <v>47</v>
      </c>
    </row>
    <row r="283" spans="1:16" ht="51" x14ac:dyDescent="0.2">
      <c r="A283" t="s">
        <v>48</v>
      </c>
      <c r="E283" s="29" t="s">
        <v>283</v>
      </c>
    </row>
    <row r="284" spans="1:16" ht="25.5" x14ac:dyDescent="0.2">
      <c r="A284" s="22" t="s">
        <v>40</v>
      </c>
      <c r="B284" s="23" t="s">
        <v>290</v>
      </c>
      <c r="C284" s="23" t="s">
        <v>291</v>
      </c>
      <c r="D284" s="22" t="s">
        <v>42</v>
      </c>
      <c r="E284" s="24" t="s">
        <v>292</v>
      </c>
      <c r="F284" s="25" t="s">
        <v>69</v>
      </c>
      <c r="G284" s="26">
        <v>1</v>
      </c>
      <c r="H284" s="27">
        <v>0</v>
      </c>
      <c r="I284" s="27">
        <f>ROUND(ROUND(H284,2)*ROUND(G284,3),2)</f>
        <v>0</v>
      </c>
      <c r="O284">
        <f>(I284*21)/100</f>
        <v>0</v>
      </c>
      <c r="P284" t="s">
        <v>10</v>
      </c>
    </row>
    <row r="285" spans="1:16" x14ac:dyDescent="0.2">
      <c r="A285" s="28" t="s">
        <v>45</v>
      </c>
      <c r="E285" s="29" t="s">
        <v>42</v>
      </c>
    </row>
    <row r="286" spans="1:16" x14ac:dyDescent="0.2">
      <c r="A286" s="30" t="s">
        <v>46</v>
      </c>
      <c r="E286" s="31" t="s">
        <v>47</v>
      </c>
    </row>
    <row r="287" spans="1:16" ht="51" x14ac:dyDescent="0.2">
      <c r="A287" t="s">
        <v>48</v>
      </c>
      <c r="E287" s="29" t="s">
        <v>283</v>
      </c>
    </row>
    <row r="288" spans="1:16" ht="25.5" x14ac:dyDescent="0.2">
      <c r="A288" s="22" t="s">
        <v>40</v>
      </c>
      <c r="B288" s="23" t="s">
        <v>293</v>
      </c>
      <c r="C288" s="23" t="s">
        <v>294</v>
      </c>
      <c r="D288" s="22" t="s">
        <v>42</v>
      </c>
      <c r="E288" s="24" t="s">
        <v>295</v>
      </c>
      <c r="F288" s="25" t="s">
        <v>69</v>
      </c>
      <c r="G288" s="26">
        <v>12</v>
      </c>
      <c r="H288" s="27">
        <v>0</v>
      </c>
      <c r="I288" s="27">
        <f>ROUND(ROUND(H288,2)*ROUND(G288,3),2)</f>
        <v>0</v>
      </c>
      <c r="O288">
        <f>(I288*21)/100</f>
        <v>0</v>
      </c>
      <c r="P288" t="s">
        <v>10</v>
      </c>
    </row>
    <row r="289" spans="1:16" x14ac:dyDescent="0.2">
      <c r="A289" s="28" t="s">
        <v>45</v>
      </c>
      <c r="E289" s="29" t="s">
        <v>42</v>
      </c>
    </row>
    <row r="290" spans="1:16" x14ac:dyDescent="0.2">
      <c r="A290" s="30" t="s">
        <v>46</v>
      </c>
      <c r="E290" s="31" t="s">
        <v>47</v>
      </c>
    </row>
    <row r="291" spans="1:16" ht="51" x14ac:dyDescent="0.2">
      <c r="A291" t="s">
        <v>48</v>
      </c>
      <c r="E291" s="29" t="s">
        <v>283</v>
      </c>
    </row>
    <row r="292" spans="1:16" x14ac:dyDescent="0.2">
      <c r="A292" s="22" t="s">
        <v>40</v>
      </c>
      <c r="B292" s="23" t="s">
        <v>296</v>
      </c>
      <c r="C292" s="23" t="s">
        <v>297</v>
      </c>
      <c r="D292" s="22" t="s">
        <v>42</v>
      </c>
      <c r="E292" s="24" t="s">
        <v>298</v>
      </c>
      <c r="F292" s="25" t="s">
        <v>69</v>
      </c>
      <c r="G292" s="26">
        <v>1</v>
      </c>
      <c r="H292" s="27">
        <v>0</v>
      </c>
      <c r="I292" s="27">
        <f>ROUND(ROUND(H292,2)*ROUND(G292,3),2)</f>
        <v>0</v>
      </c>
      <c r="O292">
        <f>(I292*21)/100</f>
        <v>0</v>
      </c>
      <c r="P292" t="s">
        <v>10</v>
      </c>
    </row>
    <row r="293" spans="1:16" x14ac:dyDescent="0.2">
      <c r="A293" s="28" t="s">
        <v>45</v>
      </c>
      <c r="E293" s="29" t="s">
        <v>42</v>
      </c>
    </row>
    <row r="294" spans="1:16" x14ac:dyDescent="0.2">
      <c r="A294" s="30" t="s">
        <v>46</v>
      </c>
      <c r="E294" s="31" t="s">
        <v>47</v>
      </c>
    </row>
    <row r="295" spans="1:16" ht="51" x14ac:dyDescent="0.2">
      <c r="A295" t="s">
        <v>48</v>
      </c>
      <c r="E295" s="29" t="s">
        <v>283</v>
      </c>
    </row>
    <row r="296" spans="1:16" ht="25.5" x14ac:dyDescent="0.2">
      <c r="A296" s="22" t="s">
        <v>40</v>
      </c>
      <c r="B296" s="23" t="s">
        <v>299</v>
      </c>
      <c r="C296" s="23" t="s">
        <v>300</v>
      </c>
      <c r="D296" s="22" t="s">
        <v>42</v>
      </c>
      <c r="E296" s="24" t="s">
        <v>301</v>
      </c>
      <c r="F296" s="25" t="s">
        <v>69</v>
      </c>
      <c r="G296" s="26">
        <v>1</v>
      </c>
      <c r="H296" s="27">
        <v>0</v>
      </c>
      <c r="I296" s="27">
        <f>ROUND(ROUND(H296,2)*ROUND(G296,3),2)</f>
        <v>0</v>
      </c>
      <c r="O296">
        <f>(I296*21)/100</f>
        <v>0</v>
      </c>
      <c r="P296" t="s">
        <v>10</v>
      </c>
    </row>
    <row r="297" spans="1:16" x14ac:dyDescent="0.2">
      <c r="A297" s="28" t="s">
        <v>45</v>
      </c>
      <c r="E297" s="29" t="s">
        <v>42</v>
      </c>
    </row>
    <row r="298" spans="1:16" x14ac:dyDescent="0.2">
      <c r="A298" s="30" t="s">
        <v>46</v>
      </c>
      <c r="E298" s="31" t="s">
        <v>47</v>
      </c>
    </row>
    <row r="299" spans="1:16" ht="51" x14ac:dyDescent="0.2">
      <c r="A299" t="s">
        <v>48</v>
      </c>
      <c r="E299" s="29" t="s">
        <v>283</v>
      </c>
    </row>
    <row r="300" spans="1:16" x14ac:dyDescent="0.2">
      <c r="A300" s="22" t="s">
        <v>40</v>
      </c>
      <c r="B300" s="23" t="s">
        <v>302</v>
      </c>
      <c r="C300" s="23" t="s">
        <v>303</v>
      </c>
      <c r="D300" s="22" t="s">
        <v>42</v>
      </c>
      <c r="E300" s="24" t="s">
        <v>304</v>
      </c>
      <c r="F300" s="25" t="s">
        <v>69</v>
      </c>
      <c r="G300" s="26">
        <v>15</v>
      </c>
      <c r="H300" s="27">
        <v>0</v>
      </c>
      <c r="I300" s="27">
        <f>ROUND(ROUND(H300,2)*ROUND(G300,3),2)</f>
        <v>0</v>
      </c>
      <c r="O300">
        <f>(I300*21)/100</f>
        <v>0</v>
      </c>
      <c r="P300" t="s">
        <v>10</v>
      </c>
    </row>
    <row r="301" spans="1:16" x14ac:dyDescent="0.2">
      <c r="A301" s="28" t="s">
        <v>45</v>
      </c>
      <c r="E301" s="29" t="s">
        <v>42</v>
      </c>
    </row>
    <row r="302" spans="1:16" x14ac:dyDescent="0.2">
      <c r="A302" s="30" t="s">
        <v>46</v>
      </c>
      <c r="E302" s="31" t="s">
        <v>47</v>
      </c>
    </row>
    <row r="303" spans="1:16" ht="38.25" x14ac:dyDescent="0.2">
      <c r="A303" t="s">
        <v>48</v>
      </c>
      <c r="E303" s="29" t="s">
        <v>305</v>
      </c>
    </row>
    <row r="304" spans="1:16" ht="25.5" x14ac:dyDescent="0.2">
      <c r="A304" s="22" t="s">
        <v>40</v>
      </c>
      <c r="B304" s="23" t="s">
        <v>306</v>
      </c>
      <c r="C304" s="23" t="s">
        <v>307</v>
      </c>
      <c r="D304" s="22" t="s">
        <v>42</v>
      </c>
      <c r="E304" s="24" t="s">
        <v>308</v>
      </c>
      <c r="F304" s="25" t="s">
        <v>69</v>
      </c>
      <c r="G304" s="26">
        <v>1</v>
      </c>
      <c r="H304" s="27">
        <v>0</v>
      </c>
      <c r="I304" s="27">
        <f>ROUND(ROUND(H304,2)*ROUND(G304,3),2)</f>
        <v>0</v>
      </c>
      <c r="O304">
        <f>(I304*21)/100</f>
        <v>0</v>
      </c>
      <c r="P304" t="s">
        <v>10</v>
      </c>
    </row>
    <row r="305" spans="1:16" x14ac:dyDescent="0.2">
      <c r="A305" s="28" t="s">
        <v>45</v>
      </c>
      <c r="E305" s="29" t="s">
        <v>42</v>
      </c>
    </row>
    <row r="306" spans="1:16" x14ac:dyDescent="0.2">
      <c r="A306" s="30" t="s">
        <v>46</v>
      </c>
      <c r="E306" s="31" t="s">
        <v>47</v>
      </c>
    </row>
    <row r="307" spans="1:16" ht="51" x14ac:dyDescent="0.2">
      <c r="A307" t="s">
        <v>48</v>
      </c>
      <c r="E307" s="29" t="s">
        <v>283</v>
      </c>
    </row>
    <row r="308" spans="1:16" ht="25.5" x14ac:dyDescent="0.2">
      <c r="A308" s="22" t="s">
        <v>40</v>
      </c>
      <c r="B308" s="23" t="s">
        <v>309</v>
      </c>
      <c r="C308" s="23" t="s">
        <v>310</v>
      </c>
      <c r="D308" s="22" t="s">
        <v>42</v>
      </c>
      <c r="E308" s="24" t="s">
        <v>311</v>
      </c>
      <c r="F308" s="25" t="s">
        <v>69</v>
      </c>
      <c r="G308" s="26">
        <v>1</v>
      </c>
      <c r="H308" s="27">
        <v>0</v>
      </c>
      <c r="I308" s="27">
        <f>ROUND(ROUND(H308,2)*ROUND(G308,3),2)</f>
        <v>0</v>
      </c>
      <c r="O308">
        <f>(I308*21)/100</f>
        <v>0</v>
      </c>
      <c r="P308" t="s">
        <v>10</v>
      </c>
    </row>
    <row r="309" spans="1:16" x14ac:dyDescent="0.2">
      <c r="A309" s="28" t="s">
        <v>45</v>
      </c>
      <c r="E309" s="29" t="s">
        <v>42</v>
      </c>
    </row>
    <row r="310" spans="1:16" x14ac:dyDescent="0.2">
      <c r="A310" s="30" t="s">
        <v>46</v>
      </c>
      <c r="E310" s="31" t="s">
        <v>47</v>
      </c>
    </row>
    <row r="311" spans="1:16" ht="63.75" x14ac:dyDescent="0.2">
      <c r="A311" t="s">
        <v>48</v>
      </c>
      <c r="E311" s="29" t="s">
        <v>312</v>
      </c>
    </row>
    <row r="312" spans="1:16" ht="38.25" x14ac:dyDescent="0.2">
      <c r="A312" s="22" t="s">
        <v>40</v>
      </c>
      <c r="B312" s="23" t="s">
        <v>38</v>
      </c>
      <c r="C312" s="23" t="s">
        <v>313</v>
      </c>
      <c r="D312" s="22" t="s">
        <v>42</v>
      </c>
      <c r="E312" s="24" t="s">
        <v>314</v>
      </c>
      <c r="F312" s="25" t="s">
        <v>69</v>
      </c>
      <c r="G312" s="26">
        <v>20</v>
      </c>
      <c r="H312" s="27">
        <v>0</v>
      </c>
      <c r="I312" s="27">
        <f>ROUND(ROUND(H312,2)*ROUND(G312,3),2)</f>
        <v>0</v>
      </c>
      <c r="O312">
        <f>(I312*21)/100</f>
        <v>0</v>
      </c>
      <c r="P312" t="s">
        <v>10</v>
      </c>
    </row>
    <row r="313" spans="1:16" x14ac:dyDescent="0.2">
      <c r="A313" s="28" t="s">
        <v>45</v>
      </c>
      <c r="E313" s="29" t="s">
        <v>42</v>
      </c>
    </row>
    <row r="314" spans="1:16" x14ac:dyDescent="0.2">
      <c r="A314" s="30" t="s">
        <v>46</v>
      </c>
      <c r="E314" s="31" t="s">
        <v>47</v>
      </c>
    </row>
    <row r="315" spans="1:16" ht="63.75" x14ac:dyDescent="0.2">
      <c r="A315" t="s">
        <v>48</v>
      </c>
      <c r="E315" s="29" t="s">
        <v>312</v>
      </c>
    </row>
    <row r="316" spans="1:16" ht="25.5" x14ac:dyDescent="0.2">
      <c r="A316" s="22" t="s">
        <v>40</v>
      </c>
      <c r="B316" s="23" t="s">
        <v>315</v>
      </c>
      <c r="C316" s="23" t="s">
        <v>316</v>
      </c>
      <c r="D316" s="22" t="s">
        <v>42</v>
      </c>
      <c r="E316" s="24" t="s">
        <v>317</v>
      </c>
      <c r="F316" s="25" t="s">
        <v>69</v>
      </c>
      <c r="G316" s="26">
        <v>1</v>
      </c>
      <c r="H316" s="27">
        <v>0</v>
      </c>
      <c r="I316" s="27">
        <f>ROUND(ROUND(H316,2)*ROUND(G316,3),2)</f>
        <v>0</v>
      </c>
      <c r="O316">
        <f>(I316*21)/100</f>
        <v>0</v>
      </c>
      <c r="P316" t="s">
        <v>10</v>
      </c>
    </row>
    <row r="317" spans="1:16" x14ac:dyDescent="0.2">
      <c r="A317" s="28" t="s">
        <v>45</v>
      </c>
      <c r="E317" s="29" t="s">
        <v>42</v>
      </c>
    </row>
    <row r="318" spans="1:16" x14ac:dyDescent="0.2">
      <c r="A318" s="30" t="s">
        <v>46</v>
      </c>
      <c r="E318" s="31" t="s">
        <v>47</v>
      </c>
    </row>
    <row r="319" spans="1:16" ht="38.25" x14ac:dyDescent="0.2">
      <c r="A319" t="s">
        <v>48</v>
      </c>
      <c r="E319" s="29" t="s">
        <v>318</v>
      </c>
    </row>
    <row r="320" spans="1:16" x14ac:dyDescent="0.2">
      <c r="A320" s="22" t="s">
        <v>40</v>
      </c>
      <c r="B320" s="23" t="s">
        <v>319</v>
      </c>
      <c r="C320" s="23" t="s">
        <v>320</v>
      </c>
      <c r="D320" s="22" t="s">
        <v>42</v>
      </c>
      <c r="E320" s="24" t="s">
        <v>321</v>
      </c>
      <c r="F320" s="25" t="s">
        <v>69</v>
      </c>
      <c r="G320" s="26">
        <v>2</v>
      </c>
      <c r="H320" s="27">
        <v>0</v>
      </c>
      <c r="I320" s="27">
        <f>ROUND(ROUND(H320,2)*ROUND(G320,3),2)</f>
        <v>0</v>
      </c>
      <c r="O320">
        <f>(I320*21)/100</f>
        <v>0</v>
      </c>
      <c r="P320" t="s">
        <v>10</v>
      </c>
    </row>
    <row r="321" spans="1:16" x14ac:dyDescent="0.2">
      <c r="A321" s="28" t="s">
        <v>45</v>
      </c>
      <c r="E321" s="29" t="s">
        <v>42</v>
      </c>
    </row>
    <row r="322" spans="1:16" x14ac:dyDescent="0.2">
      <c r="A322" s="30" t="s">
        <v>46</v>
      </c>
      <c r="E322" s="31" t="s">
        <v>47</v>
      </c>
    </row>
    <row r="323" spans="1:16" ht="38.25" x14ac:dyDescent="0.2">
      <c r="A323" t="s">
        <v>48</v>
      </c>
      <c r="E323" s="29" t="s">
        <v>322</v>
      </c>
    </row>
    <row r="324" spans="1:16" x14ac:dyDescent="0.2">
      <c r="A324" s="22" t="s">
        <v>40</v>
      </c>
      <c r="B324" s="23" t="s">
        <v>323</v>
      </c>
      <c r="C324" s="23" t="s">
        <v>324</v>
      </c>
      <c r="D324" s="22" t="s">
        <v>42</v>
      </c>
      <c r="E324" s="24" t="s">
        <v>325</v>
      </c>
      <c r="F324" s="25" t="s">
        <v>69</v>
      </c>
      <c r="G324" s="26">
        <v>42</v>
      </c>
      <c r="H324" s="27">
        <v>0</v>
      </c>
      <c r="I324" s="27">
        <f>ROUND(ROUND(H324,2)*ROUND(G324,3),2)</f>
        <v>0</v>
      </c>
      <c r="O324">
        <f>(I324*21)/100</f>
        <v>0</v>
      </c>
      <c r="P324" t="s">
        <v>10</v>
      </c>
    </row>
    <row r="325" spans="1:16" x14ac:dyDescent="0.2">
      <c r="A325" s="28" t="s">
        <v>45</v>
      </c>
      <c r="E325" s="29" t="s">
        <v>42</v>
      </c>
    </row>
    <row r="326" spans="1:16" x14ac:dyDescent="0.2">
      <c r="A326" s="30" t="s">
        <v>46</v>
      </c>
      <c r="E326" s="31" t="s">
        <v>47</v>
      </c>
    </row>
    <row r="327" spans="1:16" ht="38.25" x14ac:dyDescent="0.2">
      <c r="A327" t="s">
        <v>48</v>
      </c>
      <c r="E327" s="29" t="s">
        <v>326</v>
      </c>
    </row>
    <row r="328" spans="1:16" x14ac:dyDescent="0.2">
      <c r="A328" s="22" t="s">
        <v>40</v>
      </c>
      <c r="B328" s="23" t="s">
        <v>327</v>
      </c>
      <c r="C328" s="23" t="s">
        <v>328</v>
      </c>
      <c r="D328" s="22" t="s">
        <v>42</v>
      </c>
      <c r="E328" s="24" t="s">
        <v>329</v>
      </c>
      <c r="F328" s="25" t="s">
        <v>69</v>
      </c>
      <c r="G328" s="26">
        <v>8</v>
      </c>
      <c r="H328" s="27">
        <v>0</v>
      </c>
      <c r="I328" s="27">
        <f>ROUND(ROUND(H328,2)*ROUND(G328,3),2)</f>
        <v>0</v>
      </c>
      <c r="O328">
        <f>(I328*21)/100</f>
        <v>0</v>
      </c>
      <c r="P328" t="s">
        <v>10</v>
      </c>
    </row>
    <row r="329" spans="1:16" x14ac:dyDescent="0.2">
      <c r="A329" s="28" t="s">
        <v>45</v>
      </c>
      <c r="E329" s="29" t="s">
        <v>42</v>
      </c>
    </row>
    <row r="330" spans="1:16" x14ac:dyDescent="0.2">
      <c r="A330" s="30" t="s">
        <v>46</v>
      </c>
      <c r="E330" s="31" t="s">
        <v>47</v>
      </c>
    </row>
    <row r="331" spans="1:16" ht="38.25" x14ac:dyDescent="0.2">
      <c r="A331" t="s">
        <v>48</v>
      </c>
      <c r="E331" s="29" t="s">
        <v>326</v>
      </c>
    </row>
    <row r="332" spans="1:16" x14ac:dyDescent="0.2">
      <c r="A332" s="22" t="s">
        <v>40</v>
      </c>
      <c r="B332" s="23" t="s">
        <v>330</v>
      </c>
      <c r="C332" s="23" t="s">
        <v>331</v>
      </c>
      <c r="D332" s="22" t="s">
        <v>42</v>
      </c>
      <c r="E332" s="24" t="s">
        <v>332</v>
      </c>
      <c r="F332" s="25" t="s">
        <v>69</v>
      </c>
      <c r="G332" s="26">
        <v>6</v>
      </c>
      <c r="H332" s="27">
        <v>0</v>
      </c>
      <c r="I332" s="27">
        <f>ROUND(ROUND(H332,2)*ROUND(G332,3),2)</f>
        <v>0</v>
      </c>
      <c r="O332">
        <f>(I332*21)/100</f>
        <v>0</v>
      </c>
      <c r="P332" t="s">
        <v>10</v>
      </c>
    </row>
    <row r="333" spans="1:16" x14ac:dyDescent="0.2">
      <c r="A333" s="28" t="s">
        <v>45</v>
      </c>
      <c r="E333" s="29" t="s">
        <v>42</v>
      </c>
    </row>
    <row r="334" spans="1:16" x14ac:dyDescent="0.2">
      <c r="A334" s="30" t="s">
        <v>46</v>
      </c>
      <c r="E334" s="31" t="s">
        <v>47</v>
      </c>
    </row>
    <row r="335" spans="1:16" ht="38.25" x14ac:dyDescent="0.2">
      <c r="A335" t="s">
        <v>48</v>
      </c>
      <c r="E335" s="29" t="s">
        <v>326</v>
      </c>
    </row>
    <row r="336" spans="1:16" x14ac:dyDescent="0.2">
      <c r="A336" s="22" t="s">
        <v>40</v>
      </c>
      <c r="B336" s="23" t="s">
        <v>333</v>
      </c>
      <c r="C336" s="23" t="s">
        <v>334</v>
      </c>
      <c r="D336" s="22" t="s">
        <v>42</v>
      </c>
      <c r="E336" s="24" t="s">
        <v>335</v>
      </c>
      <c r="F336" s="25" t="s">
        <v>69</v>
      </c>
      <c r="G336" s="26">
        <v>1</v>
      </c>
      <c r="H336" s="27">
        <v>0</v>
      </c>
      <c r="I336" s="27">
        <f>ROUND(ROUND(H336,2)*ROUND(G336,3),2)</f>
        <v>0</v>
      </c>
      <c r="O336">
        <f>(I336*21)/100</f>
        <v>0</v>
      </c>
      <c r="P336" t="s">
        <v>10</v>
      </c>
    </row>
    <row r="337" spans="1:16" x14ac:dyDescent="0.2">
      <c r="A337" s="28" t="s">
        <v>45</v>
      </c>
      <c r="E337" s="29" t="s">
        <v>42</v>
      </c>
    </row>
    <row r="338" spans="1:16" x14ac:dyDescent="0.2">
      <c r="A338" s="30" t="s">
        <v>46</v>
      </c>
      <c r="E338" s="31" t="s">
        <v>47</v>
      </c>
    </row>
    <row r="339" spans="1:16" ht="38.25" x14ac:dyDescent="0.2">
      <c r="A339" t="s">
        <v>48</v>
      </c>
      <c r="E339" s="29" t="s">
        <v>305</v>
      </c>
    </row>
    <row r="340" spans="1:16" x14ac:dyDescent="0.2">
      <c r="A340" s="22" t="s">
        <v>40</v>
      </c>
      <c r="B340" s="23" t="s">
        <v>336</v>
      </c>
      <c r="C340" s="23" t="s">
        <v>337</v>
      </c>
      <c r="D340" s="22" t="s">
        <v>42</v>
      </c>
      <c r="E340" s="24" t="s">
        <v>338</v>
      </c>
      <c r="F340" s="25" t="s">
        <v>339</v>
      </c>
      <c r="G340" s="26">
        <v>40</v>
      </c>
      <c r="H340" s="27">
        <v>0</v>
      </c>
      <c r="I340" s="27">
        <f>ROUND(ROUND(H340,2)*ROUND(G340,3),2)</f>
        <v>0</v>
      </c>
      <c r="O340">
        <f>(I340*21)/100</f>
        <v>0</v>
      </c>
      <c r="P340" t="s">
        <v>10</v>
      </c>
    </row>
    <row r="341" spans="1:16" x14ac:dyDescent="0.2">
      <c r="A341" s="28" t="s">
        <v>45</v>
      </c>
      <c r="E341" s="29" t="s">
        <v>42</v>
      </c>
    </row>
    <row r="342" spans="1:16" x14ac:dyDescent="0.2">
      <c r="A342" s="30" t="s">
        <v>46</v>
      </c>
      <c r="E342" s="31" t="s">
        <v>47</v>
      </c>
    </row>
    <row r="343" spans="1:16" ht="51" x14ac:dyDescent="0.2">
      <c r="A343" t="s">
        <v>48</v>
      </c>
      <c r="E343" s="29" t="s">
        <v>340</v>
      </c>
    </row>
    <row r="344" spans="1:16" x14ac:dyDescent="0.2">
      <c r="A344" s="22" t="s">
        <v>40</v>
      </c>
      <c r="B344" s="23" t="s">
        <v>341</v>
      </c>
      <c r="C344" s="23" t="s">
        <v>342</v>
      </c>
      <c r="D344" s="22" t="s">
        <v>42</v>
      </c>
      <c r="E344" s="24" t="s">
        <v>343</v>
      </c>
      <c r="F344" s="25" t="s">
        <v>339</v>
      </c>
      <c r="G344" s="26">
        <v>20</v>
      </c>
      <c r="H344" s="27">
        <v>0</v>
      </c>
      <c r="I344" s="27">
        <f>ROUND(ROUND(H344,2)*ROUND(G344,3),2)</f>
        <v>0</v>
      </c>
      <c r="O344">
        <f>(I344*21)/100</f>
        <v>0</v>
      </c>
      <c r="P344" t="s">
        <v>10</v>
      </c>
    </row>
    <row r="345" spans="1:16" x14ac:dyDescent="0.2">
      <c r="A345" s="28" t="s">
        <v>45</v>
      </c>
      <c r="E345" s="29" t="s">
        <v>42</v>
      </c>
    </row>
    <row r="346" spans="1:16" x14ac:dyDescent="0.2">
      <c r="A346" s="30" t="s">
        <v>46</v>
      </c>
      <c r="E346" s="31" t="s">
        <v>47</v>
      </c>
    </row>
    <row r="347" spans="1:16" ht="38.25" x14ac:dyDescent="0.2">
      <c r="A347" t="s">
        <v>48</v>
      </c>
      <c r="E347" s="29" t="s">
        <v>344</v>
      </c>
    </row>
    <row r="348" spans="1:16" x14ac:dyDescent="0.2">
      <c r="A348" s="22" t="s">
        <v>40</v>
      </c>
      <c r="B348" s="23" t="s">
        <v>345</v>
      </c>
      <c r="C348" s="23" t="s">
        <v>346</v>
      </c>
      <c r="D348" s="22" t="s">
        <v>42</v>
      </c>
      <c r="E348" s="24" t="s">
        <v>347</v>
      </c>
      <c r="F348" s="25" t="s">
        <v>339</v>
      </c>
      <c r="G348" s="26">
        <v>20</v>
      </c>
      <c r="H348" s="27">
        <v>0</v>
      </c>
      <c r="I348" s="27">
        <f>ROUND(ROUND(H348,2)*ROUND(G348,3),2)</f>
        <v>0</v>
      </c>
      <c r="O348">
        <f>(I348*21)/100</f>
        <v>0</v>
      </c>
      <c r="P348" t="s">
        <v>10</v>
      </c>
    </row>
    <row r="349" spans="1:16" x14ac:dyDescent="0.2">
      <c r="A349" s="28" t="s">
        <v>45</v>
      </c>
      <c r="E349" s="29" t="s">
        <v>42</v>
      </c>
    </row>
    <row r="350" spans="1:16" x14ac:dyDescent="0.2">
      <c r="A350" s="30" t="s">
        <v>46</v>
      </c>
      <c r="E350" s="31" t="s">
        <v>47</v>
      </c>
    </row>
    <row r="351" spans="1:16" ht="38.25" x14ac:dyDescent="0.2">
      <c r="A351" t="s">
        <v>48</v>
      </c>
      <c r="E351" s="29" t="s">
        <v>348</v>
      </c>
    </row>
    <row r="352" spans="1:16" x14ac:dyDescent="0.2">
      <c r="A352" s="22" t="s">
        <v>40</v>
      </c>
      <c r="B352" s="23" t="s">
        <v>349</v>
      </c>
      <c r="C352" s="23" t="s">
        <v>350</v>
      </c>
      <c r="D352" s="22" t="s">
        <v>42</v>
      </c>
      <c r="E352" s="24" t="s">
        <v>351</v>
      </c>
      <c r="F352" s="25" t="s">
        <v>339</v>
      </c>
      <c r="G352" s="26">
        <v>20</v>
      </c>
      <c r="H352" s="27">
        <v>0</v>
      </c>
      <c r="I352" s="27">
        <f>ROUND(ROUND(H352,2)*ROUND(G352,3),2)</f>
        <v>0</v>
      </c>
      <c r="O352">
        <f>(I352*21)/100</f>
        <v>0</v>
      </c>
      <c r="P352" t="s">
        <v>10</v>
      </c>
    </row>
    <row r="353" spans="1:18" x14ac:dyDescent="0.2">
      <c r="A353" s="28" t="s">
        <v>45</v>
      </c>
      <c r="E353" s="29" t="s">
        <v>42</v>
      </c>
    </row>
    <row r="354" spans="1:18" x14ac:dyDescent="0.2">
      <c r="A354" s="30" t="s">
        <v>46</v>
      </c>
      <c r="E354" s="31" t="s">
        <v>47</v>
      </c>
    </row>
    <row r="355" spans="1:18" ht="38.25" x14ac:dyDescent="0.2">
      <c r="A355" t="s">
        <v>48</v>
      </c>
      <c r="E355" s="29" t="s">
        <v>352</v>
      </c>
    </row>
    <row r="356" spans="1:18" ht="12.75" customHeight="1" x14ac:dyDescent="0.2">
      <c r="A356" s="3" t="s">
        <v>37</v>
      </c>
      <c r="B356" s="3"/>
      <c r="C356" s="32" t="s">
        <v>353</v>
      </c>
      <c r="D356" s="3"/>
      <c r="E356" s="20" t="s">
        <v>354</v>
      </c>
      <c r="F356" s="3"/>
      <c r="G356" s="3"/>
      <c r="H356" s="3"/>
      <c r="I356" s="33">
        <f>0+Q356</f>
        <v>0</v>
      </c>
      <c r="O356">
        <f>0+R356</f>
        <v>0</v>
      </c>
      <c r="Q356">
        <f>0+I357</f>
        <v>0</v>
      </c>
      <c r="R356">
        <f>0+O357</f>
        <v>0</v>
      </c>
    </row>
    <row r="357" spans="1:18" ht="25.5" x14ac:dyDescent="0.2">
      <c r="A357" s="22" t="s">
        <v>40</v>
      </c>
      <c r="B357" s="23" t="s">
        <v>355</v>
      </c>
      <c r="C357" s="23" t="s">
        <v>356</v>
      </c>
      <c r="D357" s="22" t="s">
        <v>357</v>
      </c>
      <c r="E357" s="24" t="s">
        <v>358</v>
      </c>
      <c r="F357" s="25" t="s">
        <v>359</v>
      </c>
      <c r="G357" s="26">
        <v>2</v>
      </c>
      <c r="H357" s="27">
        <v>0</v>
      </c>
      <c r="I357" s="27">
        <f>ROUND(ROUND(H357,2)*ROUND(G357,3),2)</f>
        <v>0</v>
      </c>
      <c r="O357">
        <f>(I357*21)/100</f>
        <v>0</v>
      </c>
      <c r="P357" t="s">
        <v>10</v>
      </c>
    </row>
    <row r="358" spans="1:18" x14ac:dyDescent="0.2">
      <c r="A358" s="28" t="s">
        <v>45</v>
      </c>
      <c r="E358" s="29" t="s">
        <v>360</v>
      </c>
    </row>
    <row r="359" spans="1:18" x14ac:dyDescent="0.2">
      <c r="A359" s="30" t="s">
        <v>46</v>
      </c>
      <c r="E359" s="31" t="s">
        <v>47</v>
      </c>
    </row>
    <row r="360" spans="1:18" ht="153" x14ac:dyDescent="0.2">
      <c r="A360" t="s">
        <v>48</v>
      </c>
      <c r="E360" s="29" t="s">
        <v>361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D.1.3.3_PS 01-09-05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2020-10-17T09:01:43Z</dcterms:created>
  <dcterms:modified xsi:type="dcterms:W3CDTF">2020-10-17T09:01:43Z</dcterms:modified>
</cp:coreProperties>
</file>