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20047 Čebín\SP_vyběr dodavatele\Otevřená\"/>
    </mc:Choice>
  </mc:AlternateContent>
  <bookViews>
    <workbookView xWindow="0" yWindow="0" windowWidth="28800" windowHeight="11700"/>
  </bookViews>
  <sheets>
    <sheet name="D.2.3.3_SO 90-01-0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6" i="1" l="1"/>
  <c r="O56" i="1" s="1"/>
  <c r="I52" i="1"/>
  <c r="O52" i="1" s="1"/>
  <c r="O48" i="1"/>
  <c r="I48" i="1"/>
  <c r="I44" i="1"/>
  <c r="Q43" i="1" s="1"/>
  <c r="I43" i="1" s="1"/>
  <c r="O39" i="1"/>
  <c r="I39" i="1"/>
  <c r="I35" i="1"/>
  <c r="Q30" i="1" s="1"/>
  <c r="I30" i="1" s="1"/>
  <c r="I31" i="1"/>
  <c r="O31" i="1" s="1"/>
  <c r="I26" i="1"/>
  <c r="O26" i="1" s="1"/>
  <c r="I22" i="1"/>
  <c r="O22" i="1" s="1"/>
  <c r="I18" i="1"/>
  <c r="O18" i="1" s="1"/>
  <c r="O14" i="1"/>
  <c r="I14" i="1"/>
  <c r="I10" i="1"/>
  <c r="Q9" i="1" s="1"/>
  <c r="I9" i="1" s="1"/>
  <c r="I3" i="1" l="1"/>
  <c r="O10" i="1"/>
  <c r="R9" i="1" s="1"/>
  <c r="O9" i="1" s="1"/>
  <c r="O35" i="1"/>
  <c r="R30" i="1" s="1"/>
  <c r="O30" i="1" s="1"/>
  <c r="O44" i="1"/>
  <c r="R43" i="1" s="1"/>
  <c r="O43" i="1" s="1"/>
  <c r="O2" i="1" l="1"/>
</calcChain>
</file>

<file path=xl/sharedStrings.xml><?xml version="1.0" encoding="utf-8"?>
<sst xmlns="http://schemas.openxmlformats.org/spreadsheetml/2006/main" count="208" uniqueCount="94">
  <si>
    <t>ASPE10</t>
  </si>
  <si>
    <t>Firma: SUDOP BRNO, spol. s r.o.</t>
  </si>
  <si>
    <t>3</t>
  </si>
  <si>
    <t>Soupis prací objektu</t>
  </si>
  <si>
    <t>S</t>
  </si>
  <si>
    <t xml:space="preserve">Stavba: </t>
  </si>
  <si>
    <t>20047</t>
  </si>
  <si>
    <t>Zvýšení trakčního výkonu TNS Čebín "_SOUPIS_PRACI"</t>
  </si>
  <si>
    <t>SO 90-01-01</t>
  </si>
  <si>
    <t>0,00</t>
  </si>
  <si>
    <t>2</t>
  </si>
  <si>
    <t>O</t>
  </si>
  <si>
    <t>Objekt:</t>
  </si>
  <si>
    <t>D.2.3.3</t>
  </si>
  <si>
    <t>Ukolejnění</t>
  </si>
  <si>
    <t>15,00</t>
  </si>
  <si>
    <t>O1</t>
  </si>
  <si>
    <t>Rozpočet:</t>
  </si>
  <si>
    <t>T.ú. Brno - Kutná Hora, úprava ukolejnění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</si>
  <si>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</si>
  <si>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</si>
  <si>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</si>
  <si>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</si>
  <si>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</si>
  <si>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</si>
  <si>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</si>
  <si>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</si>
  <si>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</si>
  <si>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</si>
  <si>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</si>
  <si>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</si>
  <si>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</si>
  <si>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</si>
  <si>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</si>
  <si>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</si>
  <si>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</si>
  <si>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</si>
  <si>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</si>
  <si>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7404</t>
  </si>
  <si>
    <t>Zkoušky a revize</t>
  </si>
  <si>
    <t>P</t>
  </si>
  <si>
    <t>74F314</t>
  </si>
  <si>
    <t/>
  </si>
  <si>
    <t>MĚŘENÍ DOTYKOVÉHO NAPĚTÍ U VODIVÉ KONSTRUKCE</t>
  </si>
  <si>
    <t>KUS</t>
  </si>
  <si>
    <t>PP</t>
  </si>
  <si>
    <t>VV</t>
  </si>
  <si>
    <t>viz příloha č. 1 - Technická zpráva</t>
  </si>
  <si>
    <t>TS</t>
  </si>
  <si>
    <t>1. Položka obsahuje:  
 – měření elektrických parametrů TV pro zpracování revize  
 – dopravu kolejových mechanismů z mateřského depa do prostoru stavby a zpět  
2. Položka neobsahuje:  
 X  
3. Způsob měření:  
Měří se projeté kilometry při měření, tj. bez režijních jízd.</t>
  </si>
  <si>
    <t>74F321</t>
  </si>
  <si>
    <t>PROTOKOL ZPŮSOBILOSTI</t>
  </si>
  <si>
    <t>1. Položka obsahuje:  
 – vyhotovení dokladu právnickou osobou o trolejových vedeních a trakčních zařízeních  
2. Položka neobsahuje:  
 X  
3. Způsob měření:  
Udává se počet kusů kompletní konstrukce nebo práce.</t>
  </si>
  <si>
    <t>74F322</t>
  </si>
  <si>
    <t>REVIZNÍ ZPRÁVA</t>
  </si>
  <si>
    <t>1. Položka obsahuje:  
 – revizi autorizovaným revizním technikem na zařízeních trakčního vedení podle požadavku ČSN, včetně hodnocení  
2. Položka neobsahuje:  
 X  
3. Způsob měření:  
Udává se počet kusů kompletní konstrukce nebo práce.</t>
  </si>
  <si>
    <t>7</t>
  </si>
  <si>
    <t>74F323</t>
  </si>
  <si>
    <t>PROTOKOL UTZ</t>
  </si>
  <si>
    <t>1. Položka obsahuje:  
 – protokol autorizovaným revizním technikem na zařízeních trakčního vedení podle požadavku ČSN, včetně hodnocení  
2. Položka neobsahuje:  
 X  
3. Způsob měření:  
Udává se počet kusů kompletní konstrukce nebo práce.</t>
  </si>
  <si>
    <t>8</t>
  </si>
  <si>
    <t>R74F314-01</t>
  </si>
  <si>
    <t>MĚŘENÍ POTENCIÁLU KOLEJNICE - ZEM (1 KOLEJ, 1 ÚSEK)</t>
  </si>
  <si>
    <t>1. Položka obsahuje: 
– měření elektrických parametrů TV pro úpravu zpětné cesty 
2. Položka neobsahuje: 
X 
3. Způsob měření: 
Úsekem se myslí traťový úsek nebo žst.</t>
  </si>
  <si>
    <t>74C</t>
  </si>
  <si>
    <t>Vodiče TV</t>
  </si>
  <si>
    <t>74C917</t>
  </si>
  <si>
    <t>PŘIPOJENÍ STOŽÁRU NEBO IZOLOVANÉHO SVODU NA ZEMNIČ VČETNĚ ZŘÍZENÍ UZEMNĚNÍ</t>
  </si>
  <si>
    <t>viz příloha č.3 - Soupis sestavení + rezervy na postupy výstavby</t>
  </si>
  <si>
    <t>1. Položka obsahuje:  
 – kompletní materiál a montáž pro zajištění požadovaných elektrických parametrů uzemnění se všemi pomocnými doplňujícími součástmi  
 – měření a regulaci s použitím mechanizmů a montážních souprav  
2. Položka neobsahuje:  
 X  
3. Způsob měření:  
Udává se počet kusů kompletní konstrukce nebo práce.</t>
  </si>
  <si>
    <t>74C922</t>
  </si>
  <si>
    <t>PŘÍMÉ UKOLEJNĚNÍ KONSTRUKCE VŠECH TYPŮ (VČETNĚ VÝZTUŽNÝCH DVOJIC) - 2 VODIČE</t>
  </si>
  <si>
    <t>1. Položka obsahuje:  
 – všechny náklady na montáž a materiál dodaného zařízení protikorozně ošetřeného podle TKP se všemi pomocnými doplňujícími součástmi a pracemi s použitím mechanizmů  
 – cena položky je vč. ostatních rozpočtových nákladů  
2. Položka neobsahuje:  
 X  
3. Způsob měření:  
Udává se počet kusů kompletní konstrukce nebo práce.</t>
  </si>
  <si>
    <t>74C974</t>
  </si>
  <si>
    <t>AKTUALIZACE KSU A TP DLE KOLEJOVÝCH POSTUPŮ ZA 100 M ZPROVOZŇOVANÉ SKUPINY</t>
  </si>
  <si>
    <t>dle délky úpravy UKK na 100m</t>
  </si>
  <si>
    <t>1. Položka obsahuje:  
 – veškeré další práce na aktualizaci KSU a TP po každém stavebním postupu  
2. Položka neobsahuje:  
 X  
3. Způsob měření:  
Udává se počet kusů kompletní konstrukce nebo práce.</t>
  </si>
  <si>
    <t>75B</t>
  </si>
  <si>
    <t>Ukolejnění přepěťové ochrany TV, KO 275Hz</t>
  </si>
  <si>
    <t>R75C813-01</t>
  </si>
  <si>
    <t>DODÁVKA UKK TLUMIVKY (UT)</t>
  </si>
  <si>
    <t>viz příloha č.2 - KSU</t>
  </si>
  <si>
    <t>1. Položka obsahuje: Dodávka symetrizační tlumivky podle typu, potřebného pomocného materiálu a dopravy do staveništního skladu. Symetrizační tlumivka se měří v kusech (ks).</t>
  </si>
  <si>
    <t>R75C814-01</t>
  </si>
  <si>
    <t>DODÁVKA KOLEJOVÉ PROPOJKY PRO PŘIPOJENÍ UKK TLUMIVKY</t>
  </si>
  <si>
    <t>1. Položka obsahuje: 'Dodávka propojky podle typu a potřebné délky včetně potřebného pomocného materiálu a dopravy do staveništního skladu. Propojka se měří v kusech (ks).</t>
  </si>
  <si>
    <t>11</t>
  </si>
  <si>
    <t>R75C871-01</t>
  </si>
  <si>
    <t>MONTÁŽ UKK TLUMIVKY</t>
  </si>
  <si>
    <t>1. Položka obsahuje: 'Montáž symetrizační tlumivky se měří v kusech (ks). Položka obsahuje všechny náklady na montáž tlumivky se všemi pomocnými a doplňujícími pracemi a součástmi, případné použití mechanizmů, včetně dopravy ze skladu k místu montáže, náklady na mzdy.</t>
  </si>
  <si>
    <t>12</t>
  </si>
  <si>
    <t>R75C872-01</t>
  </si>
  <si>
    <t>MONTÁŽ KOLEJOVÝCH PROPOJEK PRO PŘIPOJENÍ UKK TLUMIVKY</t>
  </si>
  <si>
    <t>1. Položka obsahuje: 'Rozměření místa připojení, případné vyvrtání otvorů, připojení propojek, připevnění propojek k pražcům. Demontáž se provádí obdobným způsobem. Montáž propojek se měří v kusech (ks). Položka obsahuje všechny náklady na montáž propojek se všemi pomocnými a doplňujícími pracemi a součástmi, případné použití mechanizmů, včetně dopravy ze skladu k místu montáže, náklady na mzdy.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</si>
</sst>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0"/>
      <name val="Arial"/>
    </font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7">
    <pageSetUpPr fitToPage="1"/>
  </sheetPr>
  <dimension ref="A1:R59"/>
  <sheetViews>
    <sheetView tabSelected="1" workbookViewId="0">
      <pane ySplit="8" topLeftCell="A9" activePane="bottomLeft" state="frozen"/>
      <selection pane="bottomLeft" activeCell="A9" sqref="A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0+O9+O30+O43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5" t="s">
        <v>6</v>
      </c>
      <c r="D3" s="6"/>
      <c r="E3" s="7" t="s">
        <v>7</v>
      </c>
      <c r="F3" s="1"/>
      <c r="G3" s="8"/>
      <c r="H3" s="9" t="s">
        <v>8</v>
      </c>
      <c r="I3" s="10">
        <f>0+I9+I30+I43</f>
        <v>0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5" t="s">
        <v>13</v>
      </c>
      <c r="D4" s="6"/>
      <c r="E4" s="7" t="s">
        <v>14</v>
      </c>
      <c r="F4" s="1"/>
      <c r="G4" s="1"/>
      <c r="H4" s="11"/>
      <c r="I4" s="11"/>
      <c r="O4" t="s">
        <v>15</v>
      </c>
      <c r="P4" t="s">
        <v>10</v>
      </c>
    </row>
    <row r="5" spans="1:18" ht="12.75" customHeight="1" x14ac:dyDescent="0.25">
      <c r="A5" t="s">
        <v>16</v>
      </c>
      <c r="B5" s="12" t="s">
        <v>17</v>
      </c>
      <c r="C5" s="13" t="s">
        <v>8</v>
      </c>
      <c r="D5" s="14"/>
      <c r="E5" s="15" t="s">
        <v>18</v>
      </c>
      <c r="F5" s="3"/>
      <c r="G5" s="3"/>
      <c r="H5" s="3"/>
      <c r="I5" s="3"/>
      <c r="O5" t="s">
        <v>19</v>
      </c>
      <c r="P5" t="s">
        <v>10</v>
      </c>
    </row>
    <row r="6" spans="1:18" ht="12.75" customHeight="1" x14ac:dyDescent="0.2">
      <c r="A6" s="16" t="s">
        <v>20</v>
      </c>
      <c r="B6" s="16" t="s">
        <v>21</v>
      </c>
      <c r="C6" s="16" t="s">
        <v>22</v>
      </c>
      <c r="D6" s="16" t="s">
        <v>23</v>
      </c>
      <c r="E6" s="16" t="s">
        <v>24</v>
      </c>
      <c r="F6" s="16" t="s">
        <v>25</v>
      </c>
      <c r="G6" s="16" t="s">
        <v>26</v>
      </c>
      <c r="H6" s="16" t="s">
        <v>27</v>
      </c>
      <c r="I6" s="16"/>
    </row>
    <row r="7" spans="1:18" ht="12.75" customHeight="1" x14ac:dyDescent="0.2">
      <c r="A7" s="16"/>
      <c r="B7" s="16"/>
      <c r="C7" s="16"/>
      <c r="D7" s="16"/>
      <c r="E7" s="16"/>
      <c r="F7" s="16"/>
      <c r="G7" s="16"/>
      <c r="H7" s="17" t="s">
        <v>28</v>
      </c>
      <c r="I7" s="17" t="s">
        <v>29</v>
      </c>
    </row>
    <row r="8" spans="1:18" ht="12.75" customHeight="1" x14ac:dyDescent="0.2">
      <c r="A8" s="17" t="s">
        <v>30</v>
      </c>
      <c r="B8" s="17" t="s">
        <v>31</v>
      </c>
      <c r="C8" s="17" t="s">
        <v>10</v>
      </c>
      <c r="D8" s="17" t="s">
        <v>2</v>
      </c>
      <c r="E8" s="17" t="s">
        <v>32</v>
      </c>
      <c r="F8" s="17" t="s">
        <v>33</v>
      </c>
      <c r="G8" s="17" t="s">
        <v>34</v>
      </c>
      <c r="H8" s="17" t="s">
        <v>35</v>
      </c>
      <c r="I8" s="17" t="s">
        <v>36</v>
      </c>
    </row>
    <row r="9" spans="1:18" ht="12.75" customHeight="1" x14ac:dyDescent="0.2">
      <c r="A9" s="18" t="s">
        <v>37</v>
      </c>
      <c r="B9" s="18"/>
      <c r="C9" s="19" t="s">
        <v>38</v>
      </c>
      <c r="D9" s="18"/>
      <c r="E9" s="20" t="s">
        <v>39</v>
      </c>
      <c r="F9" s="18"/>
      <c r="G9" s="18"/>
      <c r="H9" s="18"/>
      <c r="I9" s="21">
        <f>0+Q9</f>
        <v>0</v>
      </c>
      <c r="O9">
        <f>0+R9</f>
        <v>0</v>
      </c>
      <c r="Q9">
        <f>0+I10+I14+I18+I22+I26</f>
        <v>0</v>
      </c>
      <c r="R9">
        <f>0+O10+O14+O18+O22+O26</f>
        <v>0</v>
      </c>
    </row>
    <row r="10" spans="1:18" x14ac:dyDescent="0.2">
      <c r="A10" s="22" t="s">
        <v>40</v>
      </c>
      <c r="B10" s="23" t="s">
        <v>32</v>
      </c>
      <c r="C10" s="23" t="s">
        <v>41</v>
      </c>
      <c r="D10" s="22" t="s">
        <v>42</v>
      </c>
      <c r="E10" s="24" t="s">
        <v>43</v>
      </c>
      <c r="F10" s="25" t="s">
        <v>44</v>
      </c>
      <c r="G10" s="26">
        <v>32</v>
      </c>
      <c r="H10" s="27">
        <v>0</v>
      </c>
      <c r="I10" s="27">
        <f>ROUND(ROUND(H10,2)*ROUND(G10,3),2)</f>
        <v>0</v>
      </c>
      <c r="O10">
        <f>(I10*21)/100</f>
        <v>0</v>
      </c>
      <c r="P10" t="s">
        <v>10</v>
      </c>
    </row>
    <row r="11" spans="1:18" x14ac:dyDescent="0.2">
      <c r="A11" s="28" t="s">
        <v>45</v>
      </c>
      <c r="E11" s="29" t="s">
        <v>42</v>
      </c>
    </row>
    <row r="12" spans="1:18" x14ac:dyDescent="0.2">
      <c r="A12" s="30" t="s">
        <v>46</v>
      </c>
      <c r="E12" s="31" t="s">
        <v>47</v>
      </c>
    </row>
    <row r="13" spans="1:18" ht="89.25" x14ac:dyDescent="0.2">
      <c r="A13" t="s">
        <v>48</v>
      </c>
      <c r="E13" s="29" t="s">
        <v>49</v>
      </c>
    </row>
    <row r="14" spans="1:18" x14ac:dyDescent="0.2">
      <c r="A14" s="22" t="s">
        <v>40</v>
      </c>
      <c r="B14" s="23" t="s">
        <v>33</v>
      </c>
      <c r="C14" s="23" t="s">
        <v>50</v>
      </c>
      <c r="D14" s="22" t="s">
        <v>42</v>
      </c>
      <c r="E14" s="24" t="s">
        <v>51</v>
      </c>
      <c r="F14" s="25" t="s">
        <v>44</v>
      </c>
      <c r="G14" s="26">
        <v>25</v>
      </c>
      <c r="H14" s="27">
        <v>0</v>
      </c>
      <c r="I14" s="27">
        <f>ROUND(ROUND(H14,2)*ROUND(G14,3),2)</f>
        <v>0</v>
      </c>
      <c r="O14">
        <f>(I14*21)/100</f>
        <v>0</v>
      </c>
      <c r="P14" t="s">
        <v>10</v>
      </c>
    </row>
    <row r="15" spans="1:18" x14ac:dyDescent="0.2">
      <c r="A15" s="28" t="s">
        <v>45</v>
      </c>
      <c r="E15" s="29" t="s">
        <v>42</v>
      </c>
    </row>
    <row r="16" spans="1:18" x14ac:dyDescent="0.2">
      <c r="A16" s="30" t="s">
        <v>46</v>
      </c>
      <c r="E16" s="31" t="s">
        <v>47</v>
      </c>
    </row>
    <row r="17" spans="1:18" ht="89.25" x14ac:dyDescent="0.2">
      <c r="A17" t="s">
        <v>48</v>
      </c>
      <c r="E17" s="29" t="s">
        <v>52</v>
      </c>
    </row>
    <row r="18" spans="1:18" x14ac:dyDescent="0.2">
      <c r="A18" s="22" t="s">
        <v>40</v>
      </c>
      <c r="B18" s="23" t="s">
        <v>34</v>
      </c>
      <c r="C18" s="23" t="s">
        <v>53</v>
      </c>
      <c r="D18" s="22" t="s">
        <v>42</v>
      </c>
      <c r="E18" s="24" t="s">
        <v>54</v>
      </c>
      <c r="F18" s="25" t="s">
        <v>44</v>
      </c>
      <c r="G18" s="26">
        <v>25</v>
      </c>
      <c r="H18" s="27">
        <v>0</v>
      </c>
      <c r="I18" s="27">
        <f>ROUND(ROUND(H18,2)*ROUND(G18,3),2)</f>
        <v>0</v>
      </c>
      <c r="O18">
        <f>(I18*21)/100</f>
        <v>0</v>
      </c>
      <c r="P18" t="s">
        <v>10</v>
      </c>
    </row>
    <row r="19" spans="1:18" x14ac:dyDescent="0.2">
      <c r="A19" s="28" t="s">
        <v>45</v>
      </c>
      <c r="E19" s="29" t="s">
        <v>42</v>
      </c>
    </row>
    <row r="20" spans="1:18" x14ac:dyDescent="0.2">
      <c r="A20" s="30" t="s">
        <v>46</v>
      </c>
      <c r="E20" s="31" t="s">
        <v>47</v>
      </c>
    </row>
    <row r="21" spans="1:18" ht="89.25" x14ac:dyDescent="0.2">
      <c r="A21" t="s">
        <v>48</v>
      </c>
      <c r="E21" s="29" t="s">
        <v>55</v>
      </c>
    </row>
    <row r="22" spans="1:18" x14ac:dyDescent="0.2">
      <c r="A22" s="22" t="s">
        <v>40</v>
      </c>
      <c r="B22" s="23" t="s">
        <v>56</v>
      </c>
      <c r="C22" s="23" t="s">
        <v>57</v>
      </c>
      <c r="D22" s="22" t="s">
        <v>42</v>
      </c>
      <c r="E22" s="24" t="s">
        <v>58</v>
      </c>
      <c r="F22" s="25" t="s">
        <v>44</v>
      </c>
      <c r="G22" s="26">
        <v>25</v>
      </c>
      <c r="H22" s="27">
        <v>0</v>
      </c>
      <c r="I22" s="27">
        <f>ROUND(ROUND(H22,2)*ROUND(G22,3),2)</f>
        <v>0</v>
      </c>
      <c r="O22">
        <f>(I22*21)/100</f>
        <v>0</v>
      </c>
      <c r="P22" t="s">
        <v>10</v>
      </c>
    </row>
    <row r="23" spans="1:18" x14ac:dyDescent="0.2">
      <c r="A23" s="28" t="s">
        <v>45</v>
      </c>
      <c r="E23" s="29" t="s">
        <v>42</v>
      </c>
    </row>
    <row r="24" spans="1:18" x14ac:dyDescent="0.2">
      <c r="A24" s="30" t="s">
        <v>46</v>
      </c>
      <c r="E24" s="31" t="s">
        <v>47</v>
      </c>
    </row>
    <row r="25" spans="1:18" ht="89.25" x14ac:dyDescent="0.2">
      <c r="A25" t="s">
        <v>48</v>
      </c>
      <c r="E25" s="29" t="s">
        <v>59</v>
      </c>
    </row>
    <row r="26" spans="1:18" x14ac:dyDescent="0.2">
      <c r="A26" s="22" t="s">
        <v>40</v>
      </c>
      <c r="B26" s="23" t="s">
        <v>60</v>
      </c>
      <c r="C26" s="23" t="s">
        <v>61</v>
      </c>
      <c r="D26" s="22" t="s">
        <v>42</v>
      </c>
      <c r="E26" s="24" t="s">
        <v>62</v>
      </c>
      <c r="F26" s="25" t="s">
        <v>44</v>
      </c>
      <c r="G26" s="26">
        <v>50</v>
      </c>
      <c r="H26" s="27">
        <v>0</v>
      </c>
      <c r="I26" s="27">
        <f>ROUND(ROUND(H26,2)*ROUND(G26,3),2)</f>
        <v>0</v>
      </c>
      <c r="O26">
        <f>(I26*21)/100</f>
        <v>0</v>
      </c>
      <c r="P26" t="s">
        <v>10</v>
      </c>
    </row>
    <row r="27" spans="1:18" x14ac:dyDescent="0.2">
      <c r="A27" s="28" t="s">
        <v>45</v>
      </c>
      <c r="E27" s="29" t="s">
        <v>42</v>
      </c>
    </row>
    <row r="28" spans="1:18" x14ac:dyDescent="0.2">
      <c r="A28" s="30" t="s">
        <v>46</v>
      </c>
      <c r="E28" s="31" t="s">
        <v>47</v>
      </c>
    </row>
    <row r="29" spans="1:18" ht="114.75" x14ac:dyDescent="0.2">
      <c r="A29" t="s">
        <v>48</v>
      </c>
      <c r="E29" s="29" t="s">
        <v>63</v>
      </c>
    </row>
    <row r="30" spans="1:18" ht="12.75" customHeight="1" x14ac:dyDescent="0.2">
      <c r="A30" s="3" t="s">
        <v>37</v>
      </c>
      <c r="B30" s="3"/>
      <c r="C30" s="32" t="s">
        <v>64</v>
      </c>
      <c r="D30" s="3"/>
      <c r="E30" s="20" t="s">
        <v>65</v>
      </c>
      <c r="F30" s="3"/>
      <c r="G30" s="3"/>
      <c r="H30" s="3"/>
      <c r="I30" s="33">
        <f>0+Q30</f>
        <v>0</v>
      </c>
      <c r="O30">
        <f>0+R30</f>
        <v>0</v>
      </c>
      <c r="Q30">
        <f>0+I31+I35+I39</f>
        <v>0</v>
      </c>
      <c r="R30">
        <f>0+O31+O35+O39</f>
        <v>0</v>
      </c>
    </row>
    <row r="31" spans="1:18" ht="25.5" x14ac:dyDescent="0.2">
      <c r="A31" s="22" t="s">
        <v>40</v>
      </c>
      <c r="B31" s="23" t="s">
        <v>31</v>
      </c>
      <c r="C31" s="23" t="s">
        <v>66</v>
      </c>
      <c r="D31" s="22" t="s">
        <v>42</v>
      </c>
      <c r="E31" s="24" t="s">
        <v>67</v>
      </c>
      <c r="F31" s="25" t="s">
        <v>44</v>
      </c>
      <c r="G31" s="26">
        <v>32</v>
      </c>
      <c r="H31" s="27">
        <v>0</v>
      </c>
      <c r="I31" s="27">
        <f>ROUND(ROUND(H31,2)*ROUND(G31,3),2)</f>
        <v>0</v>
      </c>
      <c r="O31">
        <f>(I31*21)/100</f>
        <v>0</v>
      </c>
      <c r="P31" t="s">
        <v>10</v>
      </c>
    </row>
    <row r="32" spans="1:18" x14ac:dyDescent="0.2">
      <c r="A32" s="28" t="s">
        <v>45</v>
      </c>
      <c r="E32" s="29" t="s">
        <v>42</v>
      </c>
    </row>
    <row r="33" spans="1:18" x14ac:dyDescent="0.2">
      <c r="A33" s="30" t="s">
        <v>46</v>
      </c>
      <c r="E33" s="31" t="s">
        <v>68</v>
      </c>
    </row>
    <row r="34" spans="1:18" ht="102" x14ac:dyDescent="0.2">
      <c r="A34" t="s">
        <v>48</v>
      </c>
      <c r="E34" s="29" t="s">
        <v>69</v>
      </c>
    </row>
    <row r="35" spans="1:18" ht="25.5" x14ac:dyDescent="0.2">
      <c r="A35" s="22" t="s">
        <v>40</v>
      </c>
      <c r="B35" s="23" t="s">
        <v>10</v>
      </c>
      <c r="C35" s="23" t="s">
        <v>70</v>
      </c>
      <c r="D35" s="22" t="s">
        <v>42</v>
      </c>
      <c r="E35" s="24" t="s">
        <v>71</v>
      </c>
      <c r="F35" s="25" t="s">
        <v>44</v>
      </c>
      <c r="G35" s="26">
        <v>32</v>
      </c>
      <c r="H35" s="27">
        <v>0</v>
      </c>
      <c r="I35" s="27">
        <f>ROUND(ROUND(H35,2)*ROUND(G35,3),2)</f>
        <v>0</v>
      </c>
      <c r="O35">
        <f>(I35*21)/100</f>
        <v>0</v>
      </c>
      <c r="P35" t="s">
        <v>10</v>
      </c>
    </row>
    <row r="36" spans="1:18" x14ac:dyDescent="0.2">
      <c r="A36" s="28" t="s">
        <v>45</v>
      </c>
      <c r="E36" s="29" t="s">
        <v>42</v>
      </c>
    </row>
    <row r="37" spans="1:18" x14ac:dyDescent="0.2">
      <c r="A37" s="30" t="s">
        <v>46</v>
      </c>
      <c r="E37" s="31" t="s">
        <v>68</v>
      </c>
    </row>
    <row r="38" spans="1:18" ht="114.75" x14ac:dyDescent="0.2">
      <c r="A38" t="s">
        <v>48</v>
      </c>
      <c r="E38" s="29" t="s">
        <v>72</v>
      </c>
    </row>
    <row r="39" spans="1:18" ht="25.5" x14ac:dyDescent="0.2">
      <c r="A39" s="22" t="s">
        <v>40</v>
      </c>
      <c r="B39" s="23" t="s">
        <v>2</v>
      </c>
      <c r="C39" s="23" t="s">
        <v>73</v>
      </c>
      <c r="D39" s="22" t="s">
        <v>42</v>
      </c>
      <c r="E39" s="24" t="s">
        <v>74</v>
      </c>
      <c r="F39" s="25" t="s">
        <v>44</v>
      </c>
      <c r="G39" s="26">
        <v>1780</v>
      </c>
      <c r="H39" s="27">
        <v>0</v>
      </c>
      <c r="I39" s="27">
        <f>ROUND(ROUND(H39,2)*ROUND(G39,3),2)</f>
        <v>0</v>
      </c>
      <c r="O39">
        <f>(I39*21)/100</f>
        <v>0</v>
      </c>
      <c r="P39" t="s">
        <v>10</v>
      </c>
    </row>
    <row r="40" spans="1:18" x14ac:dyDescent="0.2">
      <c r="A40" s="28" t="s">
        <v>45</v>
      </c>
      <c r="E40" s="29" t="s">
        <v>42</v>
      </c>
    </row>
    <row r="41" spans="1:18" x14ac:dyDescent="0.2">
      <c r="A41" s="30" t="s">
        <v>46</v>
      </c>
      <c r="E41" s="31" t="s">
        <v>75</v>
      </c>
    </row>
    <row r="42" spans="1:18" ht="76.5" x14ac:dyDescent="0.2">
      <c r="A42" t="s">
        <v>48</v>
      </c>
      <c r="E42" s="29" t="s">
        <v>76</v>
      </c>
    </row>
    <row r="43" spans="1:18" ht="12.75" customHeight="1" x14ac:dyDescent="0.2">
      <c r="A43" s="3" t="s">
        <v>37</v>
      </c>
      <c r="B43" s="3"/>
      <c r="C43" s="32" t="s">
        <v>77</v>
      </c>
      <c r="D43" s="3"/>
      <c r="E43" s="20" t="s">
        <v>78</v>
      </c>
      <c r="F43" s="3"/>
      <c r="G43" s="3"/>
      <c r="H43" s="3"/>
      <c r="I43" s="33">
        <f>0+Q43</f>
        <v>0</v>
      </c>
      <c r="O43">
        <f>0+R43</f>
        <v>0</v>
      </c>
      <c r="Q43">
        <f>0+I44+I48+I52+I56</f>
        <v>0</v>
      </c>
      <c r="R43">
        <f>0+O44+O48+O52+O56</f>
        <v>0</v>
      </c>
    </row>
    <row r="44" spans="1:18" x14ac:dyDescent="0.2">
      <c r="A44" s="22" t="s">
        <v>40</v>
      </c>
      <c r="B44" s="23" t="s">
        <v>35</v>
      </c>
      <c r="C44" s="23" t="s">
        <v>79</v>
      </c>
      <c r="D44" s="22" t="s">
        <v>42</v>
      </c>
      <c r="E44" s="24" t="s">
        <v>80</v>
      </c>
      <c r="F44" s="25" t="s">
        <v>44</v>
      </c>
      <c r="G44" s="26">
        <v>2</v>
      </c>
      <c r="H44" s="27">
        <v>0</v>
      </c>
      <c r="I44" s="27">
        <f>ROUND(ROUND(H44,2)*ROUND(G44,3),2)</f>
        <v>0</v>
      </c>
      <c r="O44">
        <f>(I44*21)/100</f>
        <v>0</v>
      </c>
      <c r="P44" t="s">
        <v>10</v>
      </c>
    </row>
    <row r="45" spans="1:18" x14ac:dyDescent="0.2">
      <c r="A45" s="28" t="s">
        <v>45</v>
      </c>
      <c r="E45" s="29" t="s">
        <v>42</v>
      </c>
    </row>
    <row r="46" spans="1:18" x14ac:dyDescent="0.2">
      <c r="A46" s="30" t="s">
        <v>46</v>
      </c>
      <c r="E46" s="31" t="s">
        <v>81</v>
      </c>
    </row>
    <row r="47" spans="1:18" ht="38.25" x14ac:dyDescent="0.2">
      <c r="A47" t="s">
        <v>48</v>
      </c>
      <c r="E47" s="29" t="s">
        <v>82</v>
      </c>
    </row>
    <row r="48" spans="1:18" x14ac:dyDescent="0.2">
      <c r="A48" s="22" t="s">
        <v>40</v>
      </c>
      <c r="B48" s="23" t="s">
        <v>36</v>
      </c>
      <c r="C48" s="23" t="s">
        <v>83</v>
      </c>
      <c r="D48" s="22" t="s">
        <v>42</v>
      </c>
      <c r="E48" s="24" t="s">
        <v>84</v>
      </c>
      <c r="F48" s="25" t="s">
        <v>44</v>
      </c>
      <c r="G48" s="26">
        <v>2</v>
      </c>
      <c r="H48" s="27">
        <v>0</v>
      </c>
      <c r="I48" s="27">
        <f>ROUND(ROUND(H48,2)*ROUND(G48,3),2)</f>
        <v>0</v>
      </c>
      <c r="O48">
        <f>(I48*21)/100</f>
        <v>0</v>
      </c>
      <c r="P48" t="s">
        <v>10</v>
      </c>
    </row>
    <row r="49" spans="1:16" x14ac:dyDescent="0.2">
      <c r="A49" s="28" t="s">
        <v>45</v>
      </c>
      <c r="E49" s="29" t="s">
        <v>42</v>
      </c>
    </row>
    <row r="50" spans="1:16" x14ac:dyDescent="0.2">
      <c r="A50" s="30" t="s">
        <v>46</v>
      </c>
      <c r="E50" s="31" t="s">
        <v>81</v>
      </c>
    </row>
    <row r="51" spans="1:16" ht="38.25" x14ac:dyDescent="0.2">
      <c r="A51" t="s">
        <v>48</v>
      </c>
      <c r="E51" s="29" t="s">
        <v>85</v>
      </c>
    </row>
    <row r="52" spans="1:16" x14ac:dyDescent="0.2">
      <c r="A52" s="22" t="s">
        <v>40</v>
      </c>
      <c r="B52" s="23" t="s">
        <v>86</v>
      </c>
      <c r="C52" s="23" t="s">
        <v>87</v>
      </c>
      <c r="D52" s="22" t="s">
        <v>42</v>
      </c>
      <c r="E52" s="24" t="s">
        <v>88</v>
      </c>
      <c r="F52" s="25" t="s">
        <v>44</v>
      </c>
      <c r="G52" s="26">
        <v>2</v>
      </c>
      <c r="H52" s="27">
        <v>0</v>
      </c>
      <c r="I52" s="27">
        <f>ROUND(ROUND(H52,2)*ROUND(G52,3),2)</f>
        <v>0</v>
      </c>
      <c r="O52">
        <f>(I52*21)/100</f>
        <v>0</v>
      </c>
      <c r="P52" t="s">
        <v>10</v>
      </c>
    </row>
    <row r="53" spans="1:16" x14ac:dyDescent="0.2">
      <c r="A53" s="28" t="s">
        <v>45</v>
      </c>
      <c r="E53" s="29" t="s">
        <v>42</v>
      </c>
    </row>
    <row r="54" spans="1:16" x14ac:dyDescent="0.2">
      <c r="A54" s="30" t="s">
        <v>46</v>
      </c>
      <c r="E54" s="31" t="s">
        <v>81</v>
      </c>
    </row>
    <row r="55" spans="1:16" ht="51" x14ac:dyDescent="0.2">
      <c r="A55" t="s">
        <v>48</v>
      </c>
      <c r="E55" s="29" t="s">
        <v>89</v>
      </c>
    </row>
    <row r="56" spans="1:16" x14ac:dyDescent="0.2">
      <c r="A56" s="22" t="s">
        <v>40</v>
      </c>
      <c r="B56" s="23" t="s">
        <v>90</v>
      </c>
      <c r="C56" s="23" t="s">
        <v>91</v>
      </c>
      <c r="D56" s="22" t="s">
        <v>42</v>
      </c>
      <c r="E56" s="24" t="s">
        <v>92</v>
      </c>
      <c r="F56" s="25" t="s">
        <v>44</v>
      </c>
      <c r="G56" s="26">
        <v>2</v>
      </c>
      <c r="H56" s="27">
        <v>0</v>
      </c>
      <c r="I56" s="27">
        <f>ROUND(ROUND(H56,2)*ROUND(G56,3),2)</f>
        <v>0</v>
      </c>
      <c r="O56">
        <f>(I56*21)/100</f>
        <v>0</v>
      </c>
      <c r="P56" t="s">
        <v>10</v>
      </c>
    </row>
    <row r="57" spans="1:16" x14ac:dyDescent="0.2">
      <c r="A57" s="28" t="s">
        <v>45</v>
      </c>
      <c r="E57" s="29" t="s">
        <v>42</v>
      </c>
    </row>
    <row r="58" spans="1:16" x14ac:dyDescent="0.2">
      <c r="A58" s="30" t="s">
        <v>46</v>
      </c>
      <c r="E58" s="31" t="s">
        <v>81</v>
      </c>
    </row>
    <row r="59" spans="1:16" ht="76.5" x14ac:dyDescent="0.2">
      <c r="A59" t="s">
        <v>48</v>
      </c>
      <c r="E59" s="29" t="s">
        <v>93</v>
      </c>
    </row>
  </sheetData>
  <mergeCells count="11">
    <mergeCell ref="E6:E7"/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D.2.3.3_SO 90-01-01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2020-10-17T09:09:02Z</dcterms:created>
  <dcterms:modified xsi:type="dcterms:W3CDTF">2020-10-17T09:09:02Z</dcterms:modified>
</cp:coreProperties>
</file>