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3_PS 01-09-0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8" i="1" l="1"/>
  <c r="O198" i="1" s="1"/>
  <c r="R197" i="1" s="1"/>
  <c r="O197" i="1" s="1"/>
  <c r="Q197" i="1"/>
  <c r="I197" i="1" s="1"/>
  <c r="I193" i="1"/>
  <c r="O193" i="1" s="1"/>
  <c r="I189" i="1"/>
  <c r="O189" i="1" s="1"/>
  <c r="I185" i="1"/>
  <c r="O185" i="1" s="1"/>
  <c r="O181" i="1"/>
  <c r="I181" i="1"/>
  <c r="I177" i="1"/>
  <c r="O177" i="1" s="1"/>
  <c r="I173" i="1"/>
  <c r="O173" i="1" s="1"/>
  <c r="I169" i="1"/>
  <c r="O169" i="1" s="1"/>
  <c r="O165" i="1"/>
  <c r="I165" i="1"/>
  <c r="I161" i="1"/>
  <c r="O161" i="1" s="1"/>
  <c r="I157" i="1"/>
  <c r="O157" i="1" s="1"/>
  <c r="I153" i="1"/>
  <c r="O153" i="1" s="1"/>
  <c r="O149" i="1"/>
  <c r="I149" i="1"/>
  <c r="I145" i="1"/>
  <c r="Q140" i="1" s="1"/>
  <c r="I140" i="1" s="1"/>
  <c r="I141" i="1"/>
  <c r="O141" i="1" s="1"/>
  <c r="I136" i="1"/>
  <c r="Q131" i="1" s="1"/>
  <c r="I131" i="1" s="1"/>
  <c r="I132" i="1"/>
  <c r="O132" i="1" s="1"/>
  <c r="I127" i="1"/>
  <c r="O127" i="1" s="1"/>
  <c r="I123" i="1"/>
  <c r="O123" i="1" s="1"/>
  <c r="I119" i="1"/>
  <c r="O119" i="1" s="1"/>
  <c r="R118" i="1" s="1"/>
  <c r="O118" i="1" s="1"/>
  <c r="I114" i="1"/>
  <c r="O114" i="1" s="1"/>
  <c r="I110" i="1"/>
  <c r="O110" i="1" s="1"/>
  <c r="O106" i="1"/>
  <c r="I106" i="1"/>
  <c r="I102" i="1"/>
  <c r="O102" i="1" s="1"/>
  <c r="I98" i="1"/>
  <c r="O98" i="1" s="1"/>
  <c r="I94" i="1"/>
  <c r="O94" i="1" s="1"/>
  <c r="O90" i="1"/>
  <c r="I90" i="1"/>
  <c r="I86" i="1"/>
  <c r="O86" i="1" s="1"/>
  <c r="I82" i="1"/>
  <c r="O82" i="1" s="1"/>
  <c r="I78" i="1"/>
  <c r="O78" i="1" s="1"/>
  <c r="O74" i="1"/>
  <c r="I74" i="1"/>
  <c r="I70" i="1"/>
  <c r="Q65" i="1" s="1"/>
  <c r="I65" i="1" s="1"/>
  <c r="I66" i="1"/>
  <c r="O66" i="1" s="1"/>
  <c r="I61" i="1"/>
  <c r="O61" i="1" s="1"/>
  <c r="I57" i="1"/>
  <c r="O57" i="1" s="1"/>
  <c r="I53" i="1"/>
  <c r="O53" i="1" s="1"/>
  <c r="O49" i="1"/>
  <c r="I49" i="1"/>
  <c r="I45" i="1"/>
  <c r="Q44" i="1" s="1"/>
  <c r="I44" i="1" s="1"/>
  <c r="O40" i="1"/>
  <c r="I40" i="1"/>
  <c r="I36" i="1"/>
  <c r="O36" i="1" s="1"/>
  <c r="I32" i="1"/>
  <c r="O32" i="1" s="1"/>
  <c r="I28" i="1"/>
  <c r="O28" i="1" s="1"/>
  <c r="O24" i="1"/>
  <c r="I24" i="1"/>
  <c r="Q23" i="1"/>
  <c r="I23" i="1" s="1"/>
  <c r="I19" i="1"/>
  <c r="O19" i="1" s="1"/>
  <c r="R18" i="1" s="1"/>
  <c r="O18" i="1" s="1"/>
  <c r="I14" i="1"/>
  <c r="O14" i="1" s="1"/>
  <c r="I10" i="1"/>
  <c r="O10" i="1" s="1"/>
  <c r="R23" i="1" l="1"/>
  <c r="O23" i="1" s="1"/>
  <c r="R140" i="1"/>
  <c r="O140" i="1" s="1"/>
  <c r="R9" i="1"/>
  <c r="O9" i="1" s="1"/>
  <c r="O45" i="1"/>
  <c r="R44" i="1" s="1"/>
  <c r="O44" i="1" s="1"/>
  <c r="O70" i="1"/>
  <c r="R65" i="1" s="1"/>
  <c r="O65" i="1" s="1"/>
  <c r="O136" i="1"/>
  <c r="R131" i="1" s="1"/>
  <c r="O131" i="1" s="1"/>
  <c r="O145" i="1"/>
  <c r="Q9" i="1"/>
  <c r="I9" i="1" s="1"/>
  <c r="Q18" i="1"/>
  <c r="I18" i="1" s="1"/>
  <c r="Q118" i="1"/>
  <c r="I118" i="1" s="1"/>
  <c r="I3" i="1" l="1"/>
  <c r="O2" i="1"/>
</calcChain>
</file>

<file path=xl/sharedStrings.xml><?xml version="1.0" encoding="utf-8"?>
<sst xmlns="http://schemas.openxmlformats.org/spreadsheetml/2006/main" count="668" uniqueCount="234">
  <si>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</si>
  <si>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</si>
  <si>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</si>
  <si>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</si>
  <si>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</si>
  <si>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</si>
  <si>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</si>
  <si>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</si>
  <si>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01-09-08</t>
  </si>
  <si>
    <t>0,00</t>
  </si>
  <si>
    <t>2</t>
  </si>
  <si>
    <t>O</t>
  </si>
  <si>
    <t>Objekt:</t>
  </si>
  <si>
    <t>D.1.3.3</t>
  </si>
  <si>
    <t>Silnoprouda technologie trakčních napájecích stanic</t>
  </si>
  <si>
    <t>15,00</t>
  </si>
  <si>
    <t>O1</t>
  </si>
  <si>
    <t>Rozpočet:</t>
  </si>
  <si>
    <t>TNS Čebín, rozvodna 25kV - KZ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</si>
  <si>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</si>
  <si>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</si>
  <si>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</si>
  <si>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</si>
  <si>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</si>
  <si>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</si>
  <si>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</si>
  <si>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</si>
  <si>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</si>
  <si>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</si>
  <si>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</si>
  <si>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</si>
  <si>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</si>
  <si>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</si>
  <si>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</si>
  <si>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</si>
  <si>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</si>
  <si>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</si>
  <si>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</si>
  <si>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</si>
  <si>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</si>
  <si>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13283</t>
  </si>
  <si>
    <t/>
  </si>
  <si>
    <t>HLOUBENÍ RÝH ŠÍŘ DO 2M PAŽ I NEPAŽ TŘ. II</t>
  </si>
  <si>
    <t>M3</t>
  </si>
  <si>
    <t>PP</t>
  </si>
  <si>
    <t>VV</t>
  </si>
  <si>
    <t>Viz přílohy projektu</t>
  </si>
  <si>
    <t>TS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</si>
  <si>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</si>
  <si>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</si>
  <si>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</si>
  <si>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</si>
  <si>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Komunikace</t>
  </si>
  <si>
    <t>56110</t>
  </si>
  <si>
    <t>PODKLADNÍ BETON</t>
  </si>
  <si>
    <t>- dodání směsi v požadované kvalitě- očištění podkladu- uložení směsi dle předepsaného technologického předpisu a zhutnění vrstvy v předepsané tloušťce-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</si>
  <si>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70</t>
  </si>
  <si>
    <t>Všeobecné práce pro silnoproud a slaboproud</t>
  </si>
  <si>
    <t>702232</t>
  </si>
  <si>
    <t>KABELOVÁ CHRÁNIČKA ZEMNÍ DĚLENÁ DN PŘES 100 DO 200 MM</t>
  </si>
  <si>
    <t>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</si>
  <si>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</si>
  <si>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702422</t>
  </si>
  <si>
    <t>KABELOVÝ PROSTUP DO OBJEKTU PŘES ZÁKLAD BETONOVÝ SVĚTLÉ ŠÍŘKY PŘES 100 DO 200 MM</t>
  </si>
  <si>
    <t>KUS</t>
  </si>
  <si>
    <t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</si>
  <si>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703752</t>
  </si>
  <si>
    <t>PROTIPOŽÁRNÍ UCPÁVKA STĚNOU/STROPEM, TL DO 50CM,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</si>
  <si>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</si>
  <si>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</si>
  <si>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</t>
  </si>
  <si>
    <t>703755</t>
  </si>
  <si>
    <t>PROTIPOŽÁRNÍ UCPÁVKA PROSTUPU KABELOVÉHO PR. DO 200MM, DO EI 90 MIN.</t>
  </si>
  <si>
    <t>8</t>
  </si>
  <si>
    <t>703763</t>
  </si>
  <si>
    <t>KABELOVÁ UCPÁVKA VODĚ ODOLNÁ PRO VNITŘNÍ PRŮMĚR OTVORU 105 - 185MM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</si>
  <si>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</si>
  <si>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741</t>
  </si>
  <si>
    <t>Silnoproud - Elektroinstalační materiál, ocelové konstrukce, uzemnění</t>
  </si>
  <si>
    <t>741821</t>
  </si>
  <si>
    <t>UZEMŇOVACÍ VODIČ NA POVRCHU NEREZOVÝ (V4A) DO 120 MM2</t>
  </si>
  <si>
    <t>1. Položka obsahuje: – uchycení vodiče na povrch vč. podpěr, konzol, svorek a pod. – měření, dělení, spojování – nátěr2. Položka neobsahuje: X3. Způsob měření:Měří se metr délkový.</t>
  </si>
  <si>
    <t>741922</t>
  </si>
  <si>
    <t>UZEMŇOVACÍ VODIČ V ZEMI NEREZOVÝ (V4A) PŘES 120 DO 300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</si>
  <si>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</si>
  <si>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11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</si>
  <si>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</si>
  <si>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</si>
  <si>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</si>
  <si>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12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</si>
  <si>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</si>
  <si>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</si>
  <si>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</si>
  <si>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13</t>
  </si>
  <si>
    <t>741C06</t>
  </si>
  <si>
    <t>VYVEDENÍ UZEMŇOVACÍCH VODIČŮ NA POVRCH/KONSTRUKCI</t>
  </si>
  <si>
    <t>KPL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</si>
  <si>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</si>
  <si>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</t>
  </si>
  <si>
    <t>Silnoproud - Silnoproudé rozvody</t>
  </si>
  <si>
    <t>14</t>
  </si>
  <si>
    <t>742111</t>
  </si>
  <si>
    <t>VEDENÍ SPOJOVACÍ, PAS CU BEZ DRŽÁKŮ DO 500 MM2</t>
  </si>
  <si>
    <t>1. Položka obsahuje: – měření, dělení, vrtání, tvarování, spojování a pod.2. Položka neobsahuje: X3. Způsob měření:Měří se metr délkový.</t>
  </si>
  <si>
    <t>15</t>
  </si>
  <si>
    <t>7425B2</t>
  </si>
  <si>
    <t>KABEL VN - JEDNOŽÍLOVÝ, 50-AXEKVCE(Y) OD 95 DO 150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</si>
  <si>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</si>
  <si>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16</t>
  </si>
  <si>
    <t>742A22</t>
  </si>
  <si>
    <t>KABELOVÁ KONCOVKA VN VNITŘNÍ JEDNOŽÍLOVÁ PRO KABELY PŘES 6 KV OD 95 DO 150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</si>
  <si>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</si>
  <si>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17</t>
  </si>
  <si>
    <t>742C22</t>
  </si>
  <si>
    <t>KABELOVÁ KONCOVKA VN VENKOVNÍ JEDNOŽÍLOVÁ PRO KABELY PŘES 6 KV OD 95 DO 150 MM2</t>
  </si>
  <si>
    <t>18</t>
  </si>
  <si>
    <t>742F13</t>
  </si>
  <si>
    <t>KABEL NN NEBO VODIČ JEDNOŽÍLOVÝ CU S PLASTOVOU IZOLACÍ OD 25 DO 50 MM2</t>
  </si>
  <si>
    <t>19</t>
  </si>
  <si>
    <t>742F24</t>
  </si>
  <si>
    <t>KABEL NN NEBO VODIČ JEDNOŽÍLOVÝ AL S PLASTOVOU IZOLACÍ OD 70 DO 120 MM2</t>
  </si>
  <si>
    <t>20</t>
  </si>
  <si>
    <t>742I13</t>
  </si>
  <si>
    <t>KABEL NN CU OVLÁDACÍ 7-12ŽÍLOVÝ DO 2,5 MM2 STÍNĚNÝ</t>
  </si>
  <si>
    <t>21</t>
  </si>
  <si>
    <t>742K14</t>
  </si>
  <si>
    <t>UKONČENÍ JEDNOŽÍLOVÉHO KABELU V ROZVADĚČI NEBO NA PŘÍSTROJI OD 70 DO 120 MM2</t>
  </si>
  <si>
    <t>22</t>
  </si>
  <si>
    <t>742K15</t>
  </si>
  <si>
    <t>UKONČENÍ JEDNOŽÍLOVÉHO KABELU V ROZVADĚČI NEBO NA PŘÍSTROJI OD 150 DO 240 MM2</t>
  </si>
  <si>
    <t>23</t>
  </si>
  <si>
    <t>742M11</t>
  </si>
  <si>
    <t>UKONČENÍ 7-12ŽÍLOVÉHO KABELU V ROZVADĚČI NEBO NA PŘÍSTROJI DO 2,5 MM2</t>
  </si>
  <si>
    <t>24</t>
  </si>
  <si>
    <t>742P12</t>
  </si>
  <si>
    <t>OCHRANNÝ NÁTĚR KABELU PROTI OHNI</t>
  </si>
  <si>
    <t>1. Položka obsahuje: – nátěr a všechny práce spojené s nátěrem kabelu včetně veškerého příslušentsví2. Položka neobsahuje: X3. Způsob měření:Měří se metr délkový.</t>
  </si>
  <si>
    <t>25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</si>
  <si>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</si>
  <si>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</si>
  <si>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</si>
  <si>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26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</si>
  <si>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</si>
  <si>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</si>
  <si>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</si>
  <si>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745</t>
  </si>
  <si>
    <t>Silnoproud - Silnoproudá technologie</t>
  </si>
  <si>
    <t>27</t>
  </si>
  <si>
    <t>745262</t>
  </si>
  <si>
    <t>SVODIČ PŘEPĚTÍ VN UN PŘES 25 KV</t>
  </si>
  <si>
    <t>1. Položka obsahuje: – veškerý podružný, pomocný a upevňovací materiál – technický popis viz. projektová dokumentace – předepsané zkoušky, revize a atesty2. Položka neobsahuje: X3. Způsob měření:Udává se počet kusů kompletní konstrukce nebo práce.</t>
  </si>
  <si>
    <t>28</t>
  </si>
  <si>
    <t>7452E6</t>
  </si>
  <si>
    <t>KOBKA VN - DOKONČOVACÍ PRÁCE</t>
  </si>
  <si>
    <t>1. Položka obsahuje: – drobné dokončovací práce v kobce VN2. Položka neobsahuje: X3. Způsob měření:Udává se počet kusů kompletní konstrukce nebo práce.</t>
  </si>
  <si>
    <t>29</t>
  </si>
  <si>
    <t>745801</t>
  </si>
  <si>
    <t>TERMISTOROVÁ OCHRANA SUCHÉHO TRANSFORMÁTORU S KONTAKTNÍM VÝSTUPEM PRO VÝSTRAHU A ODPOJENÍ</t>
  </si>
  <si>
    <t>1. Položka obsahuje: – veškerý podružný, pomocný, spojovací a upevňovací materiál – technický popis viz. projektová dokumentace – předepsané zkoušky, revize a atesty2. Položka neobsahuje: X3. Způsob měření:Udává se počet kusů kompletní konstrukce nebo práce.</t>
  </si>
  <si>
    <t>746</t>
  </si>
  <si>
    <t>Silnoproud - Silnoproudá technologie - R110 kV, měnírny, TNS, spínací stanice</t>
  </si>
  <si>
    <t>30</t>
  </si>
  <si>
    <t>746532</t>
  </si>
  <si>
    <t>VZDUCHOVÁ DEKOMPENZAČNÍ TLUMIVKA PRO FKZ JEDNOFÁZOVÁ, 27,5 KV, DO 7000 KVA</t>
  </si>
  <si>
    <t>1. Položka obsahuje: – veškerý podružný, pomocný a upevňovací materiál – technický popis viz. projektová dokumentace – uvedení do provozu, předepsané zkoušky, revize a atesty2. Položka neobsahuje: X3. Způsob měření:Udává se počet kusů kompletní konstrukce nebo práce.</t>
  </si>
  <si>
    <t>31</t>
  </si>
  <si>
    <t>746561</t>
  </si>
  <si>
    <t>SPOJOVACÍ VEDENÍ VN ZAOBLENÉ VČETNĚ DRŽÁKŮ - AL PAS DO 500 MM2</t>
  </si>
  <si>
    <t>1. Položka obsahuje: – návrh, měření, dělení, vrtání, tvarování, spojování a pod. – veškerý podružný a pomocný materiál – držáky, izolátory a pod.  – upevnění do ke konstrukci apod.2. Položka neobsahuje: X3. Způsob měření:Udává se počet kusů kompletní konstrukce nebo práce.</t>
  </si>
  <si>
    <t>747</t>
  </si>
  <si>
    <t>Silnoproud - Zkoušky, revize a HZS</t>
  </si>
  <si>
    <t>32</t>
  </si>
  <si>
    <t>747136</t>
  </si>
  <si>
    <t>UVEDENÍ DO PROVOZU TRANSFORMÁTORU SUCHÉHO, SKŘÍŇOVÉHO 6 A 10/0,4 KV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</si>
  <si>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</si>
  <si>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33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</si>
  <si>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</si>
  <si>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</si>
  <si>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</si>
  <si>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34</t>
  </si>
  <si>
    <t>747214</t>
  </si>
  <si>
    <t>CELKOVÁ PROHLÍDKA, ZKOUŠENÍ, MĚŘENÍ A VYHOTOVENÍ VÝCHOZÍ REVIZNÍ ZPRÁVY, PRO OBJEM IN - PŘÍPLATEK ZA KAŽDÝCH DALŠÍCH I ZAPOČATÝCH 500 TIS. KČ</t>
  </si>
  <si>
    <t>35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</si>
  <si>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</si>
  <si>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</si>
  <si>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</si>
  <si>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36</t>
  </si>
  <si>
    <t>747303</t>
  </si>
  <si>
    <t>VYDÁNÍ PŘÍKAZU "B" - SLOŽITÉ PRACOVIŠTĚ</t>
  </si>
  <si>
    <t>1. Položka obsahuje: – cenu za vyhotovení příkazu ""B"" pro zajištění pracoviště při práci na vypnutém a zajištěném zařízení vn2. Položka neobsahuje: X3. Způsob měření:Udává se počet kusů kompletní konstrukce nebo práce.</t>
  </si>
  <si>
    <t>37</t>
  </si>
  <si>
    <t>747521</t>
  </si>
  <si>
    <t>ZKOUŠKY VODIČŮ A KABELŮ OVLÁDACÍCH OD 5 DO 12 ŽIL</t>
  </si>
  <si>
    <t>1. Položka obsahuje: – cenu za provedení měření kabelu/ vodiče vč. vyhotovení protokolu2. Položka neobsahuje: X3. Způsob měření:Udává se počet kusů kompletní konstrukce nebo práce.</t>
  </si>
  <si>
    <t>38</t>
  </si>
  <si>
    <t>747531</t>
  </si>
  <si>
    <t>ZKOUŠKY VODIČŮ A KABELŮ VN ZVÝŠENÝM NAPĚTÍM DO 35 KV</t>
  </si>
  <si>
    <t>39</t>
  </si>
  <si>
    <t>747532</t>
  </si>
  <si>
    <t>ZKOUŠKY VODIČŮ A KABELŮ VN - PROVOZ MĚŘÍCÍHO VOZU PO DOBU ZKOUŠEK VN KABELŮ</t>
  </si>
  <si>
    <t>40</t>
  </si>
  <si>
    <t>747611</t>
  </si>
  <si>
    <t>MĚŘENÍ EMC A EMI DLE ČSN EN 50 121 V ROZSAHU PS/SO</t>
  </si>
  <si>
    <t>1. Položka obsahuje: – cenu za měření dle příslušných norem a předpisů, včetně vystavení protokolu2. Položka neobsahuje: X3. Způsob měření:Udává se počet kusů kompletní konstrukce nebo práce.</t>
  </si>
  <si>
    <t>41</t>
  </si>
  <si>
    <t>747615</t>
  </si>
  <si>
    <t>MĚŘENÍ A NASTAVENÍ KOMPENZACE INDUKČNÍHO ODBĚRU STANICE</t>
  </si>
  <si>
    <t>1. Položka obsahuje: – cenu za měření dle příslušných norem a předpisů a nastavení kompenzace, včetně vystavení protokolu2. Položka neobsahuje: X3. Způsob měření:Udává se počet kusů kompletní konstrukce nebo práce.</t>
  </si>
  <si>
    <t>42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</si>
  <si>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</si>
  <si>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</si>
  <si>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</si>
  <si>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</si>
  <si>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43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</si>
  <si>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</si>
  <si>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</si>
  <si>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</si>
  <si>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44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</si>
  <si>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</si>
  <si>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</si>
  <si>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</si>
  <si>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45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</si>
  <si>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</si>
  <si>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</si>
  <si>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</si>
  <si>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990</t>
  </si>
  <si>
    <t>Likvidace odpadů vč. dopravy</t>
  </si>
  <si>
    <t>46</t>
  </si>
  <si>
    <t>R015112</t>
  </si>
  <si>
    <t>90</t>
  </si>
  <si>
    <t>POPLATKY ZA LIKVIDACI ODPADŮ NEKONTAMINOVANÝCH - 17 05 04 VYTĚŽENÉ ZEMINY A HORNINY - II. TŘÍDA TĚŽITELNOSTI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</si>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</sst>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>
    <pageSetUpPr fitToPage="1"/>
  </sheetPr>
  <dimension ref="A1:R201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0+O9+O18+O23+O44+O65+O118+O131+O140+O197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0+I9+I18+I23+I44+I65+I118+I131+I140+I197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30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46</v>
      </c>
    </row>
    <row r="13" spans="1:18" ht="229.5" x14ac:dyDescent="0.2">
      <c r="A13" t="s">
        <v>47</v>
      </c>
      <c r="E13" s="29" t="s">
        <v>48</v>
      </c>
    </row>
    <row r="14" spans="1:18" x14ac:dyDescent="0.2">
      <c r="A14" s="22" t="s">
        <v>39</v>
      </c>
      <c r="B14" s="23" t="s">
        <v>10</v>
      </c>
      <c r="C14" s="23" t="s">
        <v>49</v>
      </c>
      <c r="D14" s="22" t="s">
        <v>41</v>
      </c>
      <c r="E14" s="24" t="s">
        <v>50</v>
      </c>
      <c r="F14" s="25" t="s">
        <v>43</v>
      </c>
      <c r="G14" s="26">
        <v>20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46</v>
      </c>
    </row>
    <row r="17" spans="1:18" ht="165.75" x14ac:dyDescent="0.2">
      <c r="A17" t="s">
        <v>47</v>
      </c>
      <c r="E17" s="29" t="s">
        <v>51</v>
      </c>
    </row>
    <row r="18" spans="1:18" ht="12.75" customHeight="1" x14ac:dyDescent="0.2">
      <c r="A18" s="3" t="s">
        <v>37</v>
      </c>
      <c r="B18" s="3"/>
      <c r="C18" s="32" t="s">
        <v>33</v>
      </c>
      <c r="D18" s="3"/>
      <c r="E18" s="20" t="s">
        <v>52</v>
      </c>
      <c r="F18" s="3"/>
      <c r="G18" s="3"/>
      <c r="H18" s="3"/>
      <c r="I18" s="33">
        <f>0+Q18</f>
        <v>0</v>
      </c>
      <c r="O18">
        <f>0+R18</f>
        <v>0</v>
      </c>
      <c r="Q18">
        <f>0+I19</f>
        <v>0</v>
      </c>
      <c r="R18">
        <f>0+O19</f>
        <v>0</v>
      </c>
    </row>
    <row r="19" spans="1:18" x14ac:dyDescent="0.2">
      <c r="A19" s="22" t="s">
        <v>39</v>
      </c>
      <c r="B19" s="23" t="s">
        <v>2</v>
      </c>
      <c r="C19" s="23" t="s">
        <v>53</v>
      </c>
      <c r="D19" s="22" t="s">
        <v>41</v>
      </c>
      <c r="E19" s="24" t="s">
        <v>54</v>
      </c>
      <c r="F19" s="25" t="s">
        <v>43</v>
      </c>
      <c r="G19" s="26">
        <v>3</v>
      </c>
      <c r="H19" s="27">
        <v>0</v>
      </c>
      <c r="I19" s="27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8" t="s">
        <v>44</v>
      </c>
      <c r="E20" s="29" t="s">
        <v>41</v>
      </c>
    </row>
    <row r="21" spans="1:18" x14ac:dyDescent="0.2">
      <c r="A21" s="30" t="s">
        <v>45</v>
      </c>
      <c r="E21" s="31" t="s">
        <v>46</v>
      </c>
    </row>
    <row r="22" spans="1:18" ht="63.75" x14ac:dyDescent="0.2">
      <c r="A22" t="s">
        <v>47</v>
      </c>
      <c r="E22" s="29" t="s">
        <v>55</v>
      </c>
    </row>
    <row r="23" spans="1:18" ht="12.75" customHeight="1" x14ac:dyDescent="0.2">
      <c r="A23" s="3" t="s">
        <v>37</v>
      </c>
      <c r="B23" s="3"/>
      <c r="C23" s="32" t="s">
        <v>56</v>
      </c>
      <c r="D23" s="3"/>
      <c r="E23" s="20" t="s">
        <v>57</v>
      </c>
      <c r="F23" s="3"/>
      <c r="G23" s="3"/>
      <c r="H23" s="3"/>
      <c r="I23" s="33">
        <f>0+Q23</f>
        <v>0</v>
      </c>
      <c r="O23">
        <f>0+R23</f>
        <v>0</v>
      </c>
      <c r="Q23">
        <f>0+I24+I28+I32+I36+I40</f>
        <v>0</v>
      </c>
      <c r="R23">
        <f>0+O24+O28+O32+O36+O40</f>
        <v>0</v>
      </c>
    </row>
    <row r="24" spans="1:18" x14ac:dyDescent="0.2">
      <c r="A24" s="22" t="s">
        <v>39</v>
      </c>
      <c r="B24" s="23" t="s">
        <v>32</v>
      </c>
      <c r="C24" s="23" t="s">
        <v>58</v>
      </c>
      <c r="D24" s="22" t="s">
        <v>41</v>
      </c>
      <c r="E24" s="24" t="s">
        <v>59</v>
      </c>
      <c r="F24" s="25" t="s">
        <v>60</v>
      </c>
      <c r="G24" s="26">
        <v>100</v>
      </c>
      <c r="H24" s="27">
        <v>0</v>
      </c>
      <c r="I24" s="27">
        <f>ROUND(ROUND(H24,2)*ROUND(G24,3),2)</f>
        <v>0</v>
      </c>
      <c r="O24">
        <f>(I24*21)/100</f>
        <v>0</v>
      </c>
      <c r="P24" t="s">
        <v>10</v>
      </c>
    </row>
    <row r="25" spans="1:18" x14ac:dyDescent="0.2">
      <c r="A25" s="28" t="s">
        <v>44</v>
      </c>
      <c r="E25" s="29" t="s">
        <v>41</v>
      </c>
    </row>
    <row r="26" spans="1:18" x14ac:dyDescent="0.2">
      <c r="A26" s="30" t="s">
        <v>45</v>
      </c>
      <c r="E26" s="31" t="s">
        <v>46</v>
      </c>
    </row>
    <row r="27" spans="1:18" ht="51" x14ac:dyDescent="0.2">
      <c r="A27" t="s">
        <v>47</v>
      </c>
      <c r="E27" s="29" t="s">
        <v>61</v>
      </c>
    </row>
    <row r="28" spans="1:18" ht="25.5" x14ac:dyDescent="0.2">
      <c r="A28" s="22" t="s">
        <v>39</v>
      </c>
      <c r="B28" s="23" t="s">
        <v>33</v>
      </c>
      <c r="C28" s="23" t="s">
        <v>62</v>
      </c>
      <c r="D28" s="22" t="s">
        <v>41</v>
      </c>
      <c r="E28" s="24" t="s">
        <v>63</v>
      </c>
      <c r="F28" s="25" t="s">
        <v>64</v>
      </c>
      <c r="G28" s="26">
        <v>2</v>
      </c>
      <c r="H28" s="27">
        <v>0</v>
      </c>
      <c r="I28" s="27">
        <f>ROUND(ROUND(H28,2)*ROUND(G28,3),2)</f>
        <v>0</v>
      </c>
      <c r="O28">
        <f>(I28*21)/100</f>
        <v>0</v>
      </c>
      <c r="P28" t="s">
        <v>10</v>
      </c>
    </row>
    <row r="29" spans="1:18" x14ac:dyDescent="0.2">
      <c r="A29" s="28" t="s">
        <v>44</v>
      </c>
      <c r="E29" s="29" t="s">
        <v>41</v>
      </c>
    </row>
    <row r="30" spans="1:18" x14ac:dyDescent="0.2">
      <c r="A30" s="30" t="s">
        <v>45</v>
      </c>
      <c r="E30" s="31" t="s">
        <v>46</v>
      </c>
    </row>
    <row r="31" spans="1:18" ht="63.75" x14ac:dyDescent="0.2">
      <c r="A31" t="s">
        <v>47</v>
      </c>
      <c r="E31" s="29" t="s">
        <v>65</v>
      </c>
    </row>
    <row r="32" spans="1:18" x14ac:dyDescent="0.2">
      <c r="A32" s="22" t="s">
        <v>39</v>
      </c>
      <c r="B32" s="23" t="s">
        <v>34</v>
      </c>
      <c r="C32" s="23" t="s">
        <v>66</v>
      </c>
      <c r="D32" s="22" t="s">
        <v>41</v>
      </c>
      <c r="E32" s="24" t="s">
        <v>67</v>
      </c>
      <c r="F32" s="25" t="s">
        <v>68</v>
      </c>
      <c r="G32" s="26">
        <v>1</v>
      </c>
      <c r="H32" s="27">
        <v>0</v>
      </c>
      <c r="I32" s="27">
        <f>ROUND(ROUND(H32,2)*ROUND(G32,3),2)</f>
        <v>0</v>
      </c>
      <c r="O32">
        <f>(I32*21)/100</f>
        <v>0</v>
      </c>
      <c r="P32" t="s">
        <v>10</v>
      </c>
    </row>
    <row r="33" spans="1:18" x14ac:dyDescent="0.2">
      <c r="A33" s="28" t="s">
        <v>44</v>
      </c>
      <c r="E33" s="29" t="s">
        <v>41</v>
      </c>
    </row>
    <row r="34" spans="1:18" x14ac:dyDescent="0.2">
      <c r="A34" s="30" t="s">
        <v>45</v>
      </c>
      <c r="E34" s="31" t="s">
        <v>46</v>
      </c>
    </row>
    <row r="35" spans="1:18" ht="38.25" x14ac:dyDescent="0.2">
      <c r="A35" t="s">
        <v>47</v>
      </c>
      <c r="E35" s="29" t="s">
        <v>69</v>
      </c>
    </row>
    <row r="36" spans="1:18" ht="25.5" x14ac:dyDescent="0.2">
      <c r="A36" s="22" t="s">
        <v>39</v>
      </c>
      <c r="B36" s="23" t="s">
        <v>70</v>
      </c>
      <c r="C36" s="23" t="s">
        <v>71</v>
      </c>
      <c r="D36" s="22" t="s">
        <v>41</v>
      </c>
      <c r="E36" s="24" t="s">
        <v>72</v>
      </c>
      <c r="F36" s="25" t="s">
        <v>64</v>
      </c>
      <c r="G36" s="26">
        <v>2</v>
      </c>
      <c r="H36" s="27">
        <v>0</v>
      </c>
      <c r="I36" s="27">
        <f>ROUND(ROUND(H36,2)*ROUND(G36,3),2)</f>
        <v>0</v>
      </c>
      <c r="O36">
        <f>(I36*21)/100</f>
        <v>0</v>
      </c>
      <c r="P36" t="s">
        <v>10</v>
      </c>
    </row>
    <row r="37" spans="1:18" x14ac:dyDescent="0.2">
      <c r="A37" s="28" t="s">
        <v>44</v>
      </c>
      <c r="E37" s="29" t="s">
        <v>41</v>
      </c>
    </row>
    <row r="38" spans="1:18" x14ac:dyDescent="0.2">
      <c r="A38" s="30" t="s">
        <v>45</v>
      </c>
      <c r="E38" s="31" t="s">
        <v>46</v>
      </c>
    </row>
    <row r="39" spans="1:18" ht="38.25" x14ac:dyDescent="0.2">
      <c r="A39" t="s">
        <v>47</v>
      </c>
      <c r="E39" s="29" t="s">
        <v>69</v>
      </c>
    </row>
    <row r="40" spans="1:18" ht="25.5" x14ac:dyDescent="0.2">
      <c r="A40" s="22" t="s">
        <v>39</v>
      </c>
      <c r="B40" s="23" t="s">
        <v>73</v>
      </c>
      <c r="C40" s="23" t="s">
        <v>74</v>
      </c>
      <c r="D40" s="22" t="s">
        <v>41</v>
      </c>
      <c r="E40" s="24" t="s">
        <v>75</v>
      </c>
      <c r="F40" s="25" t="s">
        <v>64</v>
      </c>
      <c r="G40" s="26">
        <v>2</v>
      </c>
      <c r="H40" s="27">
        <v>0</v>
      </c>
      <c r="I40" s="27">
        <f>ROUND(ROUND(H40,2)*ROUND(G40,3),2)</f>
        <v>0</v>
      </c>
      <c r="O40">
        <f>(I40*21)/100</f>
        <v>0</v>
      </c>
      <c r="P40" t="s">
        <v>10</v>
      </c>
    </row>
    <row r="41" spans="1:18" x14ac:dyDescent="0.2">
      <c r="A41" s="28" t="s">
        <v>44</v>
      </c>
      <c r="E41" s="29" t="s">
        <v>41</v>
      </c>
    </row>
    <row r="42" spans="1:18" x14ac:dyDescent="0.2">
      <c r="A42" s="30" t="s">
        <v>45</v>
      </c>
      <c r="E42" s="31" t="s">
        <v>46</v>
      </c>
    </row>
    <row r="43" spans="1:18" ht="51" x14ac:dyDescent="0.2">
      <c r="A43" t="s">
        <v>47</v>
      </c>
      <c r="E43" s="29" t="s">
        <v>76</v>
      </c>
    </row>
    <row r="44" spans="1:18" ht="12.75" customHeight="1" x14ac:dyDescent="0.2">
      <c r="A44" s="3" t="s">
        <v>37</v>
      </c>
      <c r="B44" s="3"/>
      <c r="C44" s="32" t="s">
        <v>77</v>
      </c>
      <c r="D44" s="3"/>
      <c r="E44" s="20" t="s">
        <v>78</v>
      </c>
      <c r="F44" s="3"/>
      <c r="G44" s="3"/>
      <c r="H44" s="3"/>
      <c r="I44" s="33">
        <f>0+Q44</f>
        <v>0</v>
      </c>
      <c r="O44">
        <f>0+R44</f>
        <v>0</v>
      </c>
      <c r="Q44">
        <f>0+I45+I49+I53+I57+I61</f>
        <v>0</v>
      </c>
      <c r="R44">
        <f>0+O45+O49+O53+O57+O61</f>
        <v>0</v>
      </c>
    </row>
    <row r="45" spans="1:18" x14ac:dyDescent="0.2">
      <c r="A45" s="22" t="s">
        <v>39</v>
      </c>
      <c r="B45" s="23" t="s">
        <v>35</v>
      </c>
      <c r="C45" s="23" t="s">
        <v>79</v>
      </c>
      <c r="D45" s="22" t="s">
        <v>41</v>
      </c>
      <c r="E45" s="24" t="s">
        <v>80</v>
      </c>
      <c r="F45" s="25" t="s">
        <v>60</v>
      </c>
      <c r="G45" s="26">
        <v>20</v>
      </c>
      <c r="H45" s="27">
        <v>0</v>
      </c>
      <c r="I45" s="27">
        <f>ROUND(ROUND(H45,2)*ROUND(G45,3),2)</f>
        <v>0</v>
      </c>
      <c r="O45">
        <f>(I45*21)/100</f>
        <v>0</v>
      </c>
      <c r="P45" t="s">
        <v>10</v>
      </c>
    </row>
    <row r="46" spans="1:18" x14ac:dyDescent="0.2">
      <c r="A46" s="28" t="s">
        <v>44</v>
      </c>
      <c r="E46" s="29" t="s">
        <v>41</v>
      </c>
    </row>
    <row r="47" spans="1:18" x14ac:dyDescent="0.2">
      <c r="A47" s="30" t="s">
        <v>45</v>
      </c>
      <c r="E47" s="31" t="s">
        <v>46</v>
      </c>
    </row>
    <row r="48" spans="1:18" ht="38.25" x14ac:dyDescent="0.2">
      <c r="A48" t="s">
        <v>47</v>
      </c>
      <c r="E48" s="29" t="s">
        <v>81</v>
      </c>
    </row>
    <row r="49" spans="1:16" x14ac:dyDescent="0.2">
      <c r="A49" s="22" t="s">
        <v>39</v>
      </c>
      <c r="B49" s="23" t="s">
        <v>36</v>
      </c>
      <c r="C49" s="23" t="s">
        <v>82</v>
      </c>
      <c r="D49" s="22" t="s">
        <v>41</v>
      </c>
      <c r="E49" s="24" t="s">
        <v>83</v>
      </c>
      <c r="F49" s="25" t="s">
        <v>60</v>
      </c>
      <c r="G49" s="26">
        <v>40</v>
      </c>
      <c r="H49" s="27">
        <v>0</v>
      </c>
      <c r="I49" s="27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8" t="s">
        <v>44</v>
      </c>
      <c r="E50" s="29" t="s">
        <v>41</v>
      </c>
    </row>
    <row r="51" spans="1:16" x14ac:dyDescent="0.2">
      <c r="A51" s="30" t="s">
        <v>45</v>
      </c>
      <c r="E51" s="31" t="s">
        <v>46</v>
      </c>
    </row>
    <row r="52" spans="1:16" ht="51" x14ac:dyDescent="0.2">
      <c r="A52" t="s">
        <v>47</v>
      </c>
      <c r="E52" s="29" t="s">
        <v>84</v>
      </c>
    </row>
    <row r="53" spans="1:16" x14ac:dyDescent="0.2">
      <c r="A53" s="22" t="s">
        <v>39</v>
      </c>
      <c r="B53" s="23" t="s">
        <v>85</v>
      </c>
      <c r="C53" s="23" t="s">
        <v>86</v>
      </c>
      <c r="D53" s="22" t="s">
        <v>41</v>
      </c>
      <c r="E53" s="24" t="s">
        <v>87</v>
      </c>
      <c r="F53" s="25" t="s">
        <v>64</v>
      </c>
      <c r="G53" s="26">
        <v>8</v>
      </c>
      <c r="H53" s="27">
        <v>0</v>
      </c>
      <c r="I53" s="27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28" t="s">
        <v>44</v>
      </c>
      <c r="E54" s="29" t="s">
        <v>41</v>
      </c>
    </row>
    <row r="55" spans="1:16" x14ac:dyDescent="0.2">
      <c r="A55" s="30" t="s">
        <v>45</v>
      </c>
      <c r="E55" s="31" t="s">
        <v>46</v>
      </c>
    </row>
    <row r="56" spans="1:16" ht="25.5" x14ac:dyDescent="0.2">
      <c r="A56" t="s">
        <v>47</v>
      </c>
      <c r="E56" s="29" t="s">
        <v>88</v>
      </c>
    </row>
    <row r="57" spans="1:16" x14ac:dyDescent="0.2">
      <c r="A57" s="22" t="s">
        <v>39</v>
      </c>
      <c r="B57" s="23" t="s">
        <v>89</v>
      </c>
      <c r="C57" s="23" t="s">
        <v>90</v>
      </c>
      <c r="D57" s="22" t="s">
        <v>41</v>
      </c>
      <c r="E57" s="24" t="s">
        <v>91</v>
      </c>
      <c r="F57" s="25" t="s">
        <v>64</v>
      </c>
      <c r="G57" s="26">
        <v>12</v>
      </c>
      <c r="H57" s="27">
        <v>0</v>
      </c>
      <c r="I57" s="27">
        <f>ROUND(ROUND(H57,2)*ROUND(G57,3),2)</f>
        <v>0</v>
      </c>
      <c r="O57">
        <f>(I57*21)/100</f>
        <v>0</v>
      </c>
      <c r="P57" t="s">
        <v>10</v>
      </c>
    </row>
    <row r="58" spans="1:16" x14ac:dyDescent="0.2">
      <c r="A58" s="28" t="s">
        <v>44</v>
      </c>
      <c r="E58" s="29" t="s">
        <v>41</v>
      </c>
    </row>
    <row r="59" spans="1:16" x14ac:dyDescent="0.2">
      <c r="A59" s="30" t="s">
        <v>45</v>
      </c>
      <c r="E59" s="31" t="s">
        <v>46</v>
      </c>
    </row>
    <row r="60" spans="1:16" ht="38.25" x14ac:dyDescent="0.2">
      <c r="A60" t="s">
        <v>47</v>
      </c>
      <c r="E60" s="29" t="s">
        <v>92</v>
      </c>
    </row>
    <row r="61" spans="1:16" x14ac:dyDescent="0.2">
      <c r="A61" s="22" t="s">
        <v>39</v>
      </c>
      <c r="B61" s="23" t="s">
        <v>93</v>
      </c>
      <c r="C61" s="23" t="s">
        <v>94</v>
      </c>
      <c r="D61" s="22" t="s">
        <v>41</v>
      </c>
      <c r="E61" s="24" t="s">
        <v>95</v>
      </c>
      <c r="F61" s="25" t="s">
        <v>96</v>
      </c>
      <c r="G61" s="26">
        <v>2</v>
      </c>
      <c r="H61" s="27">
        <v>0</v>
      </c>
      <c r="I61" s="27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28" t="s">
        <v>44</v>
      </c>
      <c r="E62" s="29" t="s">
        <v>41</v>
      </c>
    </row>
    <row r="63" spans="1:16" x14ac:dyDescent="0.2">
      <c r="A63" s="30" t="s">
        <v>45</v>
      </c>
      <c r="E63" s="31" t="s">
        <v>46</v>
      </c>
    </row>
    <row r="64" spans="1:16" ht="51" x14ac:dyDescent="0.2">
      <c r="A64" t="s">
        <v>47</v>
      </c>
      <c r="E64" s="29" t="s">
        <v>97</v>
      </c>
    </row>
    <row r="65" spans="1:18" ht="12.75" customHeight="1" x14ac:dyDescent="0.2">
      <c r="A65" s="3" t="s">
        <v>37</v>
      </c>
      <c r="B65" s="3"/>
      <c r="C65" s="32" t="s">
        <v>98</v>
      </c>
      <c r="D65" s="3"/>
      <c r="E65" s="20" t="s">
        <v>99</v>
      </c>
      <c r="F65" s="3"/>
      <c r="G65" s="3"/>
      <c r="H65" s="3"/>
      <c r="I65" s="33">
        <f>0+Q65</f>
        <v>0</v>
      </c>
      <c r="O65">
        <f>0+R65</f>
        <v>0</v>
      </c>
      <c r="Q65">
        <f>0+I66+I70+I74+I78+I82+I86+I90+I94+I98+I102+I106+I110+I114</f>
        <v>0</v>
      </c>
      <c r="R65">
        <f>0+O66+O70+O74+O78+O82+O86+O90+O94+O98+O102+O106+O110+O114</f>
        <v>0</v>
      </c>
    </row>
    <row r="66" spans="1:18" x14ac:dyDescent="0.2">
      <c r="A66" s="22" t="s">
        <v>39</v>
      </c>
      <c r="B66" s="23" t="s">
        <v>100</v>
      </c>
      <c r="C66" s="23" t="s">
        <v>101</v>
      </c>
      <c r="D66" s="22" t="s">
        <v>41</v>
      </c>
      <c r="E66" s="24" t="s">
        <v>102</v>
      </c>
      <c r="F66" s="25" t="s">
        <v>60</v>
      </c>
      <c r="G66" s="26">
        <v>6</v>
      </c>
      <c r="H66" s="27">
        <v>0</v>
      </c>
      <c r="I66" s="27">
        <f>ROUND(ROUND(H66,2)*ROUND(G66,3),2)</f>
        <v>0</v>
      </c>
      <c r="O66">
        <f>(I66*21)/100</f>
        <v>0</v>
      </c>
      <c r="P66" t="s">
        <v>10</v>
      </c>
    </row>
    <row r="67" spans="1:18" x14ac:dyDescent="0.2">
      <c r="A67" s="28" t="s">
        <v>44</v>
      </c>
      <c r="E67" s="29" t="s">
        <v>41</v>
      </c>
    </row>
    <row r="68" spans="1:18" x14ac:dyDescent="0.2">
      <c r="A68" s="30" t="s">
        <v>45</v>
      </c>
      <c r="E68" s="31" t="s">
        <v>46</v>
      </c>
    </row>
    <row r="69" spans="1:18" ht="25.5" x14ac:dyDescent="0.2">
      <c r="A69" t="s">
        <v>47</v>
      </c>
      <c r="E69" s="29" t="s">
        <v>103</v>
      </c>
    </row>
    <row r="70" spans="1:18" x14ac:dyDescent="0.2">
      <c r="A70" s="22" t="s">
        <v>39</v>
      </c>
      <c r="B70" s="23" t="s">
        <v>104</v>
      </c>
      <c r="C70" s="23" t="s">
        <v>105</v>
      </c>
      <c r="D70" s="22" t="s">
        <v>41</v>
      </c>
      <c r="E70" s="24" t="s">
        <v>106</v>
      </c>
      <c r="F70" s="25" t="s">
        <v>60</v>
      </c>
      <c r="G70" s="26">
        <v>50</v>
      </c>
      <c r="H70" s="27">
        <v>0</v>
      </c>
      <c r="I70" s="27">
        <f>ROUND(ROUND(H70,2)*ROUND(G70,3),2)</f>
        <v>0</v>
      </c>
      <c r="O70">
        <f>(I70*21)/100</f>
        <v>0</v>
      </c>
      <c r="P70" t="s">
        <v>10</v>
      </c>
    </row>
    <row r="71" spans="1:18" x14ac:dyDescent="0.2">
      <c r="A71" s="28" t="s">
        <v>44</v>
      </c>
      <c r="E71" s="29" t="s">
        <v>41</v>
      </c>
    </row>
    <row r="72" spans="1:18" x14ac:dyDescent="0.2">
      <c r="A72" s="30" t="s">
        <v>45</v>
      </c>
      <c r="E72" s="31" t="s">
        <v>46</v>
      </c>
    </row>
    <row r="73" spans="1:18" ht="38.25" x14ac:dyDescent="0.2">
      <c r="A73" t="s">
        <v>47</v>
      </c>
      <c r="E73" s="29" t="s">
        <v>107</v>
      </c>
    </row>
    <row r="74" spans="1:18" ht="25.5" x14ac:dyDescent="0.2">
      <c r="A74" s="22" t="s">
        <v>39</v>
      </c>
      <c r="B74" s="23" t="s">
        <v>108</v>
      </c>
      <c r="C74" s="23" t="s">
        <v>109</v>
      </c>
      <c r="D74" s="22" t="s">
        <v>41</v>
      </c>
      <c r="E74" s="24" t="s">
        <v>110</v>
      </c>
      <c r="F74" s="25" t="s">
        <v>64</v>
      </c>
      <c r="G74" s="26">
        <v>2</v>
      </c>
      <c r="H74" s="27">
        <v>0</v>
      </c>
      <c r="I74" s="27">
        <f>ROUND(ROUND(H74,2)*ROUND(G74,3),2)</f>
        <v>0</v>
      </c>
      <c r="O74">
        <f>(I74*21)/100</f>
        <v>0</v>
      </c>
      <c r="P74" t="s">
        <v>10</v>
      </c>
    </row>
    <row r="75" spans="1:18" x14ac:dyDescent="0.2">
      <c r="A75" s="28" t="s">
        <v>44</v>
      </c>
      <c r="E75" s="29" t="s">
        <v>41</v>
      </c>
    </row>
    <row r="76" spans="1:18" x14ac:dyDescent="0.2">
      <c r="A76" s="30" t="s">
        <v>45</v>
      </c>
      <c r="E76" s="31" t="s">
        <v>46</v>
      </c>
    </row>
    <row r="77" spans="1:18" ht="38.25" x14ac:dyDescent="0.2">
      <c r="A77" t="s">
        <v>47</v>
      </c>
      <c r="E77" s="29" t="s">
        <v>111</v>
      </c>
    </row>
    <row r="78" spans="1:18" ht="25.5" x14ac:dyDescent="0.2">
      <c r="A78" s="22" t="s">
        <v>39</v>
      </c>
      <c r="B78" s="23" t="s">
        <v>112</v>
      </c>
      <c r="C78" s="23" t="s">
        <v>113</v>
      </c>
      <c r="D78" s="22" t="s">
        <v>41</v>
      </c>
      <c r="E78" s="24" t="s">
        <v>114</v>
      </c>
      <c r="F78" s="25" t="s">
        <v>64</v>
      </c>
      <c r="G78" s="26">
        <v>2</v>
      </c>
      <c r="H78" s="27">
        <v>0</v>
      </c>
      <c r="I78" s="27">
        <f>ROUND(ROUND(H78,2)*ROUND(G78,3),2)</f>
        <v>0</v>
      </c>
      <c r="O78">
        <f>(I78*21)/100</f>
        <v>0</v>
      </c>
      <c r="P78" t="s">
        <v>10</v>
      </c>
    </row>
    <row r="79" spans="1:18" x14ac:dyDescent="0.2">
      <c r="A79" s="28" t="s">
        <v>44</v>
      </c>
      <c r="E79" s="29" t="s">
        <v>41</v>
      </c>
    </row>
    <row r="80" spans="1:18" x14ac:dyDescent="0.2">
      <c r="A80" s="30" t="s">
        <v>45</v>
      </c>
      <c r="E80" s="31" t="s">
        <v>46</v>
      </c>
    </row>
    <row r="81" spans="1:16" ht="38.25" x14ac:dyDescent="0.2">
      <c r="A81" t="s">
        <v>47</v>
      </c>
      <c r="E81" s="29" t="s">
        <v>111</v>
      </c>
    </row>
    <row r="82" spans="1:16" ht="25.5" x14ac:dyDescent="0.2">
      <c r="A82" s="22" t="s">
        <v>39</v>
      </c>
      <c r="B82" s="23" t="s">
        <v>115</v>
      </c>
      <c r="C82" s="23" t="s">
        <v>116</v>
      </c>
      <c r="D82" s="22" t="s">
        <v>41</v>
      </c>
      <c r="E82" s="24" t="s">
        <v>117</v>
      </c>
      <c r="F82" s="25" t="s">
        <v>60</v>
      </c>
      <c r="G82" s="26">
        <v>20</v>
      </c>
      <c r="H82" s="27">
        <v>0</v>
      </c>
      <c r="I82" s="27">
        <f>ROUND(ROUND(H82,2)*ROUND(G82,3),2)</f>
        <v>0</v>
      </c>
      <c r="O82">
        <f>(I82*21)/100</f>
        <v>0</v>
      </c>
      <c r="P82" t="s">
        <v>10</v>
      </c>
    </row>
    <row r="83" spans="1:16" x14ac:dyDescent="0.2">
      <c r="A83" s="28" t="s">
        <v>44</v>
      </c>
      <c r="E83" s="29" t="s">
        <v>41</v>
      </c>
    </row>
    <row r="84" spans="1:16" x14ac:dyDescent="0.2">
      <c r="A84" s="30" t="s">
        <v>45</v>
      </c>
      <c r="E84" s="31" t="s">
        <v>46</v>
      </c>
    </row>
    <row r="85" spans="1:16" ht="38.25" x14ac:dyDescent="0.2">
      <c r="A85" t="s">
        <v>47</v>
      </c>
      <c r="E85" s="29" t="s">
        <v>107</v>
      </c>
    </row>
    <row r="86" spans="1:16" ht="25.5" x14ac:dyDescent="0.2">
      <c r="A86" s="22" t="s">
        <v>39</v>
      </c>
      <c r="B86" s="23" t="s">
        <v>118</v>
      </c>
      <c r="C86" s="23" t="s">
        <v>119</v>
      </c>
      <c r="D86" s="22" t="s">
        <v>41</v>
      </c>
      <c r="E86" s="24" t="s">
        <v>120</v>
      </c>
      <c r="F86" s="25" t="s">
        <v>60</v>
      </c>
      <c r="G86" s="26">
        <v>200</v>
      </c>
      <c r="H86" s="27">
        <v>0</v>
      </c>
      <c r="I86" s="27">
        <f>ROUND(ROUND(H86,2)*ROUND(G86,3),2)</f>
        <v>0</v>
      </c>
      <c r="O86">
        <f>(I86*21)/100</f>
        <v>0</v>
      </c>
      <c r="P86" t="s">
        <v>10</v>
      </c>
    </row>
    <row r="87" spans="1:16" x14ac:dyDescent="0.2">
      <c r="A87" s="28" t="s">
        <v>44</v>
      </c>
      <c r="E87" s="29" t="s">
        <v>41</v>
      </c>
    </row>
    <row r="88" spans="1:16" x14ac:dyDescent="0.2">
      <c r="A88" s="30" t="s">
        <v>45</v>
      </c>
      <c r="E88" s="31" t="s">
        <v>46</v>
      </c>
    </row>
    <row r="89" spans="1:16" ht="38.25" x14ac:dyDescent="0.2">
      <c r="A89" t="s">
        <v>47</v>
      </c>
      <c r="E89" s="29" t="s">
        <v>107</v>
      </c>
    </row>
    <row r="90" spans="1:16" x14ac:dyDescent="0.2">
      <c r="A90" s="22" t="s">
        <v>39</v>
      </c>
      <c r="B90" s="23" t="s">
        <v>121</v>
      </c>
      <c r="C90" s="23" t="s">
        <v>122</v>
      </c>
      <c r="D90" s="22" t="s">
        <v>41</v>
      </c>
      <c r="E90" s="24" t="s">
        <v>123</v>
      </c>
      <c r="F90" s="25" t="s">
        <v>60</v>
      </c>
      <c r="G90" s="26">
        <v>70</v>
      </c>
      <c r="H90" s="27">
        <v>0</v>
      </c>
      <c r="I90" s="27">
        <f>ROUND(ROUND(H90,2)*ROUND(G90,3),2)</f>
        <v>0</v>
      </c>
      <c r="O90">
        <f>(I90*21)/100</f>
        <v>0</v>
      </c>
      <c r="P90" t="s">
        <v>10</v>
      </c>
    </row>
    <row r="91" spans="1:16" x14ac:dyDescent="0.2">
      <c r="A91" s="28" t="s">
        <v>44</v>
      </c>
      <c r="E91" s="29" t="s">
        <v>41</v>
      </c>
    </row>
    <row r="92" spans="1:16" x14ac:dyDescent="0.2">
      <c r="A92" s="30" t="s">
        <v>45</v>
      </c>
      <c r="E92" s="31" t="s">
        <v>46</v>
      </c>
    </row>
    <row r="93" spans="1:16" ht="38.25" x14ac:dyDescent="0.2">
      <c r="A93" t="s">
        <v>47</v>
      </c>
      <c r="E93" s="29" t="s">
        <v>107</v>
      </c>
    </row>
    <row r="94" spans="1:16" ht="25.5" x14ac:dyDescent="0.2">
      <c r="A94" s="22" t="s">
        <v>39</v>
      </c>
      <c r="B94" s="23" t="s">
        <v>124</v>
      </c>
      <c r="C94" s="23" t="s">
        <v>125</v>
      </c>
      <c r="D94" s="22" t="s">
        <v>41</v>
      </c>
      <c r="E94" s="24" t="s">
        <v>126</v>
      </c>
      <c r="F94" s="25" t="s">
        <v>64</v>
      </c>
      <c r="G94" s="26">
        <v>8</v>
      </c>
      <c r="H94" s="27">
        <v>0</v>
      </c>
      <c r="I94" s="27">
        <f>ROUND(ROUND(H94,2)*ROUND(G94,3),2)</f>
        <v>0</v>
      </c>
      <c r="O94">
        <f>(I94*21)/100</f>
        <v>0</v>
      </c>
      <c r="P94" t="s">
        <v>10</v>
      </c>
    </row>
    <row r="95" spans="1:16" x14ac:dyDescent="0.2">
      <c r="A95" s="28" t="s">
        <v>44</v>
      </c>
      <c r="E95" s="29" t="s">
        <v>41</v>
      </c>
    </row>
    <row r="96" spans="1:16" x14ac:dyDescent="0.2">
      <c r="A96" s="30" t="s">
        <v>45</v>
      </c>
      <c r="E96" s="31" t="s">
        <v>46</v>
      </c>
    </row>
    <row r="97" spans="1:16" ht="38.25" x14ac:dyDescent="0.2">
      <c r="A97" t="s">
        <v>47</v>
      </c>
      <c r="E97" s="29" t="s">
        <v>111</v>
      </c>
    </row>
    <row r="98" spans="1:16" ht="25.5" x14ac:dyDescent="0.2">
      <c r="A98" s="22" t="s">
        <v>39</v>
      </c>
      <c r="B98" s="23" t="s">
        <v>127</v>
      </c>
      <c r="C98" s="23" t="s">
        <v>128</v>
      </c>
      <c r="D98" s="22" t="s">
        <v>41</v>
      </c>
      <c r="E98" s="24" t="s">
        <v>129</v>
      </c>
      <c r="F98" s="25" t="s">
        <v>64</v>
      </c>
      <c r="G98" s="26">
        <v>4</v>
      </c>
      <c r="H98" s="27">
        <v>0</v>
      </c>
      <c r="I98" s="27">
        <f>ROUND(ROUND(H98,2)*ROUND(G98,3),2)</f>
        <v>0</v>
      </c>
      <c r="O98">
        <f>(I98*21)/100</f>
        <v>0</v>
      </c>
      <c r="P98" t="s">
        <v>10</v>
      </c>
    </row>
    <row r="99" spans="1:16" x14ac:dyDescent="0.2">
      <c r="A99" s="28" t="s">
        <v>44</v>
      </c>
      <c r="E99" s="29" t="s">
        <v>41</v>
      </c>
    </row>
    <row r="100" spans="1:16" x14ac:dyDescent="0.2">
      <c r="A100" s="30" t="s">
        <v>45</v>
      </c>
      <c r="E100" s="31" t="s">
        <v>46</v>
      </c>
    </row>
    <row r="101" spans="1:16" ht="38.25" x14ac:dyDescent="0.2">
      <c r="A101" t="s">
        <v>47</v>
      </c>
      <c r="E101" s="29" t="s">
        <v>111</v>
      </c>
    </row>
    <row r="102" spans="1:16" ht="25.5" x14ac:dyDescent="0.2">
      <c r="A102" s="22" t="s">
        <v>39</v>
      </c>
      <c r="B102" s="23" t="s">
        <v>130</v>
      </c>
      <c r="C102" s="23" t="s">
        <v>131</v>
      </c>
      <c r="D102" s="22" t="s">
        <v>41</v>
      </c>
      <c r="E102" s="24" t="s">
        <v>132</v>
      </c>
      <c r="F102" s="25" t="s">
        <v>64</v>
      </c>
      <c r="G102" s="26">
        <v>4</v>
      </c>
      <c r="H102" s="27">
        <v>0</v>
      </c>
      <c r="I102" s="27">
        <f>ROUND(ROUND(H102,2)*ROUND(G102,3),2)</f>
        <v>0</v>
      </c>
      <c r="O102">
        <f>(I102*21)/100</f>
        <v>0</v>
      </c>
      <c r="P102" t="s">
        <v>10</v>
      </c>
    </row>
    <row r="103" spans="1:16" x14ac:dyDescent="0.2">
      <c r="A103" s="28" t="s">
        <v>44</v>
      </c>
      <c r="E103" s="29" t="s">
        <v>41</v>
      </c>
    </row>
    <row r="104" spans="1:16" x14ac:dyDescent="0.2">
      <c r="A104" s="30" t="s">
        <v>45</v>
      </c>
      <c r="E104" s="31" t="s">
        <v>46</v>
      </c>
    </row>
    <row r="105" spans="1:16" ht="38.25" x14ac:dyDescent="0.2">
      <c r="A105" t="s">
        <v>47</v>
      </c>
      <c r="E105" s="29" t="s">
        <v>111</v>
      </c>
    </row>
    <row r="106" spans="1:16" x14ac:dyDescent="0.2">
      <c r="A106" s="22" t="s">
        <v>39</v>
      </c>
      <c r="B106" s="23" t="s">
        <v>133</v>
      </c>
      <c r="C106" s="23" t="s">
        <v>134</v>
      </c>
      <c r="D106" s="22" t="s">
        <v>41</v>
      </c>
      <c r="E106" s="24" t="s">
        <v>135</v>
      </c>
      <c r="F106" s="25" t="s">
        <v>60</v>
      </c>
      <c r="G106" s="26">
        <v>40</v>
      </c>
      <c r="H106" s="27">
        <v>0</v>
      </c>
      <c r="I106" s="27">
        <f>ROUND(ROUND(H106,2)*ROUND(G106,3),2)</f>
        <v>0</v>
      </c>
      <c r="O106">
        <f>(I106*21)/100</f>
        <v>0</v>
      </c>
      <c r="P106" t="s">
        <v>10</v>
      </c>
    </row>
    <row r="107" spans="1:16" x14ac:dyDescent="0.2">
      <c r="A107" s="28" t="s">
        <v>44</v>
      </c>
      <c r="E107" s="29" t="s">
        <v>41</v>
      </c>
    </row>
    <row r="108" spans="1:16" x14ac:dyDescent="0.2">
      <c r="A108" s="30" t="s">
        <v>45</v>
      </c>
      <c r="E108" s="31" t="s">
        <v>46</v>
      </c>
    </row>
    <row r="109" spans="1:16" ht="38.25" x14ac:dyDescent="0.2">
      <c r="A109" t="s">
        <v>47</v>
      </c>
      <c r="E109" s="29" t="s">
        <v>136</v>
      </c>
    </row>
    <row r="110" spans="1:16" x14ac:dyDescent="0.2">
      <c r="A110" s="22" t="s">
        <v>39</v>
      </c>
      <c r="B110" s="23" t="s">
        <v>137</v>
      </c>
      <c r="C110" s="23" t="s">
        <v>138</v>
      </c>
      <c r="D110" s="22" t="s">
        <v>41</v>
      </c>
      <c r="E110" s="24" t="s">
        <v>139</v>
      </c>
      <c r="F110" s="25" t="s">
        <v>60</v>
      </c>
      <c r="G110" s="26">
        <v>80</v>
      </c>
      <c r="H110" s="27">
        <v>0</v>
      </c>
      <c r="I110" s="27">
        <f>ROUND(ROUND(H110,2)*ROUND(G110,3),2)</f>
        <v>0</v>
      </c>
      <c r="O110">
        <f>(I110*21)/100</f>
        <v>0</v>
      </c>
      <c r="P110" t="s">
        <v>10</v>
      </c>
    </row>
    <row r="111" spans="1:16" x14ac:dyDescent="0.2">
      <c r="A111" s="28" t="s">
        <v>44</v>
      </c>
      <c r="E111" s="29" t="s">
        <v>41</v>
      </c>
    </row>
    <row r="112" spans="1:16" x14ac:dyDescent="0.2">
      <c r="A112" s="30" t="s">
        <v>45</v>
      </c>
      <c r="E112" s="31" t="s">
        <v>46</v>
      </c>
    </row>
    <row r="113" spans="1:18" ht="25.5" x14ac:dyDescent="0.2">
      <c r="A113" t="s">
        <v>47</v>
      </c>
      <c r="E113" s="29" t="s">
        <v>140</v>
      </c>
    </row>
    <row r="114" spans="1:18" x14ac:dyDescent="0.2">
      <c r="A114" s="22" t="s">
        <v>39</v>
      </c>
      <c r="B114" s="23" t="s">
        <v>141</v>
      </c>
      <c r="C114" s="23" t="s">
        <v>142</v>
      </c>
      <c r="D114" s="22" t="s">
        <v>41</v>
      </c>
      <c r="E114" s="24" t="s">
        <v>143</v>
      </c>
      <c r="F114" s="25" t="s">
        <v>64</v>
      </c>
      <c r="G114" s="26">
        <v>20</v>
      </c>
      <c r="H114" s="27">
        <v>0</v>
      </c>
      <c r="I114" s="27">
        <f>ROUND(ROUND(H114,2)*ROUND(G114,3),2)</f>
        <v>0</v>
      </c>
      <c r="O114">
        <f>(I114*21)/100</f>
        <v>0</v>
      </c>
      <c r="P114" t="s">
        <v>10</v>
      </c>
    </row>
    <row r="115" spans="1:18" x14ac:dyDescent="0.2">
      <c r="A115" s="28" t="s">
        <v>44</v>
      </c>
      <c r="E115" s="29" t="s">
        <v>41</v>
      </c>
    </row>
    <row r="116" spans="1:18" x14ac:dyDescent="0.2">
      <c r="A116" s="30" t="s">
        <v>45</v>
      </c>
      <c r="E116" s="31" t="s">
        <v>46</v>
      </c>
    </row>
    <row r="117" spans="1:18" ht="25.5" x14ac:dyDescent="0.2">
      <c r="A117" t="s">
        <v>47</v>
      </c>
      <c r="E117" s="29" t="s">
        <v>144</v>
      </c>
    </row>
    <row r="118" spans="1:18" ht="12.75" customHeight="1" x14ac:dyDescent="0.2">
      <c r="A118" s="3" t="s">
        <v>37</v>
      </c>
      <c r="B118" s="3"/>
      <c r="C118" s="32" t="s">
        <v>145</v>
      </c>
      <c r="D118" s="3"/>
      <c r="E118" s="20" t="s">
        <v>146</v>
      </c>
      <c r="F118" s="3"/>
      <c r="G118" s="3"/>
      <c r="H118" s="3"/>
      <c r="I118" s="33">
        <f>0+Q118</f>
        <v>0</v>
      </c>
      <c r="O118">
        <f>0+R118</f>
        <v>0</v>
      </c>
      <c r="Q118">
        <f>0+I119+I123+I127</f>
        <v>0</v>
      </c>
      <c r="R118">
        <f>0+O119+O123+O127</f>
        <v>0</v>
      </c>
    </row>
    <row r="119" spans="1:18" x14ac:dyDescent="0.2">
      <c r="A119" s="22" t="s">
        <v>39</v>
      </c>
      <c r="B119" s="23" t="s">
        <v>147</v>
      </c>
      <c r="C119" s="23" t="s">
        <v>148</v>
      </c>
      <c r="D119" s="22" t="s">
        <v>41</v>
      </c>
      <c r="E119" s="24" t="s">
        <v>149</v>
      </c>
      <c r="F119" s="25" t="s">
        <v>64</v>
      </c>
      <c r="G119" s="26">
        <v>2</v>
      </c>
      <c r="H119" s="27">
        <v>0</v>
      </c>
      <c r="I119" s="27">
        <f>ROUND(ROUND(H119,2)*ROUND(G119,3),2)</f>
        <v>0</v>
      </c>
      <c r="O119">
        <f>(I119*21)/100</f>
        <v>0</v>
      </c>
      <c r="P119" t="s">
        <v>10</v>
      </c>
    </row>
    <row r="120" spans="1:18" x14ac:dyDescent="0.2">
      <c r="A120" s="28" t="s">
        <v>44</v>
      </c>
      <c r="E120" s="29" t="s">
        <v>41</v>
      </c>
    </row>
    <row r="121" spans="1:18" x14ac:dyDescent="0.2">
      <c r="A121" s="30" t="s">
        <v>45</v>
      </c>
      <c r="E121" s="31" t="s">
        <v>46</v>
      </c>
    </row>
    <row r="122" spans="1:18" ht="51" x14ac:dyDescent="0.2">
      <c r="A122" t="s">
        <v>47</v>
      </c>
      <c r="E122" s="29" t="s">
        <v>150</v>
      </c>
    </row>
    <row r="123" spans="1:18" x14ac:dyDescent="0.2">
      <c r="A123" s="22" t="s">
        <v>39</v>
      </c>
      <c r="B123" s="23" t="s">
        <v>151</v>
      </c>
      <c r="C123" s="23" t="s">
        <v>152</v>
      </c>
      <c r="D123" s="22" t="s">
        <v>41</v>
      </c>
      <c r="E123" s="24" t="s">
        <v>153</v>
      </c>
      <c r="F123" s="25" t="s">
        <v>64</v>
      </c>
      <c r="G123" s="26">
        <v>2</v>
      </c>
      <c r="H123" s="27">
        <v>0</v>
      </c>
      <c r="I123" s="27">
        <f>ROUND(ROUND(H123,2)*ROUND(G123,3),2)</f>
        <v>0</v>
      </c>
      <c r="O123">
        <f>(I123*21)/100</f>
        <v>0</v>
      </c>
      <c r="P123" t="s">
        <v>10</v>
      </c>
    </row>
    <row r="124" spans="1:18" x14ac:dyDescent="0.2">
      <c r="A124" s="28" t="s">
        <v>44</v>
      </c>
      <c r="E124" s="29" t="s">
        <v>41</v>
      </c>
    </row>
    <row r="125" spans="1:18" x14ac:dyDescent="0.2">
      <c r="A125" s="30" t="s">
        <v>45</v>
      </c>
      <c r="E125" s="31" t="s">
        <v>46</v>
      </c>
    </row>
    <row r="126" spans="1:18" ht="38.25" x14ac:dyDescent="0.2">
      <c r="A126" t="s">
        <v>47</v>
      </c>
      <c r="E126" s="29" t="s">
        <v>154</v>
      </c>
    </row>
    <row r="127" spans="1:18" ht="25.5" x14ac:dyDescent="0.2">
      <c r="A127" s="22" t="s">
        <v>39</v>
      </c>
      <c r="B127" s="23" t="s">
        <v>155</v>
      </c>
      <c r="C127" s="23" t="s">
        <v>156</v>
      </c>
      <c r="D127" s="22" t="s">
        <v>41</v>
      </c>
      <c r="E127" s="24" t="s">
        <v>157</v>
      </c>
      <c r="F127" s="25" t="s">
        <v>64</v>
      </c>
      <c r="G127" s="26">
        <v>2</v>
      </c>
      <c r="H127" s="27">
        <v>0</v>
      </c>
      <c r="I127" s="27">
        <f>ROUND(ROUND(H127,2)*ROUND(G127,3),2)</f>
        <v>0</v>
      </c>
      <c r="O127">
        <f>(I127*21)/100</f>
        <v>0</v>
      </c>
      <c r="P127" t="s">
        <v>10</v>
      </c>
    </row>
    <row r="128" spans="1:18" x14ac:dyDescent="0.2">
      <c r="A128" s="28" t="s">
        <v>44</v>
      </c>
      <c r="E128" s="29" t="s">
        <v>41</v>
      </c>
    </row>
    <row r="129" spans="1:18" x14ac:dyDescent="0.2">
      <c r="A129" s="30" t="s">
        <v>45</v>
      </c>
      <c r="E129" s="31" t="s">
        <v>46</v>
      </c>
    </row>
    <row r="130" spans="1:18" ht="51" x14ac:dyDescent="0.2">
      <c r="A130" t="s">
        <v>47</v>
      </c>
      <c r="E130" s="29" t="s">
        <v>158</v>
      </c>
    </row>
    <row r="131" spans="1:18" ht="12.75" customHeight="1" x14ac:dyDescent="0.2">
      <c r="A131" s="3" t="s">
        <v>37</v>
      </c>
      <c r="B131" s="3"/>
      <c r="C131" s="32" t="s">
        <v>159</v>
      </c>
      <c r="D131" s="3"/>
      <c r="E131" s="20" t="s">
        <v>160</v>
      </c>
      <c r="F131" s="3"/>
      <c r="G131" s="3"/>
      <c r="H131" s="3"/>
      <c r="I131" s="33">
        <f>0+Q131</f>
        <v>0</v>
      </c>
      <c r="O131">
        <f>0+R131</f>
        <v>0</v>
      </c>
      <c r="Q131">
        <f>0+I132+I136</f>
        <v>0</v>
      </c>
      <c r="R131">
        <f>0+O132+O136</f>
        <v>0</v>
      </c>
    </row>
    <row r="132" spans="1:18" ht="25.5" x14ac:dyDescent="0.2">
      <c r="A132" s="22" t="s">
        <v>39</v>
      </c>
      <c r="B132" s="23" t="s">
        <v>161</v>
      </c>
      <c r="C132" s="23" t="s">
        <v>162</v>
      </c>
      <c r="D132" s="22" t="s">
        <v>41</v>
      </c>
      <c r="E132" s="24" t="s">
        <v>163</v>
      </c>
      <c r="F132" s="25" t="s">
        <v>64</v>
      </c>
      <c r="G132" s="26">
        <v>2</v>
      </c>
      <c r="H132" s="27">
        <v>0</v>
      </c>
      <c r="I132" s="27">
        <f>ROUND(ROUND(H132,2)*ROUND(G132,3),2)</f>
        <v>0</v>
      </c>
      <c r="O132">
        <f>(I132*21)/100</f>
        <v>0</v>
      </c>
      <c r="P132" t="s">
        <v>10</v>
      </c>
    </row>
    <row r="133" spans="1:18" x14ac:dyDescent="0.2">
      <c r="A133" s="28" t="s">
        <v>44</v>
      </c>
      <c r="E133" s="29" t="s">
        <v>41</v>
      </c>
    </row>
    <row r="134" spans="1:18" x14ac:dyDescent="0.2">
      <c r="A134" s="30" t="s">
        <v>45</v>
      </c>
      <c r="E134" s="31" t="s">
        <v>46</v>
      </c>
    </row>
    <row r="135" spans="1:18" ht="51" x14ac:dyDescent="0.2">
      <c r="A135" t="s">
        <v>47</v>
      </c>
      <c r="E135" s="29" t="s">
        <v>164</v>
      </c>
    </row>
    <row r="136" spans="1:18" x14ac:dyDescent="0.2">
      <c r="A136" s="22" t="s">
        <v>39</v>
      </c>
      <c r="B136" s="23" t="s">
        <v>165</v>
      </c>
      <c r="C136" s="23" t="s">
        <v>166</v>
      </c>
      <c r="D136" s="22" t="s">
        <v>41</v>
      </c>
      <c r="E136" s="24" t="s">
        <v>167</v>
      </c>
      <c r="F136" s="25" t="s">
        <v>64</v>
      </c>
      <c r="G136" s="26">
        <v>4</v>
      </c>
      <c r="H136" s="27">
        <v>0</v>
      </c>
      <c r="I136" s="27">
        <f>ROUND(ROUND(H136,2)*ROUND(G136,3),2)</f>
        <v>0</v>
      </c>
      <c r="O136">
        <f>(I136*21)/100</f>
        <v>0</v>
      </c>
      <c r="P136" t="s">
        <v>10</v>
      </c>
    </row>
    <row r="137" spans="1:18" x14ac:dyDescent="0.2">
      <c r="A137" s="28" t="s">
        <v>44</v>
      </c>
      <c r="E137" s="29" t="s">
        <v>41</v>
      </c>
    </row>
    <row r="138" spans="1:18" x14ac:dyDescent="0.2">
      <c r="A138" s="30" t="s">
        <v>45</v>
      </c>
      <c r="E138" s="31" t="s">
        <v>46</v>
      </c>
    </row>
    <row r="139" spans="1:18" ht="51" x14ac:dyDescent="0.2">
      <c r="A139" t="s">
        <v>47</v>
      </c>
      <c r="E139" s="29" t="s">
        <v>168</v>
      </c>
    </row>
    <row r="140" spans="1:18" ht="12.75" customHeight="1" x14ac:dyDescent="0.2">
      <c r="A140" s="3" t="s">
        <v>37</v>
      </c>
      <c r="B140" s="3"/>
      <c r="C140" s="32" t="s">
        <v>169</v>
      </c>
      <c r="D140" s="3"/>
      <c r="E140" s="20" t="s">
        <v>170</v>
      </c>
      <c r="F140" s="3"/>
      <c r="G140" s="3"/>
      <c r="H140" s="3"/>
      <c r="I140" s="33">
        <f>0+Q140</f>
        <v>0</v>
      </c>
      <c r="O140">
        <f>0+R140</f>
        <v>0</v>
      </c>
      <c r="Q140">
        <f>0+I141+I145+I149+I153+I157+I161+I165+I169+I173+I177+I181+I185+I189+I193</f>
        <v>0</v>
      </c>
      <c r="R140">
        <f>0+O141+O145+O149+O153+O157+O161+O165+O169+O173+O177+O181+O185+O189+O193</f>
        <v>0</v>
      </c>
    </row>
    <row r="141" spans="1:18" ht="25.5" x14ac:dyDescent="0.2">
      <c r="A141" s="22" t="s">
        <v>39</v>
      </c>
      <c r="B141" s="23" t="s">
        <v>171</v>
      </c>
      <c r="C141" s="23" t="s">
        <v>172</v>
      </c>
      <c r="D141" s="22" t="s">
        <v>41</v>
      </c>
      <c r="E141" s="24" t="s">
        <v>173</v>
      </c>
      <c r="F141" s="25" t="s">
        <v>64</v>
      </c>
      <c r="G141" s="26">
        <v>2</v>
      </c>
      <c r="H141" s="27">
        <v>0</v>
      </c>
      <c r="I141" s="27">
        <f>ROUND(ROUND(H141,2)*ROUND(G141,3),2)</f>
        <v>0</v>
      </c>
      <c r="O141">
        <f>(I141*21)/100</f>
        <v>0</v>
      </c>
      <c r="P141" t="s">
        <v>10</v>
      </c>
    </row>
    <row r="142" spans="1:18" x14ac:dyDescent="0.2">
      <c r="A142" s="28" t="s">
        <v>44</v>
      </c>
      <c r="E142" s="29" t="s">
        <v>41</v>
      </c>
    </row>
    <row r="143" spans="1:18" x14ac:dyDescent="0.2">
      <c r="A143" s="30" t="s">
        <v>45</v>
      </c>
      <c r="E143" s="31" t="s">
        <v>46</v>
      </c>
    </row>
    <row r="144" spans="1:18" ht="51" x14ac:dyDescent="0.2">
      <c r="A144" t="s">
        <v>47</v>
      </c>
      <c r="E144" s="29" t="s">
        <v>174</v>
      </c>
    </row>
    <row r="145" spans="1:16" ht="25.5" x14ac:dyDescent="0.2">
      <c r="A145" s="22" t="s">
        <v>39</v>
      </c>
      <c r="B145" s="23" t="s">
        <v>175</v>
      </c>
      <c r="C145" s="23" t="s">
        <v>176</v>
      </c>
      <c r="D145" s="22" t="s">
        <v>41</v>
      </c>
      <c r="E145" s="24" t="s">
        <v>177</v>
      </c>
      <c r="F145" s="25" t="s">
        <v>64</v>
      </c>
      <c r="G145" s="26">
        <v>1</v>
      </c>
      <c r="H145" s="27">
        <v>0</v>
      </c>
      <c r="I145" s="27">
        <f>ROUND(ROUND(H145,2)*ROUND(G145,3),2)</f>
        <v>0</v>
      </c>
      <c r="O145">
        <f>(I145*21)/100</f>
        <v>0</v>
      </c>
      <c r="P145" t="s">
        <v>10</v>
      </c>
    </row>
    <row r="146" spans="1:16" x14ac:dyDescent="0.2">
      <c r="A146" s="28" t="s">
        <v>44</v>
      </c>
      <c r="E146" s="29" t="s">
        <v>41</v>
      </c>
    </row>
    <row r="147" spans="1:16" x14ac:dyDescent="0.2">
      <c r="A147" s="30" t="s">
        <v>45</v>
      </c>
      <c r="E147" s="31" t="s">
        <v>46</v>
      </c>
    </row>
    <row r="148" spans="1:16" ht="63.75" x14ac:dyDescent="0.2">
      <c r="A148" t="s">
        <v>47</v>
      </c>
      <c r="E148" s="29" t="s">
        <v>178</v>
      </c>
    </row>
    <row r="149" spans="1:16" ht="38.25" x14ac:dyDescent="0.2">
      <c r="A149" s="22" t="s">
        <v>39</v>
      </c>
      <c r="B149" s="23" t="s">
        <v>179</v>
      </c>
      <c r="C149" s="23" t="s">
        <v>180</v>
      </c>
      <c r="D149" s="22" t="s">
        <v>41</v>
      </c>
      <c r="E149" s="24" t="s">
        <v>181</v>
      </c>
      <c r="F149" s="25" t="s">
        <v>64</v>
      </c>
      <c r="G149" s="26">
        <v>4</v>
      </c>
      <c r="H149" s="27">
        <v>0</v>
      </c>
      <c r="I149" s="27">
        <f>ROUND(ROUND(H149,2)*ROUND(G149,3),2)</f>
        <v>0</v>
      </c>
      <c r="O149">
        <f>(I149*21)/100</f>
        <v>0</v>
      </c>
      <c r="P149" t="s">
        <v>10</v>
      </c>
    </row>
    <row r="150" spans="1:16" x14ac:dyDescent="0.2">
      <c r="A150" s="28" t="s">
        <v>44</v>
      </c>
      <c r="E150" s="29" t="s">
        <v>41</v>
      </c>
    </row>
    <row r="151" spans="1:16" x14ac:dyDescent="0.2">
      <c r="A151" s="30" t="s">
        <v>45</v>
      </c>
      <c r="E151" s="31" t="s">
        <v>46</v>
      </c>
    </row>
    <row r="152" spans="1:16" ht="63.75" x14ac:dyDescent="0.2">
      <c r="A152" t="s">
        <v>47</v>
      </c>
      <c r="E152" s="29" t="s">
        <v>178</v>
      </c>
    </row>
    <row r="153" spans="1:16" ht="25.5" x14ac:dyDescent="0.2">
      <c r="A153" s="22" t="s">
        <v>39</v>
      </c>
      <c r="B153" s="23" t="s">
        <v>182</v>
      </c>
      <c r="C153" s="23" t="s">
        <v>183</v>
      </c>
      <c r="D153" s="22" t="s">
        <v>41</v>
      </c>
      <c r="E153" s="24" t="s">
        <v>184</v>
      </c>
      <c r="F153" s="25" t="s">
        <v>64</v>
      </c>
      <c r="G153" s="26">
        <v>1</v>
      </c>
      <c r="H153" s="27">
        <v>0</v>
      </c>
      <c r="I153" s="27">
        <f>ROUND(ROUND(H153,2)*ROUND(G153,3),2)</f>
        <v>0</v>
      </c>
      <c r="O153">
        <f>(I153*21)/100</f>
        <v>0</v>
      </c>
      <c r="P153" t="s">
        <v>10</v>
      </c>
    </row>
    <row r="154" spans="1:16" x14ac:dyDescent="0.2">
      <c r="A154" s="28" t="s">
        <v>44</v>
      </c>
      <c r="E154" s="29" t="s">
        <v>41</v>
      </c>
    </row>
    <row r="155" spans="1:16" x14ac:dyDescent="0.2">
      <c r="A155" s="30" t="s">
        <v>45</v>
      </c>
      <c r="E155" s="31" t="s">
        <v>46</v>
      </c>
    </row>
    <row r="156" spans="1:16" ht="38.25" x14ac:dyDescent="0.2">
      <c r="A156" t="s">
        <v>47</v>
      </c>
      <c r="E156" s="29" t="s">
        <v>185</v>
      </c>
    </row>
    <row r="157" spans="1:16" x14ac:dyDescent="0.2">
      <c r="A157" s="22" t="s">
        <v>39</v>
      </c>
      <c r="B157" s="23" t="s">
        <v>186</v>
      </c>
      <c r="C157" s="23" t="s">
        <v>187</v>
      </c>
      <c r="D157" s="22" t="s">
        <v>41</v>
      </c>
      <c r="E157" s="24" t="s">
        <v>188</v>
      </c>
      <c r="F157" s="25" t="s">
        <v>64</v>
      </c>
      <c r="G157" s="26">
        <v>2</v>
      </c>
      <c r="H157" s="27">
        <v>0</v>
      </c>
      <c r="I157" s="27">
        <f>ROUND(ROUND(H157,2)*ROUND(G157,3),2)</f>
        <v>0</v>
      </c>
      <c r="O157">
        <f>(I157*21)/100</f>
        <v>0</v>
      </c>
      <c r="P157" t="s">
        <v>10</v>
      </c>
    </row>
    <row r="158" spans="1:16" x14ac:dyDescent="0.2">
      <c r="A158" s="28" t="s">
        <v>44</v>
      </c>
      <c r="E158" s="29" t="s">
        <v>41</v>
      </c>
    </row>
    <row r="159" spans="1:16" x14ac:dyDescent="0.2">
      <c r="A159" s="30" t="s">
        <v>45</v>
      </c>
      <c r="E159" s="31" t="s">
        <v>46</v>
      </c>
    </row>
    <row r="160" spans="1:16" ht="38.25" x14ac:dyDescent="0.2">
      <c r="A160" t="s">
        <v>47</v>
      </c>
      <c r="E160" s="29" t="s">
        <v>189</v>
      </c>
    </row>
    <row r="161" spans="1:16" x14ac:dyDescent="0.2">
      <c r="A161" s="22" t="s">
        <v>39</v>
      </c>
      <c r="B161" s="23" t="s">
        <v>190</v>
      </c>
      <c r="C161" s="23" t="s">
        <v>191</v>
      </c>
      <c r="D161" s="22" t="s">
        <v>41</v>
      </c>
      <c r="E161" s="24" t="s">
        <v>192</v>
      </c>
      <c r="F161" s="25" t="s">
        <v>64</v>
      </c>
      <c r="G161" s="26">
        <v>2</v>
      </c>
      <c r="H161" s="27">
        <v>0</v>
      </c>
      <c r="I161" s="27">
        <f>ROUND(ROUND(H161,2)*ROUND(G161,3),2)</f>
        <v>0</v>
      </c>
      <c r="O161">
        <f>(I161*21)/100</f>
        <v>0</v>
      </c>
      <c r="P161" t="s">
        <v>10</v>
      </c>
    </row>
    <row r="162" spans="1:16" x14ac:dyDescent="0.2">
      <c r="A162" s="28" t="s">
        <v>44</v>
      </c>
      <c r="E162" s="29" t="s">
        <v>41</v>
      </c>
    </row>
    <row r="163" spans="1:16" x14ac:dyDescent="0.2">
      <c r="A163" s="30" t="s">
        <v>45</v>
      </c>
      <c r="E163" s="31" t="s">
        <v>46</v>
      </c>
    </row>
    <row r="164" spans="1:16" ht="38.25" x14ac:dyDescent="0.2">
      <c r="A164" t="s">
        <v>47</v>
      </c>
      <c r="E164" s="29" t="s">
        <v>193</v>
      </c>
    </row>
    <row r="165" spans="1:16" x14ac:dyDescent="0.2">
      <c r="A165" s="22" t="s">
        <v>39</v>
      </c>
      <c r="B165" s="23" t="s">
        <v>194</v>
      </c>
      <c r="C165" s="23" t="s">
        <v>195</v>
      </c>
      <c r="D165" s="22" t="s">
        <v>41</v>
      </c>
      <c r="E165" s="24" t="s">
        <v>196</v>
      </c>
      <c r="F165" s="25" t="s">
        <v>64</v>
      </c>
      <c r="G165" s="26">
        <v>2</v>
      </c>
      <c r="H165" s="27">
        <v>0</v>
      </c>
      <c r="I165" s="27">
        <f>ROUND(ROUND(H165,2)*ROUND(G165,3),2)</f>
        <v>0</v>
      </c>
      <c r="O165">
        <f>(I165*21)/100</f>
        <v>0</v>
      </c>
      <c r="P165" t="s">
        <v>10</v>
      </c>
    </row>
    <row r="166" spans="1:16" x14ac:dyDescent="0.2">
      <c r="A166" s="28" t="s">
        <v>44</v>
      </c>
      <c r="E166" s="29" t="s">
        <v>41</v>
      </c>
    </row>
    <row r="167" spans="1:16" x14ac:dyDescent="0.2">
      <c r="A167" s="30" t="s">
        <v>45</v>
      </c>
      <c r="E167" s="31" t="s">
        <v>46</v>
      </c>
    </row>
    <row r="168" spans="1:16" ht="38.25" x14ac:dyDescent="0.2">
      <c r="A168" t="s">
        <v>47</v>
      </c>
      <c r="E168" s="29" t="s">
        <v>193</v>
      </c>
    </row>
    <row r="169" spans="1:16" ht="25.5" x14ac:dyDescent="0.2">
      <c r="A169" s="22" t="s">
        <v>39</v>
      </c>
      <c r="B169" s="23" t="s">
        <v>197</v>
      </c>
      <c r="C169" s="23" t="s">
        <v>198</v>
      </c>
      <c r="D169" s="22" t="s">
        <v>41</v>
      </c>
      <c r="E169" s="24" t="s">
        <v>199</v>
      </c>
      <c r="F169" s="25" t="s">
        <v>64</v>
      </c>
      <c r="G169" s="26">
        <v>2</v>
      </c>
      <c r="H169" s="27">
        <v>0</v>
      </c>
      <c r="I169" s="27">
        <f>ROUND(ROUND(H169,2)*ROUND(G169,3),2)</f>
        <v>0</v>
      </c>
      <c r="O169">
        <f>(I169*21)/100</f>
        <v>0</v>
      </c>
      <c r="P169" t="s">
        <v>10</v>
      </c>
    </row>
    <row r="170" spans="1:16" x14ac:dyDescent="0.2">
      <c r="A170" s="28" t="s">
        <v>44</v>
      </c>
      <c r="E170" s="29" t="s">
        <v>41</v>
      </c>
    </row>
    <row r="171" spans="1:16" x14ac:dyDescent="0.2">
      <c r="A171" s="30" t="s">
        <v>45</v>
      </c>
      <c r="E171" s="31" t="s">
        <v>46</v>
      </c>
    </row>
    <row r="172" spans="1:16" ht="38.25" x14ac:dyDescent="0.2">
      <c r="A172" t="s">
        <v>47</v>
      </c>
      <c r="E172" s="29" t="s">
        <v>193</v>
      </c>
    </row>
    <row r="173" spans="1:16" x14ac:dyDescent="0.2">
      <c r="A173" s="22" t="s">
        <v>39</v>
      </c>
      <c r="B173" s="23" t="s">
        <v>200</v>
      </c>
      <c r="C173" s="23" t="s">
        <v>201</v>
      </c>
      <c r="D173" s="22" t="s">
        <v>41</v>
      </c>
      <c r="E173" s="24" t="s">
        <v>202</v>
      </c>
      <c r="F173" s="25" t="s">
        <v>64</v>
      </c>
      <c r="G173" s="26">
        <v>1</v>
      </c>
      <c r="H173" s="27">
        <v>0</v>
      </c>
      <c r="I173" s="27">
        <f>ROUND(ROUND(H173,2)*ROUND(G173,3),2)</f>
        <v>0</v>
      </c>
      <c r="O173">
        <f>(I173*21)/100</f>
        <v>0</v>
      </c>
      <c r="P173" t="s">
        <v>10</v>
      </c>
    </row>
    <row r="174" spans="1:16" x14ac:dyDescent="0.2">
      <c r="A174" s="28" t="s">
        <v>44</v>
      </c>
      <c r="E174" s="29" t="s">
        <v>41</v>
      </c>
    </row>
    <row r="175" spans="1:16" x14ac:dyDescent="0.2">
      <c r="A175" s="30" t="s">
        <v>45</v>
      </c>
      <c r="E175" s="31" t="s">
        <v>46</v>
      </c>
    </row>
    <row r="176" spans="1:16" ht="38.25" x14ac:dyDescent="0.2">
      <c r="A176" t="s">
        <v>47</v>
      </c>
      <c r="E176" s="29" t="s">
        <v>203</v>
      </c>
    </row>
    <row r="177" spans="1:16" x14ac:dyDescent="0.2">
      <c r="A177" s="22" t="s">
        <v>39</v>
      </c>
      <c r="B177" s="23" t="s">
        <v>204</v>
      </c>
      <c r="C177" s="23" t="s">
        <v>205</v>
      </c>
      <c r="D177" s="22" t="s">
        <v>41</v>
      </c>
      <c r="E177" s="24" t="s">
        <v>206</v>
      </c>
      <c r="F177" s="25" t="s">
        <v>64</v>
      </c>
      <c r="G177" s="26">
        <v>2</v>
      </c>
      <c r="H177" s="27">
        <v>0</v>
      </c>
      <c r="I177" s="27">
        <f>ROUND(ROUND(H177,2)*ROUND(G177,3),2)</f>
        <v>0</v>
      </c>
      <c r="O177">
        <f>(I177*21)/100</f>
        <v>0</v>
      </c>
      <c r="P177" t="s">
        <v>10</v>
      </c>
    </row>
    <row r="178" spans="1:16" x14ac:dyDescent="0.2">
      <c r="A178" s="28" t="s">
        <v>44</v>
      </c>
      <c r="E178" s="29" t="s">
        <v>41</v>
      </c>
    </row>
    <row r="179" spans="1:16" x14ac:dyDescent="0.2">
      <c r="A179" s="30" t="s">
        <v>45</v>
      </c>
      <c r="E179" s="31" t="s">
        <v>46</v>
      </c>
    </row>
    <row r="180" spans="1:16" ht="38.25" x14ac:dyDescent="0.2">
      <c r="A180" t="s">
        <v>47</v>
      </c>
      <c r="E180" s="29" t="s">
        <v>207</v>
      </c>
    </row>
    <row r="181" spans="1:16" x14ac:dyDescent="0.2">
      <c r="A181" s="22" t="s">
        <v>39</v>
      </c>
      <c r="B181" s="23" t="s">
        <v>208</v>
      </c>
      <c r="C181" s="23" t="s">
        <v>209</v>
      </c>
      <c r="D181" s="22" t="s">
        <v>41</v>
      </c>
      <c r="E181" s="24" t="s">
        <v>210</v>
      </c>
      <c r="F181" s="25" t="s">
        <v>211</v>
      </c>
      <c r="G181" s="26">
        <v>20</v>
      </c>
      <c r="H181" s="27">
        <v>0</v>
      </c>
      <c r="I181" s="27">
        <f>ROUND(ROUND(H181,2)*ROUND(G181,3),2)</f>
        <v>0</v>
      </c>
      <c r="O181">
        <f>(I181*21)/100</f>
        <v>0</v>
      </c>
      <c r="P181" t="s">
        <v>10</v>
      </c>
    </row>
    <row r="182" spans="1:16" x14ac:dyDescent="0.2">
      <c r="A182" s="28" t="s">
        <v>44</v>
      </c>
      <c r="E182" s="29" t="s">
        <v>41</v>
      </c>
    </row>
    <row r="183" spans="1:16" x14ac:dyDescent="0.2">
      <c r="A183" s="30" t="s">
        <v>45</v>
      </c>
      <c r="E183" s="31" t="s">
        <v>46</v>
      </c>
    </row>
    <row r="184" spans="1:16" ht="51" x14ac:dyDescent="0.2">
      <c r="A184" t="s">
        <v>47</v>
      </c>
      <c r="E184" s="29" t="s">
        <v>212</v>
      </c>
    </row>
    <row r="185" spans="1:16" x14ac:dyDescent="0.2">
      <c r="A185" s="22" t="s">
        <v>39</v>
      </c>
      <c r="B185" s="23" t="s">
        <v>213</v>
      </c>
      <c r="C185" s="23" t="s">
        <v>214</v>
      </c>
      <c r="D185" s="22" t="s">
        <v>41</v>
      </c>
      <c r="E185" s="24" t="s">
        <v>215</v>
      </c>
      <c r="F185" s="25" t="s">
        <v>211</v>
      </c>
      <c r="G185" s="26">
        <v>10</v>
      </c>
      <c r="H185" s="27">
        <v>0</v>
      </c>
      <c r="I185" s="27">
        <f>ROUND(ROUND(H185,2)*ROUND(G185,3),2)</f>
        <v>0</v>
      </c>
      <c r="O185">
        <f>(I185*21)/100</f>
        <v>0</v>
      </c>
      <c r="P185" t="s">
        <v>10</v>
      </c>
    </row>
    <row r="186" spans="1:16" x14ac:dyDescent="0.2">
      <c r="A186" s="28" t="s">
        <v>44</v>
      </c>
      <c r="E186" s="29" t="s">
        <v>41</v>
      </c>
    </row>
    <row r="187" spans="1:16" x14ac:dyDescent="0.2">
      <c r="A187" s="30" t="s">
        <v>45</v>
      </c>
      <c r="E187" s="31" t="s">
        <v>46</v>
      </c>
    </row>
    <row r="188" spans="1:16" ht="38.25" x14ac:dyDescent="0.2">
      <c r="A188" t="s">
        <v>47</v>
      </c>
      <c r="E188" s="29" t="s">
        <v>216</v>
      </c>
    </row>
    <row r="189" spans="1:16" x14ac:dyDescent="0.2">
      <c r="A189" s="22" t="s">
        <v>39</v>
      </c>
      <c r="B189" s="23" t="s">
        <v>217</v>
      </c>
      <c r="C189" s="23" t="s">
        <v>218</v>
      </c>
      <c r="D189" s="22" t="s">
        <v>41</v>
      </c>
      <c r="E189" s="24" t="s">
        <v>219</v>
      </c>
      <c r="F189" s="25" t="s">
        <v>211</v>
      </c>
      <c r="G189" s="26">
        <v>10</v>
      </c>
      <c r="H189" s="27">
        <v>0</v>
      </c>
      <c r="I189" s="27">
        <f>ROUND(ROUND(H189,2)*ROUND(G189,3),2)</f>
        <v>0</v>
      </c>
      <c r="O189">
        <f>(I189*21)/100</f>
        <v>0</v>
      </c>
      <c r="P189" t="s">
        <v>10</v>
      </c>
    </row>
    <row r="190" spans="1:16" x14ac:dyDescent="0.2">
      <c r="A190" s="28" t="s">
        <v>44</v>
      </c>
      <c r="E190" s="29" t="s">
        <v>41</v>
      </c>
    </row>
    <row r="191" spans="1:16" x14ac:dyDescent="0.2">
      <c r="A191" s="30" t="s">
        <v>45</v>
      </c>
      <c r="E191" s="31" t="s">
        <v>46</v>
      </c>
    </row>
    <row r="192" spans="1:16" ht="38.25" x14ac:dyDescent="0.2">
      <c r="A192" t="s">
        <v>47</v>
      </c>
      <c r="E192" s="29" t="s">
        <v>220</v>
      </c>
    </row>
    <row r="193" spans="1:18" x14ac:dyDescent="0.2">
      <c r="A193" s="22" t="s">
        <v>39</v>
      </c>
      <c r="B193" s="23" t="s">
        <v>221</v>
      </c>
      <c r="C193" s="23" t="s">
        <v>222</v>
      </c>
      <c r="D193" s="22" t="s">
        <v>41</v>
      </c>
      <c r="E193" s="24" t="s">
        <v>223</v>
      </c>
      <c r="F193" s="25" t="s">
        <v>211</v>
      </c>
      <c r="G193" s="26">
        <v>20</v>
      </c>
      <c r="H193" s="27">
        <v>0</v>
      </c>
      <c r="I193" s="27">
        <f>ROUND(ROUND(H193,2)*ROUND(G193,3),2)</f>
        <v>0</v>
      </c>
      <c r="O193">
        <f>(I193*21)/100</f>
        <v>0</v>
      </c>
      <c r="P193" t="s">
        <v>10</v>
      </c>
    </row>
    <row r="194" spans="1:18" x14ac:dyDescent="0.2">
      <c r="A194" s="28" t="s">
        <v>44</v>
      </c>
      <c r="E194" s="29" t="s">
        <v>41</v>
      </c>
    </row>
    <row r="195" spans="1:18" x14ac:dyDescent="0.2">
      <c r="A195" s="30" t="s">
        <v>45</v>
      </c>
      <c r="E195" s="31" t="s">
        <v>46</v>
      </c>
    </row>
    <row r="196" spans="1:18" ht="38.25" x14ac:dyDescent="0.2">
      <c r="A196" t="s">
        <v>47</v>
      </c>
      <c r="E196" s="29" t="s">
        <v>224</v>
      </c>
    </row>
    <row r="197" spans="1:18" ht="12.75" customHeight="1" x14ac:dyDescent="0.2">
      <c r="A197" s="3" t="s">
        <v>37</v>
      </c>
      <c r="B197" s="3"/>
      <c r="C197" s="32" t="s">
        <v>225</v>
      </c>
      <c r="D197" s="3"/>
      <c r="E197" s="20" t="s">
        <v>226</v>
      </c>
      <c r="F197" s="3"/>
      <c r="G197" s="3"/>
      <c r="H197" s="3"/>
      <c r="I197" s="33">
        <f>0+Q197</f>
        <v>0</v>
      </c>
      <c r="O197">
        <f>0+R197</f>
        <v>0</v>
      </c>
      <c r="Q197">
        <f>0+I198</f>
        <v>0</v>
      </c>
      <c r="R197">
        <f>0+O198</f>
        <v>0</v>
      </c>
    </row>
    <row r="198" spans="1:18" ht="25.5" x14ac:dyDescent="0.2">
      <c r="A198" s="22" t="s">
        <v>39</v>
      </c>
      <c r="B198" s="23" t="s">
        <v>227</v>
      </c>
      <c r="C198" s="23" t="s">
        <v>228</v>
      </c>
      <c r="D198" s="22" t="s">
        <v>229</v>
      </c>
      <c r="E198" s="24" t="s">
        <v>230</v>
      </c>
      <c r="F198" s="25" t="s">
        <v>231</v>
      </c>
      <c r="G198" s="26">
        <v>18</v>
      </c>
      <c r="H198" s="27">
        <v>0</v>
      </c>
      <c r="I198" s="27">
        <f>ROUND(ROUND(H198,2)*ROUND(G198,3),2)</f>
        <v>0</v>
      </c>
      <c r="O198">
        <f>(I198*21)/100</f>
        <v>0</v>
      </c>
      <c r="P198" t="s">
        <v>10</v>
      </c>
    </row>
    <row r="199" spans="1:18" x14ac:dyDescent="0.2">
      <c r="A199" s="28" t="s">
        <v>44</v>
      </c>
      <c r="E199" s="29" t="s">
        <v>232</v>
      </c>
    </row>
    <row r="200" spans="1:18" x14ac:dyDescent="0.2">
      <c r="A200" s="30" t="s">
        <v>45</v>
      </c>
      <c r="E200" s="31" t="s">
        <v>46</v>
      </c>
    </row>
    <row r="201" spans="1:18" ht="153" x14ac:dyDescent="0.2">
      <c r="A201" t="s">
        <v>47</v>
      </c>
      <c r="E201" s="29" t="s">
        <v>233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D.1.3.3_PS 01-09-08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2020-10-17T09:01:43Z</dcterms:created>
  <dcterms:modified xsi:type="dcterms:W3CDTF">2020-10-17T09:01:44Z</dcterms:modified>
</cp:coreProperties>
</file>