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3_PS 30-09-0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3" i="1" l="1"/>
  <c r="O273" i="1" s="1"/>
  <c r="I269" i="1"/>
  <c r="O269" i="1" s="1"/>
  <c r="R268" i="1" s="1"/>
  <c r="O268" i="1" s="1"/>
  <c r="I264" i="1"/>
  <c r="O264" i="1" s="1"/>
  <c r="I260" i="1"/>
  <c r="O260" i="1" s="1"/>
  <c r="O256" i="1"/>
  <c r="I256" i="1"/>
  <c r="I252" i="1"/>
  <c r="O252" i="1" s="1"/>
  <c r="I248" i="1"/>
  <c r="O248" i="1" s="1"/>
  <c r="I244" i="1"/>
  <c r="O244" i="1" s="1"/>
  <c r="O240" i="1"/>
  <c r="I240" i="1"/>
  <c r="I236" i="1"/>
  <c r="O236" i="1" s="1"/>
  <c r="I232" i="1"/>
  <c r="O232" i="1" s="1"/>
  <c r="I228" i="1"/>
  <c r="O228" i="1" s="1"/>
  <c r="O224" i="1"/>
  <c r="I224" i="1"/>
  <c r="I220" i="1"/>
  <c r="O220" i="1" s="1"/>
  <c r="I216" i="1"/>
  <c r="O216" i="1" s="1"/>
  <c r="I212" i="1"/>
  <c r="O212" i="1" s="1"/>
  <c r="O208" i="1"/>
  <c r="I208" i="1"/>
  <c r="I204" i="1"/>
  <c r="O204" i="1" s="1"/>
  <c r="I200" i="1"/>
  <c r="O200" i="1" s="1"/>
  <c r="I196" i="1"/>
  <c r="O196" i="1" s="1"/>
  <c r="R195" i="1" s="1"/>
  <c r="O195" i="1" s="1"/>
  <c r="I191" i="1"/>
  <c r="O191" i="1" s="1"/>
  <c r="I187" i="1"/>
  <c r="O187" i="1" s="1"/>
  <c r="O183" i="1"/>
  <c r="I183" i="1"/>
  <c r="I179" i="1"/>
  <c r="Q178" i="1" s="1"/>
  <c r="I178" i="1" s="1"/>
  <c r="O174" i="1"/>
  <c r="I174" i="1"/>
  <c r="I170" i="1"/>
  <c r="Q165" i="1" s="1"/>
  <c r="I165" i="1" s="1"/>
  <c r="I166" i="1"/>
  <c r="O166" i="1" s="1"/>
  <c r="I161" i="1"/>
  <c r="Q160" i="1" s="1"/>
  <c r="I160" i="1" s="1"/>
  <c r="O156" i="1"/>
  <c r="I156" i="1"/>
  <c r="I152" i="1"/>
  <c r="O152" i="1" s="1"/>
  <c r="I148" i="1"/>
  <c r="O148" i="1" s="1"/>
  <c r="I144" i="1"/>
  <c r="O144" i="1" s="1"/>
  <c r="O140" i="1"/>
  <c r="I140" i="1"/>
  <c r="I136" i="1"/>
  <c r="O136" i="1" s="1"/>
  <c r="I132" i="1"/>
  <c r="O132" i="1" s="1"/>
  <c r="I128" i="1"/>
  <c r="O128" i="1" s="1"/>
  <c r="O124" i="1"/>
  <c r="I124" i="1"/>
  <c r="I120" i="1"/>
  <c r="O120" i="1" s="1"/>
  <c r="I116" i="1"/>
  <c r="O116" i="1" s="1"/>
  <c r="I112" i="1"/>
  <c r="O112" i="1" s="1"/>
  <c r="O108" i="1"/>
  <c r="I108" i="1"/>
  <c r="I104" i="1"/>
  <c r="O104" i="1" s="1"/>
  <c r="I100" i="1"/>
  <c r="O100" i="1" s="1"/>
  <c r="I96" i="1"/>
  <c r="O96" i="1" s="1"/>
  <c r="O92" i="1"/>
  <c r="I92" i="1"/>
  <c r="I88" i="1"/>
  <c r="O88" i="1" s="1"/>
  <c r="I84" i="1"/>
  <c r="O84" i="1" s="1"/>
  <c r="I80" i="1"/>
  <c r="O80" i="1" s="1"/>
  <c r="O76" i="1"/>
  <c r="I76" i="1"/>
  <c r="I72" i="1"/>
  <c r="Q71" i="1" s="1"/>
  <c r="I71" i="1" s="1"/>
  <c r="O67" i="1"/>
  <c r="I67" i="1"/>
  <c r="I63" i="1"/>
  <c r="O63" i="1" s="1"/>
  <c r="I59" i="1"/>
  <c r="O59" i="1" s="1"/>
  <c r="I55" i="1"/>
  <c r="O55" i="1" s="1"/>
  <c r="O51" i="1"/>
  <c r="I51" i="1"/>
  <c r="I47" i="1"/>
  <c r="O47" i="1" s="1"/>
  <c r="I43" i="1"/>
  <c r="O43" i="1" s="1"/>
  <c r="I39" i="1"/>
  <c r="O39" i="1" s="1"/>
  <c r="R38" i="1" s="1"/>
  <c r="O38" i="1" s="1"/>
  <c r="I34" i="1"/>
  <c r="O34" i="1" s="1"/>
  <c r="I30" i="1"/>
  <c r="O30" i="1" s="1"/>
  <c r="O26" i="1"/>
  <c r="I26" i="1"/>
  <c r="I22" i="1"/>
  <c r="O22" i="1" s="1"/>
  <c r="I18" i="1"/>
  <c r="O18" i="1" s="1"/>
  <c r="I14" i="1"/>
  <c r="O14" i="1" s="1"/>
  <c r="O10" i="1"/>
  <c r="R9" i="1" s="1"/>
  <c r="O9" i="1" s="1"/>
  <c r="I10" i="1"/>
  <c r="Q9" i="1"/>
  <c r="I9" i="1" s="1"/>
  <c r="O72" i="1" l="1"/>
  <c r="R71" i="1" s="1"/>
  <c r="O71" i="1" s="1"/>
  <c r="O161" i="1"/>
  <c r="R160" i="1" s="1"/>
  <c r="O160" i="1" s="1"/>
  <c r="O170" i="1"/>
  <c r="R165" i="1" s="1"/>
  <c r="O165" i="1" s="1"/>
  <c r="O179" i="1"/>
  <c r="R178" i="1" s="1"/>
  <c r="O178" i="1" s="1"/>
  <c r="Q38" i="1"/>
  <c r="I38" i="1" s="1"/>
  <c r="I3" i="1" s="1"/>
  <c r="Q195" i="1"/>
  <c r="I195" i="1" s="1"/>
  <c r="Q268" i="1"/>
  <c r="I268" i="1" s="1"/>
  <c r="O2" i="1" l="1"/>
</calcChain>
</file>

<file path=xl/sharedStrings.xml><?xml version="1.0" encoding="utf-8"?>
<sst xmlns="http://schemas.openxmlformats.org/spreadsheetml/2006/main" count="912" uniqueCount="293">
  <si>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</si>
  <si>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</si>
  <si>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</si>
  <si>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</si>
  <si>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</si>
  <si>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</si>
  <si>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</si>
  <si>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</si>
  <si>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30-09-03</t>
  </si>
  <si>
    <t>0,00</t>
  </si>
  <si>
    <t>2</t>
  </si>
  <si>
    <t>O</t>
  </si>
  <si>
    <t>Objekt:</t>
  </si>
  <si>
    <t>D.1.3.3</t>
  </si>
  <si>
    <t>Silnoprouda technologie trakčních napájecích stanic</t>
  </si>
  <si>
    <t>15,00</t>
  </si>
  <si>
    <t>O1</t>
  </si>
  <si>
    <t>Rozpočet:</t>
  </si>
  <si>
    <t>TNS Havlíčkův Brod, rozvodna 25kV -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</si>
  <si>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</si>
  <si>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</si>
  <si>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</si>
  <si>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</si>
  <si>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</si>
  <si>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</si>
  <si>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</si>
  <si>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</si>
  <si>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</si>
  <si>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</si>
  <si>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</si>
  <si>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</si>
  <si>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</si>
  <si>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</si>
  <si>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</si>
  <si>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</si>
  <si>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</si>
  <si>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</si>
  <si>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</si>
  <si>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70</t>
  </si>
  <si>
    <t>Všeobecné práce pro silnoproud a slaboproud</t>
  </si>
  <si>
    <t>P</t>
  </si>
  <si>
    <t>703412</t>
  </si>
  <si>
    <t/>
  </si>
  <si>
    <t>ELEKTROINSTALAČNÍ TRUBKA PLASTOVÁ VČETNĚ UPEVNĚNÍ A PŘÍSLUŠENSTVÍ DN PRŮMĚRU PŘES 25 DO 40 MM</t>
  </si>
  <si>
    <t>m</t>
  </si>
  <si>
    <t>PP</t>
  </si>
  <si>
    <t>VV</t>
  </si>
  <si>
    <t>Viz přílohy projektu</t>
  </si>
  <si>
    <t>TS</t>
  </si>
  <si>
    <t>1. Položka obsahuje: – přípravu podkladu pro osazení2. Položka neobsahuje: X3. Způsob měření:Měří se metr délkový.</t>
  </si>
  <si>
    <t>703413</t>
  </si>
  <si>
    <t>ELEKTROINSTALAČNÍ TRUBKA PLASTOVÁ VČETNĚ UPEVNĚNÍ A PŘÍSLUŠENSTVÍ DN PRŮMĚRU PŘES 40 MM</t>
  </si>
  <si>
    <t>703512</t>
  </si>
  <si>
    <t>ELEKTROINSTALAČNÍ LIŠTA ŠÍŘKY PŘES 30 DO 60 MM</t>
  </si>
  <si>
    <t>703513</t>
  </si>
  <si>
    <t>ELEKTROINSTALAČNÍ LIŠTA ŠÍŘKY PŘES 60 MM</t>
  </si>
  <si>
    <t>703611</t>
  </si>
  <si>
    <t>ELEKTROINSTALAČNÍ KANÁL ŠÍŘKY DO 100 MM</t>
  </si>
  <si>
    <t>1. Položka obsahuje: – veškeré práce a materiál obsažený v názvu položky2. Položka neobsahuje: X3. Způsob měření:Měří se vždy běžný metr za každý započatý měsíc pronájmu.</t>
  </si>
  <si>
    <t>709513</t>
  </si>
  <si>
    <t>PODPŮRNÉ A POMOCNÉ KONSTRUKCE OCELOVÉ Z PROFILŮ SVAŘOVANÝCH A ŠROUBOVANÝCH S POVRCHOVOU ÚPRAVOU ŽÁROVÝM ZINKOVÁNÍM</t>
  </si>
  <si>
    <t>kg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</si>
  <si>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</si>
  <si>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7</t>
  </si>
  <si>
    <t>709523</t>
  </si>
  <si>
    <t>PODPŮRNÉ A POMOCNÉ KONSTRUKCE OCELOVÉ Z PLECHU TL. DO 5 MM S POVRCHOVOU ÚPRAVOU ŽÁROVÝM ZINKOVÁNÍM</t>
  </si>
  <si>
    <t>741</t>
  </si>
  <si>
    <t>Silnoproud - Elektroinstalační materiál, ocelové konstrukce, uzemnění</t>
  </si>
  <si>
    <t>8</t>
  </si>
  <si>
    <t>741811</t>
  </si>
  <si>
    <t>UZEMŇOVACÍ VODIČ NA POVRCHU FEZN DO 120 MM2</t>
  </si>
  <si>
    <t>1. Položka obsahuje: – uchycení vodiče na povrch vč. podpěr, konzol, svorek a pod. – měření, dělení, spojování – nátěr2. Položka neobsahuje: X3. Způsob měření:Měří se metr délkový.</t>
  </si>
  <si>
    <t>741831</t>
  </si>
  <si>
    <t>UZEMŇOVACÍ VODIČ NA POVRCHU MĚDĚNÝ DO 120 MM2</t>
  </si>
  <si>
    <t>741C02</t>
  </si>
  <si>
    <t>UZEMŇOVACÍ SVORKA</t>
  </si>
  <si>
    <t>KUS</t>
  </si>
  <si>
    <t>1. Položka obsahuje: – veškeré příslušenství2. Položka neobsahuje: X3. Způsob měření:Udává se počet kusů kompletní konstrukce nebo práce.</t>
  </si>
  <si>
    <t>11</t>
  </si>
  <si>
    <t>741C04</t>
  </si>
  <si>
    <t>OCHRANNÉ POSPOJOVÁNÍ CU VODIČEM DO 16 MM2</t>
  </si>
  <si>
    <t>1. Položka obsahuje: – připojení zařízení vodičem do Cu 16mm2 k zemnícímu vodiči délky do 2m vč. ukončení2. Položka neobsahuje: X3. Způsob měření:Udává se počet kusů kompletní konstrukce nebo práce.</t>
  </si>
  <si>
    <t>12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</si>
  <si>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</si>
  <si>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</si>
  <si>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</si>
  <si>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13</t>
  </si>
  <si>
    <t>741Z04</t>
  </si>
  <si>
    <t>DEMONTÁŽ VNITŘNÍHO UZEMNĚNÍ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</si>
  <si>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</si>
  <si>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14</t>
  </si>
  <si>
    <t>741Z11</t>
  </si>
  <si>
    <t>DEMONTÁŽ OCELOVÉ NOSNÉ KONSTRUKCE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</si>
  <si>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plocha v metrech čtverečných.</t>
  </si>
  <si>
    <t>15</t>
  </si>
  <si>
    <t>741Z92</t>
  </si>
  <si>
    <t>DEMONTÁŽ - ODVOZ (NA LIKVIDACI ODPADŮ NEBO JINÉ URČENÉ MÍSTO)</t>
  </si>
  <si>
    <t>tkm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</si>
  <si>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</si>
  <si>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742</t>
  </si>
  <si>
    <t>Silnoproud - Silnoproudé rozvody</t>
  </si>
  <si>
    <t>16</t>
  </si>
  <si>
    <t>742724</t>
  </si>
  <si>
    <t>KABELOVÁ SPOJKA VN JEDNOŽÍLOVÁ PRO KABELY PŘES 6 KV PŘES 300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</si>
  <si>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</si>
  <si>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17</t>
  </si>
  <si>
    <t>742A24</t>
  </si>
  <si>
    <t>KABELOVÁ KONCOVKA VN VNITŘNÍ JEDNOŽÍLOVÁ PRO KABELY PŘES 6 KV PŘES 300 MM2</t>
  </si>
  <si>
    <t>18</t>
  </si>
  <si>
    <t>742F32</t>
  </si>
  <si>
    <t>KABEL NN NEBO VODIČ JEDNOŽÍLOVÝ CU S PLASTOVOU IZOLACÍ STÍNĚNÝ OD 4 DO 16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</si>
  <si>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</si>
  <si>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19</t>
  </si>
  <si>
    <t>742G31</t>
  </si>
  <si>
    <t>KABEL NN DVOU- A TŘÍŽÍLOVÝ CU S PLASTOVOU IZOLACÍ STÍNĚNÝ DO 2,5 MM2</t>
  </si>
  <si>
    <t>20</t>
  </si>
  <si>
    <t>742G32</t>
  </si>
  <si>
    <t>KABEL NN DVOU- A TŘÍŽÍLOVÝ CU S PLASTOVOU IZOLACÍ STÍNĚNÝ OD 4 DO 16 MM2</t>
  </si>
  <si>
    <t>21</t>
  </si>
  <si>
    <t>742H31</t>
  </si>
  <si>
    <t>KABEL NN ČTYŘ- A PĚTIŽÍLOVÝ CU S PLASTOVOU IZOLACÍ STÍNĚNÝ DO 2,5 MM2</t>
  </si>
  <si>
    <t>22</t>
  </si>
  <si>
    <t>742I13</t>
  </si>
  <si>
    <t>KABEL NN CU OVLÁDACÍ 7-12ŽÍLOVÝ DO 2,5 MM2 STÍNĚNÝ</t>
  </si>
  <si>
    <t>23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</si>
  <si>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</si>
  <si>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</si>
  <si>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</si>
  <si>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24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</si>
  <si>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</si>
  <si>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</si>
  <si>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</si>
  <si>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25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</si>
  <si>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</si>
  <si>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</si>
  <si>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</si>
  <si>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26</t>
  </si>
  <si>
    <t>742J22</t>
  </si>
  <si>
    <t>SYKFY 5X2X0,5,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</si>
  <si>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</si>
  <si>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27</t>
  </si>
  <si>
    <t>742J29</t>
  </si>
  <si>
    <t>KABEL SDĚLOVACÍ LAN UTP/FTP UKONČENÝ KONEKTORY RJ45</t>
  </si>
  <si>
    <t>28</t>
  </si>
  <si>
    <t>742J41</t>
  </si>
  <si>
    <t>JYTY 2X1, KABEL SDĚLOVACÍ IZOLACE PVC</t>
  </si>
  <si>
    <t>29</t>
  </si>
  <si>
    <t>742K15</t>
  </si>
  <si>
    <t>UKONČENÍ JEDNOŽÍLOVÉHO KABELU V ROZVADĚČI NEBO NA PŘÍSTROJI OD 150 DO 240 MM2</t>
  </si>
  <si>
    <t>30</t>
  </si>
  <si>
    <t>742L11</t>
  </si>
  <si>
    <t>UKONČENÍ DVOU AŽ PĚTIŽÍLOVÉHO KABELU V ROZVADĚČI NEBO NA PŘÍSTROJI DO 2,5 MM2</t>
  </si>
  <si>
    <t>31</t>
  </si>
  <si>
    <t>742L12</t>
  </si>
  <si>
    <t>UKONČENÍ DVOU AŽ PĚTIŽÍLOVÉHO KABELU V ROZVADĚČI NEBO NA PŘÍSTROJI OD 4 DO 16 MM2</t>
  </si>
  <si>
    <t>32</t>
  </si>
  <si>
    <t>742M11</t>
  </si>
  <si>
    <t>UKONČENÍ 7-12ŽÍLOVÉHO KABELU V ROZVADĚČI NEBO NA PŘÍSTROJI DO 2,5 MM2</t>
  </si>
  <si>
    <t>33</t>
  </si>
  <si>
    <t>742P12</t>
  </si>
  <si>
    <t>OCHRANNÝ NÁTĚR KABELU PROTI OHNI</t>
  </si>
  <si>
    <t>1. Položka obsahuje: – nátěr a všechny práce spojené s nátěrem kabelu včetně veškerého příslušentsví2. Položka neobsahuje: X3. Způsob měření:Měří se metr délkový.</t>
  </si>
  <si>
    <t>34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</si>
  <si>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</si>
  <si>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</si>
  <si>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</si>
  <si>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35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</si>
  <si>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</si>
  <si>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</si>
  <si>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</si>
  <si>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65</t>
  </si>
  <si>
    <t>R743Z84001</t>
  </si>
  <si>
    <t>DEMONTÁŽ ELEKTROINSTALACE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</si>
  <si>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</si>
  <si>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66</t>
  </si>
  <si>
    <t>R743Z84002</t>
  </si>
  <si>
    <t>MONTÁŽ PŘEMÍSTĚNÉ ELEKTROINSTALACE</t>
  </si>
  <si>
    <t>744</t>
  </si>
  <si>
    <t>Silnoproud - Rozvaděče nn</t>
  </si>
  <si>
    <t>36</t>
  </si>
  <si>
    <t>744R24</t>
  </si>
  <si>
    <t>UCPÁVKOVÁ VÝVODKA PRO KABEL O PRŮMĚRU OD 20 DO 28 MM</t>
  </si>
  <si>
    <t>1. Položka obsahuje: – veškeré příslušenství – technický popis viz. projektová dokumentace2. Položka neobsahuje: X3. Způsob měření:Udává se počet kusů kompletní konstrukce nebo práce.</t>
  </si>
  <si>
    <t>745</t>
  </si>
  <si>
    <t>Silnoproud - Silnoproudá technologie</t>
  </si>
  <si>
    <t>37</t>
  </si>
  <si>
    <t>745291</t>
  </si>
  <si>
    <t>OVLÁDACÍ SKŘÍŇ VN VYBAVENÁ PRO DOPLNĚNÍ OCHRANY/OVLÁDÁNÍ</t>
  </si>
  <si>
    <t>1. Položka obsahuje: – osazení vč. upevňovacího materiálu – veškerý podružný a pomocný materiál ( včetně můstků, vnitřních propojů-vodičů a pod ), nosnou konstrukci, kotevní a spojovací prvky – zhotovení výrobní dokumentace, provedení zkoušek, dodání předepsaných zkoušek, revizí a atestů2. Položka neobsahuje: X3. Způsob měření:Udává se počet kusů kompletní konstrukce nebo práce.</t>
  </si>
  <si>
    <t>38</t>
  </si>
  <si>
    <t>745Z11</t>
  </si>
  <si>
    <t>DEMONTÁŽ - VYPNUTÍ ZAŘÍZENÍ A ZAJIŠTĚNÍ STAVENIŠTĚ, ROZSAH TS NEBO PODOBNÉHO OBJEKTU</t>
  </si>
  <si>
    <t>39</t>
  </si>
  <si>
    <t>745Z12</t>
  </si>
  <si>
    <t>DEMONTÁŽ POLE (SKŘÍNĚ) ROZVADĚČE VN VČETNĚ JEHO NÁPLNĚ</t>
  </si>
  <si>
    <t>746</t>
  </si>
  <si>
    <t>Silnoproud - Silnoproudá technologie - R110 kV, měnírny, TNS, spínací stanice</t>
  </si>
  <si>
    <t>40</t>
  </si>
  <si>
    <t>746314</t>
  </si>
  <si>
    <t>ROZVADĚČ TRAKČNÍ VN 1-F UN 27,5 KV AC - POLE S PODÉLNOU SPOJKOU A ZKRATOVAČI</t>
  </si>
  <si>
    <t>1. Položka obsahuje: – přípravu podkladu pro osazení vč. upevňovacího materiálu, veškerý podružný a pomocný materiál – technický popis viz. projektová dokumentace – zhotovení výrobní dokumentace, provedení zkoušek, dodání předepsaných zkoušek, revizí a atestů2. Položka neobsahuje: – SKŘ3. Způsob měření:Udává se počet kusů kompletní konstrukce nebo práce.</t>
  </si>
  <si>
    <t>41</t>
  </si>
  <si>
    <t>746321</t>
  </si>
  <si>
    <t>PŘÍSTROJ VN 1-F UN 27,5 KV - TRAKČNÍ ODPOJOVAČ</t>
  </si>
  <si>
    <t>1. Položka obsahuje: – veškerý podružný, pomocný, spojovací a upevňovací materiál – technický popis viz. projektová dokumentace – předepsané zkoušky, revize a atesty2. Položka neobsahuje: X3. Způsob měření:Udává se počet kusů kompletní konstrukce nebo práce.</t>
  </si>
  <si>
    <t>42</t>
  </si>
  <si>
    <t>746656</t>
  </si>
  <si>
    <t>SW-OVLADAČE KOMUNIKACE, PARAMETRIZACE - PRO JEDEN PODŘÍZENÝ PLC, OCHRANU, TERMINÁL</t>
  </si>
  <si>
    <t>1. Položka obsahuje: – veškerý podružný, spojovací a pomocný materiál. Dále obsahuje dodávku základního SW PLC a jeho instalaci – dodávku včetně kompletní montáže – technický popis viz. projektová dokumentace – výrobní dokumentaci, uvedení do provozu,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</si>
  <si>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43</t>
  </si>
  <si>
    <t>74665L</t>
  </si>
  <si>
    <t>PODPORA PŘI UVÁDĚNÍ DO PROVOZU, ENGINEERING PRO OBJEKT NS</t>
  </si>
  <si>
    <t>1. Položka obsahuje: – podporu při uvádění do provozu zařízení jeho výrobcem, inženýrskou činnost při instalaci řídicích systémů – předepsané zkoušky, revize a atesty – prokázání technických a kvalitativních parametrů zařízení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</si>
  <si>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747</t>
  </si>
  <si>
    <t>Silnoproud - Zkoušky, revize a HZS</t>
  </si>
  <si>
    <t>44</t>
  </si>
  <si>
    <t>747116</t>
  </si>
  <si>
    <t>KONTROLA ROZVADĚČŮ VN, BEZ NASTAVENÍ OCHRANY,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</si>
  <si>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</si>
  <si>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45</t>
  </si>
  <si>
    <t>747122</t>
  </si>
  <si>
    <t>REVIZE, SEŘÍZENÍ A UVEDENÍ DO PROVOZU ŘÍDÍCÍ SKŘÍNĚ PRO VN, 1 POLE</t>
  </si>
  <si>
    <t>46</t>
  </si>
  <si>
    <t>747124</t>
  </si>
  <si>
    <t>NAPĚŤOVÁ ZKOUŠKA ROZVODNY VČETNĚ SPÍNACÍCH PRVKŮ DO 35 KV</t>
  </si>
  <si>
    <t>47</t>
  </si>
  <si>
    <t>747132</t>
  </si>
  <si>
    <t>UVEDENÍ DO PROVOZU TRANSFORMÁTORU OLEJOVÉHO VN/NN DO 1000 KVA</t>
  </si>
  <si>
    <t>48</t>
  </si>
  <si>
    <t>747144</t>
  </si>
  <si>
    <t>REVIZE, SEŘÍZENÍ A NASTAVENÍ OCHRANNÉHO A OVLÁDACÍHO TERMINÁLU, VČETNĚ VYSTAVENÍ PROTOKOLU</t>
  </si>
  <si>
    <t>50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</si>
  <si>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</si>
  <si>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</si>
  <si>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</si>
  <si>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51</t>
  </si>
  <si>
    <t>747214</t>
  </si>
  <si>
    <t>CELKOVÁ PROHLÍDKA, ZKOUŠENÍ, MĚŘENÍ A VYHOTOVENÍ VÝCHOZÍ REVIZNÍ ZPRÁVY, PRO OBJEM IN - PŘÍPLATEK ZA KAŽDÝCH DALŠÍCH I ZAPOČATÝCH 500 TIS. KČ</t>
  </si>
  <si>
    <t>52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</si>
  <si>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</si>
  <si>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</si>
  <si>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</si>
  <si>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53</t>
  </si>
  <si>
    <t>747303</t>
  </si>
  <si>
    <t>VYDÁNÍ PŘÍKAZU "B" - SLOŽITÉ PRACOVIŠTĚ</t>
  </si>
  <si>
    <t>1. Položka obsahuje: – cenu za vyhotovení příkazu ""B"" pro zajištění pracoviště při práci na vypnutém a zajištěném zařízení vn2. Položka neobsahuje: X3. Způsob měření:Udává se počet kusů kompletní konstrukce nebo práce.</t>
  </si>
  <si>
    <t>54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</si>
  <si>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</si>
  <si>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</si>
  <si>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</si>
  <si>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55</t>
  </si>
  <si>
    <t>747521</t>
  </si>
  <si>
    <t>ZKOUŠKY VODIČŮ A KABELŮ OVLÁDACÍCH OD 5 DO 12 ŽIL</t>
  </si>
  <si>
    <t>56</t>
  </si>
  <si>
    <t>747531</t>
  </si>
  <si>
    <t>ZKOUŠKY VODIČŮ A KABELŮ VN ZVÝŠENÝM NAPĚTÍM DO 35 KV</t>
  </si>
  <si>
    <t>57</t>
  </si>
  <si>
    <t>747532</t>
  </si>
  <si>
    <t>ZKOUŠKY VODIČŮ A KABELŮ VN - PROVOZ MĚŘÍCÍHO VOZU PO DOBU ZKOUŠEK VN KABELŮ</t>
  </si>
  <si>
    <t>58</t>
  </si>
  <si>
    <t>747611</t>
  </si>
  <si>
    <t>MĚŘENÍ EMC A EMI DLE ČSN EN 50 121 V ROZSAHU PS/SO</t>
  </si>
  <si>
    <t>1. Položka obsahuje: – cenu za měření dle příslušných norem a předpisů, včetně vystavení protokolu2. Položka neobsahuje: X3. Způsob měření:Udává se počet kusů kompletní konstrukce nebo práce.</t>
  </si>
  <si>
    <t>59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</si>
  <si>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</si>
  <si>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</si>
  <si>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</si>
  <si>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</si>
  <si>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60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</si>
  <si>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</si>
  <si>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</si>
  <si>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</si>
  <si>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61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</si>
  <si>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</si>
  <si>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</si>
  <si>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</si>
  <si>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62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</si>
  <si>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</si>
  <si>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</si>
  <si>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</si>
  <si>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990</t>
  </si>
  <si>
    <t>Likvidace odpadů vč. dopravy</t>
  </si>
  <si>
    <t>63</t>
  </si>
  <si>
    <t>R015240</t>
  </si>
  <si>
    <t>90</t>
  </si>
  <si>
    <t>POPLATKY ZA LIKVIDACI ODPADŮ NEKONTAMINOVANÝCH - 20 03 99 ODPAD PODOBNÝ KOMUNÁLNÍMU ODPADU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</si>
  <si>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</si>
  <si>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</si>
  <si>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</si>
  <si>
    <t>64</t>
  </si>
  <si>
    <t>R015310</t>
  </si>
  <si>
    <t>POPLATKY ZA LIKVIDACI ODPADŮ NEKONTAMINOVANÝCH - 16 02 14 ELEKTROŠROT, VČETNĚ DOPRAVY</t>
  </si>
  <si>
    <t>Evidenční položka  
Výzisk - přebírá Správa železnic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</si>
</sst>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>
    <pageSetUpPr fitToPage="1"/>
  </sheetPr>
  <dimension ref="A1:R27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0+O9+O38+O71+O160+O165+O178+O195+O268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0+I9+I38+I71+I160+I165+I178+I195+I268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</f>
        <v>0</v>
      </c>
      <c r="R9">
        <f>0+O10+O14+O18+O22+O26+O30+O34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8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25.5" x14ac:dyDescent="0.2">
      <c r="A13" t="s">
        <v>48</v>
      </c>
      <c r="E13" s="29" t="s">
        <v>49</v>
      </c>
    </row>
    <row r="14" spans="1:18" ht="25.5" x14ac:dyDescent="0.2">
      <c r="A14" s="22" t="s">
        <v>40</v>
      </c>
      <c r="B14" s="23" t="s">
        <v>10</v>
      </c>
      <c r="C14" s="23" t="s">
        <v>50</v>
      </c>
      <c r="D14" s="22" t="s">
        <v>42</v>
      </c>
      <c r="E14" s="24" t="s">
        <v>51</v>
      </c>
      <c r="F14" s="25" t="s">
        <v>44</v>
      </c>
      <c r="G14" s="26">
        <v>10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47</v>
      </c>
    </row>
    <row r="17" spans="1:16" ht="25.5" x14ac:dyDescent="0.2">
      <c r="A17" t="s">
        <v>48</v>
      </c>
      <c r="E17" s="29" t="s">
        <v>49</v>
      </c>
    </row>
    <row r="18" spans="1:16" x14ac:dyDescent="0.2">
      <c r="A18" s="22" t="s">
        <v>40</v>
      </c>
      <c r="B18" s="23" t="s">
        <v>2</v>
      </c>
      <c r="C18" s="23" t="s">
        <v>52</v>
      </c>
      <c r="D18" s="22" t="s">
        <v>42</v>
      </c>
      <c r="E18" s="24" t="s">
        <v>53</v>
      </c>
      <c r="F18" s="25" t="s">
        <v>44</v>
      </c>
      <c r="G18" s="26">
        <v>5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42</v>
      </c>
    </row>
    <row r="20" spans="1:16" x14ac:dyDescent="0.2">
      <c r="A20" s="30" t="s">
        <v>46</v>
      </c>
      <c r="E20" s="31" t="s">
        <v>47</v>
      </c>
    </row>
    <row r="21" spans="1:16" ht="25.5" x14ac:dyDescent="0.2">
      <c r="A21" t="s">
        <v>48</v>
      </c>
      <c r="E21" s="29" t="s">
        <v>49</v>
      </c>
    </row>
    <row r="22" spans="1:16" x14ac:dyDescent="0.2">
      <c r="A22" s="22" t="s">
        <v>40</v>
      </c>
      <c r="B22" s="23" t="s">
        <v>32</v>
      </c>
      <c r="C22" s="23" t="s">
        <v>54</v>
      </c>
      <c r="D22" s="22" t="s">
        <v>42</v>
      </c>
      <c r="E22" s="24" t="s">
        <v>55</v>
      </c>
      <c r="F22" s="25" t="s">
        <v>44</v>
      </c>
      <c r="G22" s="26">
        <v>10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42</v>
      </c>
    </row>
    <row r="24" spans="1:16" x14ac:dyDescent="0.2">
      <c r="A24" s="30" t="s">
        <v>46</v>
      </c>
      <c r="E24" s="31" t="s">
        <v>47</v>
      </c>
    </row>
    <row r="25" spans="1:16" ht="25.5" x14ac:dyDescent="0.2">
      <c r="A25" t="s">
        <v>48</v>
      </c>
      <c r="E25" s="29" t="s">
        <v>49</v>
      </c>
    </row>
    <row r="26" spans="1:16" x14ac:dyDescent="0.2">
      <c r="A26" s="22" t="s">
        <v>40</v>
      </c>
      <c r="B26" s="23" t="s">
        <v>33</v>
      </c>
      <c r="C26" s="23" t="s">
        <v>56</v>
      </c>
      <c r="D26" s="22" t="s">
        <v>42</v>
      </c>
      <c r="E26" s="24" t="s">
        <v>57</v>
      </c>
      <c r="F26" s="25" t="s">
        <v>44</v>
      </c>
      <c r="G26" s="26">
        <v>5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42</v>
      </c>
    </row>
    <row r="28" spans="1:16" x14ac:dyDescent="0.2">
      <c r="A28" s="30" t="s">
        <v>46</v>
      </c>
      <c r="E28" s="31" t="s">
        <v>47</v>
      </c>
    </row>
    <row r="29" spans="1:16" ht="38.25" x14ac:dyDescent="0.2">
      <c r="A29" t="s">
        <v>48</v>
      </c>
      <c r="E29" s="29" t="s">
        <v>58</v>
      </c>
    </row>
    <row r="30" spans="1:16" ht="38.25" x14ac:dyDescent="0.2">
      <c r="A30" s="22" t="s">
        <v>40</v>
      </c>
      <c r="B30" s="23" t="s">
        <v>34</v>
      </c>
      <c r="C30" s="23" t="s">
        <v>59</v>
      </c>
      <c r="D30" s="22" t="s">
        <v>42</v>
      </c>
      <c r="E30" s="24" t="s">
        <v>60</v>
      </c>
      <c r="F30" s="25" t="s">
        <v>61</v>
      </c>
      <c r="G30" s="26">
        <v>120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42</v>
      </c>
    </row>
    <row r="32" spans="1:16" x14ac:dyDescent="0.2">
      <c r="A32" s="30" t="s">
        <v>46</v>
      </c>
      <c r="E32" s="31" t="s">
        <v>47</v>
      </c>
    </row>
    <row r="33" spans="1:18" ht="51" x14ac:dyDescent="0.2">
      <c r="A33" t="s">
        <v>48</v>
      </c>
      <c r="E33" s="29" t="s">
        <v>62</v>
      </c>
    </row>
    <row r="34" spans="1:18" ht="25.5" x14ac:dyDescent="0.2">
      <c r="A34" s="22" t="s">
        <v>40</v>
      </c>
      <c r="B34" s="23" t="s">
        <v>63</v>
      </c>
      <c r="C34" s="23" t="s">
        <v>64</v>
      </c>
      <c r="D34" s="22" t="s">
        <v>42</v>
      </c>
      <c r="E34" s="24" t="s">
        <v>65</v>
      </c>
      <c r="F34" s="25" t="s">
        <v>61</v>
      </c>
      <c r="G34" s="26">
        <v>20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8" x14ac:dyDescent="0.2">
      <c r="A35" s="28" t="s">
        <v>45</v>
      </c>
      <c r="E35" s="29" t="s">
        <v>42</v>
      </c>
    </row>
    <row r="36" spans="1:18" x14ac:dyDescent="0.2">
      <c r="A36" s="30" t="s">
        <v>46</v>
      </c>
      <c r="E36" s="31" t="s">
        <v>47</v>
      </c>
    </row>
    <row r="37" spans="1:18" ht="51" x14ac:dyDescent="0.2">
      <c r="A37" t="s">
        <v>48</v>
      </c>
      <c r="E37" s="29" t="s">
        <v>62</v>
      </c>
    </row>
    <row r="38" spans="1:18" ht="12.75" customHeight="1" x14ac:dyDescent="0.2">
      <c r="A38" s="3" t="s">
        <v>37</v>
      </c>
      <c r="B38" s="3"/>
      <c r="C38" s="32" t="s">
        <v>66</v>
      </c>
      <c r="D38" s="3"/>
      <c r="E38" s="20" t="s">
        <v>67</v>
      </c>
      <c r="F38" s="3"/>
      <c r="G38" s="3"/>
      <c r="H38" s="3"/>
      <c r="I38" s="33">
        <f>0+Q38</f>
        <v>0</v>
      </c>
      <c r="O38">
        <f>0+R38</f>
        <v>0</v>
      </c>
      <c r="Q38">
        <f>0+I39+I43+I47+I51+I55+I59+I63+I67</f>
        <v>0</v>
      </c>
      <c r="R38">
        <f>0+O39+O43+O47+O51+O55+O59+O63+O67</f>
        <v>0</v>
      </c>
    </row>
    <row r="39" spans="1:18" x14ac:dyDescent="0.2">
      <c r="A39" s="22" t="s">
        <v>40</v>
      </c>
      <c r="B39" s="23" t="s">
        <v>68</v>
      </c>
      <c r="C39" s="23" t="s">
        <v>69</v>
      </c>
      <c r="D39" s="22" t="s">
        <v>42</v>
      </c>
      <c r="E39" s="24" t="s">
        <v>70</v>
      </c>
      <c r="F39" s="25" t="s">
        <v>44</v>
      </c>
      <c r="G39" s="26">
        <v>20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45</v>
      </c>
      <c r="E40" s="29" t="s">
        <v>42</v>
      </c>
    </row>
    <row r="41" spans="1:18" x14ac:dyDescent="0.2">
      <c r="A41" s="30" t="s">
        <v>46</v>
      </c>
      <c r="E41" s="31" t="s">
        <v>47</v>
      </c>
    </row>
    <row r="42" spans="1:18" ht="38.25" x14ac:dyDescent="0.2">
      <c r="A42" t="s">
        <v>48</v>
      </c>
      <c r="E42" s="29" t="s">
        <v>71</v>
      </c>
    </row>
    <row r="43" spans="1:18" x14ac:dyDescent="0.2">
      <c r="A43" s="22" t="s">
        <v>40</v>
      </c>
      <c r="B43" s="23" t="s">
        <v>35</v>
      </c>
      <c r="C43" s="23" t="s">
        <v>72</v>
      </c>
      <c r="D43" s="22" t="s">
        <v>42</v>
      </c>
      <c r="E43" s="24" t="s">
        <v>73</v>
      </c>
      <c r="F43" s="25" t="s">
        <v>44</v>
      </c>
      <c r="G43" s="26">
        <v>5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8" t="s">
        <v>45</v>
      </c>
      <c r="E44" s="29" t="s">
        <v>42</v>
      </c>
    </row>
    <row r="45" spans="1:18" x14ac:dyDescent="0.2">
      <c r="A45" s="30" t="s">
        <v>46</v>
      </c>
      <c r="E45" s="31" t="s">
        <v>47</v>
      </c>
    </row>
    <row r="46" spans="1:18" ht="38.25" x14ac:dyDescent="0.2">
      <c r="A46" t="s">
        <v>48</v>
      </c>
      <c r="E46" s="29" t="s">
        <v>71</v>
      </c>
    </row>
    <row r="47" spans="1:18" x14ac:dyDescent="0.2">
      <c r="A47" s="22" t="s">
        <v>40</v>
      </c>
      <c r="B47" s="23" t="s">
        <v>36</v>
      </c>
      <c r="C47" s="23" t="s">
        <v>74</v>
      </c>
      <c r="D47" s="22" t="s">
        <v>42</v>
      </c>
      <c r="E47" s="24" t="s">
        <v>75</v>
      </c>
      <c r="F47" s="25" t="s">
        <v>76</v>
      </c>
      <c r="G47" s="26">
        <v>2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8" x14ac:dyDescent="0.2">
      <c r="A48" s="28" t="s">
        <v>45</v>
      </c>
      <c r="E48" s="29" t="s">
        <v>42</v>
      </c>
    </row>
    <row r="49" spans="1:16" x14ac:dyDescent="0.2">
      <c r="A49" s="30" t="s">
        <v>46</v>
      </c>
      <c r="E49" s="31" t="s">
        <v>47</v>
      </c>
    </row>
    <row r="50" spans="1:16" ht="25.5" x14ac:dyDescent="0.2">
      <c r="A50" t="s">
        <v>48</v>
      </c>
      <c r="E50" s="29" t="s">
        <v>77</v>
      </c>
    </row>
    <row r="51" spans="1:16" x14ac:dyDescent="0.2">
      <c r="A51" s="22" t="s">
        <v>40</v>
      </c>
      <c r="B51" s="23" t="s">
        <v>78</v>
      </c>
      <c r="C51" s="23" t="s">
        <v>79</v>
      </c>
      <c r="D51" s="22" t="s">
        <v>42</v>
      </c>
      <c r="E51" s="24" t="s">
        <v>80</v>
      </c>
      <c r="F51" s="25" t="s">
        <v>76</v>
      </c>
      <c r="G51" s="26">
        <v>2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8" t="s">
        <v>45</v>
      </c>
      <c r="E52" s="29" t="s">
        <v>42</v>
      </c>
    </row>
    <row r="53" spans="1:16" x14ac:dyDescent="0.2">
      <c r="A53" s="30" t="s">
        <v>46</v>
      </c>
      <c r="E53" s="31" t="s">
        <v>47</v>
      </c>
    </row>
    <row r="54" spans="1:16" ht="38.25" x14ac:dyDescent="0.2">
      <c r="A54" t="s">
        <v>48</v>
      </c>
      <c r="E54" s="29" t="s">
        <v>81</v>
      </c>
    </row>
    <row r="55" spans="1:16" x14ac:dyDescent="0.2">
      <c r="A55" s="22" t="s">
        <v>40</v>
      </c>
      <c r="B55" s="23" t="s">
        <v>82</v>
      </c>
      <c r="C55" s="23" t="s">
        <v>83</v>
      </c>
      <c r="D55" s="22" t="s">
        <v>42</v>
      </c>
      <c r="E55" s="24" t="s">
        <v>84</v>
      </c>
      <c r="F55" s="25" t="s">
        <v>76</v>
      </c>
      <c r="G55" s="26">
        <v>6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8" t="s">
        <v>45</v>
      </c>
      <c r="E56" s="29" t="s">
        <v>42</v>
      </c>
    </row>
    <row r="57" spans="1:16" x14ac:dyDescent="0.2">
      <c r="A57" s="30" t="s">
        <v>46</v>
      </c>
      <c r="E57" s="31" t="s">
        <v>47</v>
      </c>
    </row>
    <row r="58" spans="1:16" ht="38.25" x14ac:dyDescent="0.2">
      <c r="A58" t="s">
        <v>48</v>
      </c>
      <c r="E58" s="29" t="s">
        <v>85</v>
      </c>
    </row>
    <row r="59" spans="1:16" x14ac:dyDescent="0.2">
      <c r="A59" s="22" t="s">
        <v>40</v>
      </c>
      <c r="B59" s="23" t="s">
        <v>86</v>
      </c>
      <c r="C59" s="23" t="s">
        <v>87</v>
      </c>
      <c r="D59" s="22" t="s">
        <v>42</v>
      </c>
      <c r="E59" s="24" t="s">
        <v>88</v>
      </c>
      <c r="F59" s="25" t="s">
        <v>44</v>
      </c>
      <c r="G59" s="26">
        <v>10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8" t="s">
        <v>45</v>
      </c>
      <c r="E60" s="29" t="s">
        <v>42</v>
      </c>
    </row>
    <row r="61" spans="1:16" x14ac:dyDescent="0.2">
      <c r="A61" s="30" t="s">
        <v>46</v>
      </c>
      <c r="E61" s="31" t="s">
        <v>47</v>
      </c>
    </row>
    <row r="62" spans="1:16" ht="63.75" x14ac:dyDescent="0.2">
      <c r="A62" t="s">
        <v>48</v>
      </c>
      <c r="E62" s="29" t="s">
        <v>89</v>
      </c>
    </row>
    <row r="63" spans="1:16" x14ac:dyDescent="0.2">
      <c r="A63" s="22" t="s">
        <v>40</v>
      </c>
      <c r="B63" s="23" t="s">
        <v>90</v>
      </c>
      <c r="C63" s="23" t="s">
        <v>91</v>
      </c>
      <c r="D63" s="22" t="s">
        <v>42</v>
      </c>
      <c r="E63" s="24" t="s">
        <v>92</v>
      </c>
      <c r="F63" s="25" t="s">
        <v>61</v>
      </c>
      <c r="G63" s="26">
        <v>60</v>
      </c>
      <c r="H63" s="27">
        <v>0</v>
      </c>
      <c r="I63" s="27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8" t="s">
        <v>45</v>
      </c>
      <c r="E64" s="29" t="s">
        <v>42</v>
      </c>
    </row>
    <row r="65" spans="1:18" x14ac:dyDescent="0.2">
      <c r="A65" s="30" t="s">
        <v>46</v>
      </c>
      <c r="E65" s="31" t="s">
        <v>47</v>
      </c>
    </row>
    <row r="66" spans="1:18" ht="63.75" x14ac:dyDescent="0.2">
      <c r="A66" t="s">
        <v>48</v>
      </c>
      <c r="E66" s="29" t="s">
        <v>93</v>
      </c>
    </row>
    <row r="67" spans="1:18" x14ac:dyDescent="0.2">
      <c r="A67" s="22" t="s">
        <v>40</v>
      </c>
      <c r="B67" s="23" t="s">
        <v>94</v>
      </c>
      <c r="C67" s="23" t="s">
        <v>95</v>
      </c>
      <c r="D67" s="22" t="s">
        <v>42</v>
      </c>
      <c r="E67" s="24" t="s">
        <v>96</v>
      </c>
      <c r="F67" s="25" t="s">
        <v>97</v>
      </c>
      <c r="G67" s="26">
        <v>120</v>
      </c>
      <c r="H67" s="27">
        <v>0</v>
      </c>
      <c r="I67" s="27">
        <f>ROUND(ROUND(H67,2)*ROUND(G67,3),2)</f>
        <v>0</v>
      </c>
      <c r="O67">
        <f>(I67*21)/100</f>
        <v>0</v>
      </c>
      <c r="P67" t="s">
        <v>10</v>
      </c>
    </row>
    <row r="68" spans="1:18" x14ac:dyDescent="0.2">
      <c r="A68" s="28" t="s">
        <v>45</v>
      </c>
      <c r="E68" s="29" t="s">
        <v>42</v>
      </c>
    </row>
    <row r="69" spans="1:18" x14ac:dyDescent="0.2">
      <c r="A69" s="30" t="s">
        <v>46</v>
      </c>
      <c r="E69" s="31" t="s">
        <v>47</v>
      </c>
    </row>
    <row r="70" spans="1:18" ht="76.5" x14ac:dyDescent="0.2">
      <c r="A70" t="s">
        <v>48</v>
      </c>
      <c r="E70" s="29" t="s">
        <v>98</v>
      </c>
    </row>
    <row r="71" spans="1:18" ht="12.75" customHeight="1" x14ac:dyDescent="0.2">
      <c r="A71" s="3" t="s">
        <v>37</v>
      </c>
      <c r="B71" s="3"/>
      <c r="C71" s="32" t="s">
        <v>99</v>
      </c>
      <c r="D71" s="3"/>
      <c r="E71" s="20" t="s">
        <v>100</v>
      </c>
      <c r="F71" s="3"/>
      <c r="G71" s="3"/>
      <c r="H71" s="3"/>
      <c r="I71" s="33">
        <f>0+Q71</f>
        <v>0</v>
      </c>
      <c r="O71">
        <f>0+R71</f>
        <v>0</v>
      </c>
      <c r="Q71">
        <f>0+I72+I76+I80+I84+I88+I92+I96+I100+I104+I108+I112+I116+I120+I124+I128+I132+I136+I140+I144+I148+I152+I156</f>
        <v>0</v>
      </c>
      <c r="R71">
        <f>0+O72+O76+O80+O84+O88+O92+O96+O100+O104+O108+O112+O116+O120+O124+O128+O132+O136+O140+O144+O148+O152+O156</f>
        <v>0</v>
      </c>
    </row>
    <row r="72" spans="1:18" ht="25.5" x14ac:dyDescent="0.2">
      <c r="A72" s="22" t="s">
        <v>40</v>
      </c>
      <c r="B72" s="23" t="s">
        <v>101</v>
      </c>
      <c r="C72" s="23" t="s">
        <v>102</v>
      </c>
      <c r="D72" s="22" t="s">
        <v>42</v>
      </c>
      <c r="E72" s="24" t="s">
        <v>103</v>
      </c>
      <c r="F72" s="25" t="s">
        <v>76</v>
      </c>
      <c r="G72" s="26">
        <v>1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8" x14ac:dyDescent="0.2">
      <c r="A73" s="28" t="s">
        <v>45</v>
      </c>
      <c r="E73" s="29" t="s">
        <v>42</v>
      </c>
    </row>
    <row r="74" spans="1:18" x14ac:dyDescent="0.2">
      <c r="A74" s="30" t="s">
        <v>46</v>
      </c>
      <c r="E74" s="31" t="s">
        <v>47</v>
      </c>
    </row>
    <row r="75" spans="1:18" ht="38.25" x14ac:dyDescent="0.2">
      <c r="A75" t="s">
        <v>48</v>
      </c>
      <c r="E75" s="29" t="s">
        <v>104</v>
      </c>
    </row>
    <row r="76" spans="1:18" ht="25.5" x14ac:dyDescent="0.2">
      <c r="A76" s="22" t="s">
        <v>40</v>
      </c>
      <c r="B76" s="23" t="s">
        <v>105</v>
      </c>
      <c r="C76" s="23" t="s">
        <v>106</v>
      </c>
      <c r="D76" s="22" t="s">
        <v>42</v>
      </c>
      <c r="E76" s="24" t="s">
        <v>107</v>
      </c>
      <c r="F76" s="25" t="s">
        <v>76</v>
      </c>
      <c r="G76" s="26">
        <v>1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8" x14ac:dyDescent="0.2">
      <c r="A77" s="28" t="s">
        <v>45</v>
      </c>
      <c r="E77" s="29" t="s">
        <v>42</v>
      </c>
    </row>
    <row r="78" spans="1:18" x14ac:dyDescent="0.2">
      <c r="A78" s="30" t="s">
        <v>46</v>
      </c>
      <c r="E78" s="31" t="s">
        <v>47</v>
      </c>
    </row>
    <row r="79" spans="1:18" ht="38.25" x14ac:dyDescent="0.2">
      <c r="A79" t="s">
        <v>48</v>
      </c>
      <c r="E79" s="29" t="s">
        <v>104</v>
      </c>
    </row>
    <row r="80" spans="1:18" ht="25.5" x14ac:dyDescent="0.2">
      <c r="A80" s="22" t="s">
        <v>40</v>
      </c>
      <c r="B80" s="23" t="s">
        <v>108</v>
      </c>
      <c r="C80" s="23" t="s">
        <v>109</v>
      </c>
      <c r="D80" s="22" t="s">
        <v>42</v>
      </c>
      <c r="E80" s="24" t="s">
        <v>110</v>
      </c>
      <c r="F80" s="25" t="s">
        <v>44</v>
      </c>
      <c r="G80" s="26">
        <v>10</v>
      </c>
      <c r="H80" s="27">
        <v>0</v>
      </c>
      <c r="I80" s="27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8" t="s">
        <v>45</v>
      </c>
      <c r="E81" s="29" t="s">
        <v>42</v>
      </c>
    </row>
    <row r="82" spans="1:16" x14ac:dyDescent="0.2">
      <c r="A82" s="30" t="s">
        <v>46</v>
      </c>
      <c r="E82" s="31" t="s">
        <v>47</v>
      </c>
    </row>
    <row r="83" spans="1:16" ht="38.25" x14ac:dyDescent="0.2">
      <c r="A83" t="s">
        <v>48</v>
      </c>
      <c r="E83" s="29" t="s">
        <v>111</v>
      </c>
    </row>
    <row r="84" spans="1:16" ht="25.5" x14ac:dyDescent="0.2">
      <c r="A84" s="22" t="s">
        <v>40</v>
      </c>
      <c r="B84" s="23" t="s">
        <v>112</v>
      </c>
      <c r="C84" s="23" t="s">
        <v>113</v>
      </c>
      <c r="D84" s="22" t="s">
        <v>42</v>
      </c>
      <c r="E84" s="24" t="s">
        <v>114</v>
      </c>
      <c r="F84" s="25" t="s">
        <v>44</v>
      </c>
      <c r="G84" s="26">
        <v>200</v>
      </c>
      <c r="H84" s="27">
        <v>0</v>
      </c>
      <c r="I84" s="27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8" t="s">
        <v>45</v>
      </c>
      <c r="E85" s="29" t="s">
        <v>42</v>
      </c>
    </row>
    <row r="86" spans="1:16" x14ac:dyDescent="0.2">
      <c r="A86" s="30" t="s">
        <v>46</v>
      </c>
      <c r="E86" s="31" t="s">
        <v>47</v>
      </c>
    </row>
    <row r="87" spans="1:16" ht="38.25" x14ac:dyDescent="0.2">
      <c r="A87" t="s">
        <v>48</v>
      </c>
      <c r="E87" s="29" t="s">
        <v>111</v>
      </c>
    </row>
    <row r="88" spans="1:16" ht="25.5" x14ac:dyDescent="0.2">
      <c r="A88" s="22" t="s">
        <v>40</v>
      </c>
      <c r="B88" s="23" t="s">
        <v>115</v>
      </c>
      <c r="C88" s="23" t="s">
        <v>116</v>
      </c>
      <c r="D88" s="22" t="s">
        <v>42</v>
      </c>
      <c r="E88" s="24" t="s">
        <v>117</v>
      </c>
      <c r="F88" s="25" t="s">
        <v>44</v>
      </c>
      <c r="G88" s="26">
        <v>180</v>
      </c>
      <c r="H88" s="27">
        <v>0</v>
      </c>
      <c r="I88" s="27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8" t="s">
        <v>45</v>
      </c>
      <c r="E89" s="29" t="s">
        <v>42</v>
      </c>
    </row>
    <row r="90" spans="1:16" x14ac:dyDescent="0.2">
      <c r="A90" s="30" t="s">
        <v>46</v>
      </c>
      <c r="E90" s="31" t="s">
        <v>47</v>
      </c>
    </row>
    <row r="91" spans="1:16" ht="38.25" x14ac:dyDescent="0.2">
      <c r="A91" t="s">
        <v>48</v>
      </c>
      <c r="E91" s="29" t="s">
        <v>111</v>
      </c>
    </row>
    <row r="92" spans="1:16" ht="25.5" x14ac:dyDescent="0.2">
      <c r="A92" s="22" t="s">
        <v>40</v>
      </c>
      <c r="B92" s="23" t="s">
        <v>118</v>
      </c>
      <c r="C92" s="23" t="s">
        <v>119</v>
      </c>
      <c r="D92" s="22" t="s">
        <v>42</v>
      </c>
      <c r="E92" s="24" t="s">
        <v>120</v>
      </c>
      <c r="F92" s="25" t="s">
        <v>44</v>
      </c>
      <c r="G92" s="26">
        <v>180</v>
      </c>
      <c r="H92" s="27">
        <v>0</v>
      </c>
      <c r="I92" s="27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8" t="s">
        <v>45</v>
      </c>
      <c r="E93" s="29" t="s">
        <v>42</v>
      </c>
    </row>
    <row r="94" spans="1:16" x14ac:dyDescent="0.2">
      <c r="A94" s="30" t="s">
        <v>46</v>
      </c>
      <c r="E94" s="31" t="s">
        <v>47</v>
      </c>
    </row>
    <row r="95" spans="1:16" ht="38.25" x14ac:dyDescent="0.2">
      <c r="A95" t="s">
        <v>48</v>
      </c>
      <c r="E95" s="29" t="s">
        <v>111</v>
      </c>
    </row>
    <row r="96" spans="1:16" x14ac:dyDescent="0.2">
      <c r="A96" s="22" t="s">
        <v>40</v>
      </c>
      <c r="B96" s="23" t="s">
        <v>121</v>
      </c>
      <c r="C96" s="23" t="s">
        <v>122</v>
      </c>
      <c r="D96" s="22" t="s">
        <v>42</v>
      </c>
      <c r="E96" s="24" t="s">
        <v>123</v>
      </c>
      <c r="F96" s="25" t="s">
        <v>44</v>
      </c>
      <c r="G96" s="26">
        <v>120</v>
      </c>
      <c r="H96" s="27">
        <v>0</v>
      </c>
      <c r="I96" s="27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28" t="s">
        <v>45</v>
      </c>
      <c r="E97" s="29" t="s">
        <v>42</v>
      </c>
    </row>
    <row r="98" spans="1:16" x14ac:dyDescent="0.2">
      <c r="A98" s="30" t="s">
        <v>46</v>
      </c>
      <c r="E98" s="31" t="s">
        <v>47</v>
      </c>
    </row>
    <row r="99" spans="1:16" ht="38.25" x14ac:dyDescent="0.2">
      <c r="A99" t="s">
        <v>48</v>
      </c>
      <c r="E99" s="29" t="s">
        <v>111</v>
      </c>
    </row>
    <row r="100" spans="1:16" x14ac:dyDescent="0.2">
      <c r="A100" s="22" t="s">
        <v>40</v>
      </c>
      <c r="B100" s="23" t="s">
        <v>124</v>
      </c>
      <c r="C100" s="23" t="s">
        <v>125</v>
      </c>
      <c r="D100" s="22" t="s">
        <v>42</v>
      </c>
      <c r="E100" s="24" t="s">
        <v>126</v>
      </c>
      <c r="F100" s="25" t="s">
        <v>44</v>
      </c>
      <c r="G100" s="26">
        <v>30</v>
      </c>
      <c r="H100" s="27">
        <v>0</v>
      </c>
      <c r="I100" s="27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28" t="s">
        <v>45</v>
      </c>
      <c r="E101" s="29" t="s">
        <v>42</v>
      </c>
    </row>
    <row r="102" spans="1:16" x14ac:dyDescent="0.2">
      <c r="A102" s="30" t="s">
        <v>46</v>
      </c>
      <c r="E102" s="31" t="s">
        <v>47</v>
      </c>
    </row>
    <row r="103" spans="1:16" ht="51" x14ac:dyDescent="0.2">
      <c r="A103" t="s">
        <v>48</v>
      </c>
      <c r="E103" s="29" t="s">
        <v>127</v>
      </c>
    </row>
    <row r="104" spans="1:16" x14ac:dyDescent="0.2">
      <c r="A104" s="22" t="s">
        <v>40</v>
      </c>
      <c r="B104" s="23" t="s">
        <v>128</v>
      </c>
      <c r="C104" s="23" t="s">
        <v>129</v>
      </c>
      <c r="D104" s="22" t="s">
        <v>42</v>
      </c>
      <c r="E104" s="24" t="s">
        <v>130</v>
      </c>
      <c r="F104" s="25" t="s">
        <v>76</v>
      </c>
      <c r="G104" s="26">
        <v>4</v>
      </c>
      <c r="H104" s="27">
        <v>0</v>
      </c>
      <c r="I104" s="27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28" t="s">
        <v>45</v>
      </c>
      <c r="E105" s="29" t="s">
        <v>42</v>
      </c>
    </row>
    <row r="106" spans="1:16" x14ac:dyDescent="0.2">
      <c r="A106" s="30" t="s">
        <v>46</v>
      </c>
      <c r="E106" s="31" t="s">
        <v>47</v>
      </c>
    </row>
    <row r="107" spans="1:16" ht="38.25" x14ac:dyDescent="0.2">
      <c r="A107" t="s">
        <v>48</v>
      </c>
      <c r="E107" s="29" t="s">
        <v>131</v>
      </c>
    </row>
    <row r="108" spans="1:16" x14ac:dyDescent="0.2">
      <c r="A108" s="22" t="s">
        <v>40</v>
      </c>
      <c r="B108" s="23" t="s">
        <v>132</v>
      </c>
      <c r="C108" s="23" t="s">
        <v>133</v>
      </c>
      <c r="D108" s="22" t="s">
        <v>42</v>
      </c>
      <c r="E108" s="24" t="s">
        <v>134</v>
      </c>
      <c r="F108" s="25" t="s">
        <v>44</v>
      </c>
      <c r="G108" s="26">
        <v>20</v>
      </c>
      <c r="H108" s="27">
        <v>0</v>
      </c>
      <c r="I108" s="27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28" t="s">
        <v>45</v>
      </c>
      <c r="E109" s="29" t="s">
        <v>42</v>
      </c>
    </row>
    <row r="110" spans="1:16" x14ac:dyDescent="0.2">
      <c r="A110" s="30" t="s">
        <v>46</v>
      </c>
      <c r="E110" s="31" t="s">
        <v>47</v>
      </c>
    </row>
    <row r="111" spans="1:16" ht="63.75" x14ac:dyDescent="0.2">
      <c r="A111" t="s">
        <v>48</v>
      </c>
      <c r="E111" s="29" t="s">
        <v>135</v>
      </c>
    </row>
    <row r="112" spans="1:16" x14ac:dyDescent="0.2">
      <c r="A112" s="22" t="s">
        <v>40</v>
      </c>
      <c r="B112" s="23" t="s">
        <v>136</v>
      </c>
      <c r="C112" s="23" t="s">
        <v>137</v>
      </c>
      <c r="D112" s="22" t="s">
        <v>42</v>
      </c>
      <c r="E112" s="24" t="s">
        <v>138</v>
      </c>
      <c r="F112" s="25" t="s">
        <v>44</v>
      </c>
      <c r="G112" s="26">
        <v>20</v>
      </c>
      <c r="H112" s="27">
        <v>0</v>
      </c>
      <c r="I112" s="27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28" t="s">
        <v>45</v>
      </c>
      <c r="E113" s="29" t="s">
        <v>42</v>
      </c>
    </row>
    <row r="114" spans="1:16" x14ac:dyDescent="0.2">
      <c r="A114" s="30" t="s">
        <v>46</v>
      </c>
      <c r="E114" s="31" t="s">
        <v>47</v>
      </c>
    </row>
    <row r="115" spans="1:16" ht="38.25" x14ac:dyDescent="0.2">
      <c r="A115" t="s">
        <v>48</v>
      </c>
      <c r="E115" s="29" t="s">
        <v>139</v>
      </c>
    </row>
    <row r="116" spans="1:16" x14ac:dyDescent="0.2">
      <c r="A116" s="22" t="s">
        <v>40</v>
      </c>
      <c r="B116" s="23" t="s">
        <v>140</v>
      </c>
      <c r="C116" s="23" t="s">
        <v>141</v>
      </c>
      <c r="D116" s="22" t="s">
        <v>42</v>
      </c>
      <c r="E116" s="24" t="s">
        <v>142</v>
      </c>
      <c r="F116" s="25" t="s">
        <v>44</v>
      </c>
      <c r="G116" s="26">
        <v>20</v>
      </c>
      <c r="H116" s="27">
        <v>0</v>
      </c>
      <c r="I116" s="27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28" t="s">
        <v>45</v>
      </c>
      <c r="E117" s="29" t="s">
        <v>42</v>
      </c>
    </row>
    <row r="118" spans="1:16" x14ac:dyDescent="0.2">
      <c r="A118" s="30" t="s">
        <v>46</v>
      </c>
      <c r="E118" s="31" t="s">
        <v>47</v>
      </c>
    </row>
    <row r="119" spans="1:16" ht="38.25" x14ac:dyDescent="0.2">
      <c r="A119" t="s">
        <v>48</v>
      </c>
      <c r="E119" s="29" t="s">
        <v>139</v>
      </c>
    </row>
    <row r="120" spans="1:16" x14ac:dyDescent="0.2">
      <c r="A120" s="22" t="s">
        <v>40</v>
      </c>
      <c r="B120" s="23" t="s">
        <v>143</v>
      </c>
      <c r="C120" s="23" t="s">
        <v>144</v>
      </c>
      <c r="D120" s="22" t="s">
        <v>42</v>
      </c>
      <c r="E120" s="24" t="s">
        <v>145</v>
      </c>
      <c r="F120" s="25" t="s">
        <v>44</v>
      </c>
      <c r="G120" s="26">
        <v>20</v>
      </c>
      <c r="H120" s="27">
        <v>0</v>
      </c>
      <c r="I120" s="27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28" t="s">
        <v>45</v>
      </c>
      <c r="E121" s="29" t="s">
        <v>42</v>
      </c>
    </row>
    <row r="122" spans="1:16" x14ac:dyDescent="0.2">
      <c r="A122" s="30" t="s">
        <v>46</v>
      </c>
      <c r="E122" s="31" t="s">
        <v>47</v>
      </c>
    </row>
    <row r="123" spans="1:16" ht="38.25" x14ac:dyDescent="0.2">
      <c r="A123" t="s">
        <v>48</v>
      </c>
      <c r="E123" s="29" t="s">
        <v>139</v>
      </c>
    </row>
    <row r="124" spans="1:16" ht="25.5" x14ac:dyDescent="0.2">
      <c r="A124" s="22" t="s">
        <v>40</v>
      </c>
      <c r="B124" s="23" t="s">
        <v>146</v>
      </c>
      <c r="C124" s="23" t="s">
        <v>147</v>
      </c>
      <c r="D124" s="22" t="s">
        <v>42</v>
      </c>
      <c r="E124" s="24" t="s">
        <v>148</v>
      </c>
      <c r="F124" s="25" t="s">
        <v>76</v>
      </c>
      <c r="G124" s="26">
        <v>2</v>
      </c>
      <c r="H124" s="27">
        <v>0</v>
      </c>
      <c r="I124" s="27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28" t="s">
        <v>45</v>
      </c>
      <c r="E125" s="29" t="s">
        <v>42</v>
      </c>
    </row>
    <row r="126" spans="1:16" x14ac:dyDescent="0.2">
      <c r="A126" s="30" t="s">
        <v>46</v>
      </c>
      <c r="E126" s="31" t="s">
        <v>47</v>
      </c>
    </row>
    <row r="127" spans="1:16" ht="38.25" x14ac:dyDescent="0.2">
      <c r="A127" t="s">
        <v>48</v>
      </c>
      <c r="E127" s="29" t="s">
        <v>104</v>
      </c>
    </row>
    <row r="128" spans="1:16" ht="25.5" x14ac:dyDescent="0.2">
      <c r="A128" s="22" t="s">
        <v>40</v>
      </c>
      <c r="B128" s="23" t="s">
        <v>149</v>
      </c>
      <c r="C128" s="23" t="s">
        <v>150</v>
      </c>
      <c r="D128" s="22" t="s">
        <v>42</v>
      </c>
      <c r="E128" s="24" t="s">
        <v>151</v>
      </c>
      <c r="F128" s="25" t="s">
        <v>76</v>
      </c>
      <c r="G128" s="26">
        <v>20</v>
      </c>
      <c r="H128" s="27">
        <v>0</v>
      </c>
      <c r="I128" s="27">
        <f>ROUND(ROUND(H128,2)*ROUND(G128,3),2)</f>
        <v>0</v>
      </c>
      <c r="O128">
        <f>(I128*21)/100</f>
        <v>0</v>
      </c>
      <c r="P128" t="s">
        <v>10</v>
      </c>
    </row>
    <row r="129" spans="1:16" x14ac:dyDescent="0.2">
      <c r="A129" s="28" t="s">
        <v>45</v>
      </c>
      <c r="E129" s="29" t="s">
        <v>42</v>
      </c>
    </row>
    <row r="130" spans="1:16" x14ac:dyDescent="0.2">
      <c r="A130" s="30" t="s">
        <v>46</v>
      </c>
      <c r="E130" s="31" t="s">
        <v>47</v>
      </c>
    </row>
    <row r="131" spans="1:16" ht="38.25" x14ac:dyDescent="0.2">
      <c r="A131" t="s">
        <v>48</v>
      </c>
      <c r="E131" s="29" t="s">
        <v>104</v>
      </c>
    </row>
    <row r="132" spans="1:16" ht="25.5" x14ac:dyDescent="0.2">
      <c r="A132" s="22" t="s">
        <v>40</v>
      </c>
      <c r="B132" s="23" t="s">
        <v>152</v>
      </c>
      <c r="C132" s="23" t="s">
        <v>153</v>
      </c>
      <c r="D132" s="22" t="s">
        <v>42</v>
      </c>
      <c r="E132" s="24" t="s">
        <v>154</v>
      </c>
      <c r="F132" s="25" t="s">
        <v>76</v>
      </c>
      <c r="G132" s="26">
        <v>10</v>
      </c>
      <c r="H132" s="27">
        <v>0</v>
      </c>
      <c r="I132" s="27">
        <f>ROUND(ROUND(H132,2)*ROUND(G132,3),2)</f>
        <v>0</v>
      </c>
      <c r="O132">
        <f>(I132*21)/100</f>
        <v>0</v>
      </c>
      <c r="P132" t="s">
        <v>10</v>
      </c>
    </row>
    <row r="133" spans="1:16" x14ac:dyDescent="0.2">
      <c r="A133" s="28" t="s">
        <v>45</v>
      </c>
      <c r="E133" s="29" t="s">
        <v>42</v>
      </c>
    </row>
    <row r="134" spans="1:16" x14ac:dyDescent="0.2">
      <c r="A134" s="30" t="s">
        <v>46</v>
      </c>
      <c r="E134" s="31" t="s">
        <v>47</v>
      </c>
    </row>
    <row r="135" spans="1:16" ht="38.25" x14ac:dyDescent="0.2">
      <c r="A135" t="s">
        <v>48</v>
      </c>
      <c r="E135" s="29" t="s">
        <v>104</v>
      </c>
    </row>
    <row r="136" spans="1:16" ht="25.5" x14ac:dyDescent="0.2">
      <c r="A136" s="22" t="s">
        <v>40</v>
      </c>
      <c r="B136" s="23" t="s">
        <v>155</v>
      </c>
      <c r="C136" s="23" t="s">
        <v>156</v>
      </c>
      <c r="D136" s="22" t="s">
        <v>42</v>
      </c>
      <c r="E136" s="24" t="s">
        <v>157</v>
      </c>
      <c r="F136" s="25" t="s">
        <v>76</v>
      </c>
      <c r="G136" s="26">
        <v>4</v>
      </c>
      <c r="H136" s="27">
        <v>0</v>
      </c>
      <c r="I136" s="27">
        <f>ROUND(ROUND(H136,2)*ROUND(G136,3),2)</f>
        <v>0</v>
      </c>
      <c r="O136">
        <f>(I136*21)/100</f>
        <v>0</v>
      </c>
      <c r="P136" t="s">
        <v>10</v>
      </c>
    </row>
    <row r="137" spans="1:16" x14ac:dyDescent="0.2">
      <c r="A137" s="28" t="s">
        <v>45</v>
      </c>
      <c r="E137" s="29" t="s">
        <v>42</v>
      </c>
    </row>
    <row r="138" spans="1:16" x14ac:dyDescent="0.2">
      <c r="A138" s="30" t="s">
        <v>46</v>
      </c>
      <c r="E138" s="31" t="s">
        <v>47</v>
      </c>
    </row>
    <row r="139" spans="1:16" ht="38.25" x14ac:dyDescent="0.2">
      <c r="A139" t="s">
        <v>48</v>
      </c>
      <c r="E139" s="29" t="s">
        <v>104</v>
      </c>
    </row>
    <row r="140" spans="1:16" x14ac:dyDescent="0.2">
      <c r="A140" s="22" t="s">
        <v>40</v>
      </c>
      <c r="B140" s="23" t="s">
        <v>158</v>
      </c>
      <c r="C140" s="23" t="s">
        <v>159</v>
      </c>
      <c r="D140" s="22" t="s">
        <v>42</v>
      </c>
      <c r="E140" s="24" t="s">
        <v>160</v>
      </c>
      <c r="F140" s="25" t="s">
        <v>44</v>
      </c>
      <c r="G140" s="26">
        <v>10</v>
      </c>
      <c r="H140" s="27">
        <v>0</v>
      </c>
      <c r="I140" s="27">
        <f>ROUND(ROUND(H140,2)*ROUND(G140,3),2)</f>
        <v>0</v>
      </c>
      <c r="O140">
        <f>(I140*21)/100</f>
        <v>0</v>
      </c>
      <c r="P140" t="s">
        <v>10</v>
      </c>
    </row>
    <row r="141" spans="1:16" x14ac:dyDescent="0.2">
      <c r="A141" s="28" t="s">
        <v>45</v>
      </c>
      <c r="E141" s="29" t="s">
        <v>42</v>
      </c>
    </row>
    <row r="142" spans="1:16" x14ac:dyDescent="0.2">
      <c r="A142" s="30" t="s">
        <v>46</v>
      </c>
      <c r="E142" s="31" t="s">
        <v>47</v>
      </c>
    </row>
    <row r="143" spans="1:16" ht="38.25" x14ac:dyDescent="0.2">
      <c r="A143" t="s">
        <v>48</v>
      </c>
      <c r="E143" s="29" t="s">
        <v>161</v>
      </c>
    </row>
    <row r="144" spans="1:16" x14ac:dyDescent="0.2">
      <c r="A144" s="22" t="s">
        <v>40</v>
      </c>
      <c r="B144" s="23" t="s">
        <v>162</v>
      </c>
      <c r="C144" s="23" t="s">
        <v>163</v>
      </c>
      <c r="D144" s="22" t="s">
        <v>42</v>
      </c>
      <c r="E144" s="24" t="s">
        <v>164</v>
      </c>
      <c r="F144" s="25" t="s">
        <v>44</v>
      </c>
      <c r="G144" s="26">
        <v>8</v>
      </c>
      <c r="H144" s="27">
        <v>0</v>
      </c>
      <c r="I144" s="27">
        <f>ROUND(ROUND(H144,2)*ROUND(G144,3),2)</f>
        <v>0</v>
      </c>
      <c r="O144">
        <f>(I144*21)/100</f>
        <v>0</v>
      </c>
      <c r="P144" t="s">
        <v>10</v>
      </c>
    </row>
    <row r="145" spans="1:18" x14ac:dyDescent="0.2">
      <c r="A145" s="28" t="s">
        <v>45</v>
      </c>
      <c r="E145" s="29" t="s">
        <v>42</v>
      </c>
    </row>
    <row r="146" spans="1:18" x14ac:dyDescent="0.2">
      <c r="A146" s="30" t="s">
        <v>46</v>
      </c>
      <c r="E146" s="31" t="s">
        <v>47</v>
      </c>
    </row>
    <row r="147" spans="1:18" ht="25.5" x14ac:dyDescent="0.2">
      <c r="A147" t="s">
        <v>48</v>
      </c>
      <c r="E147" s="29" t="s">
        <v>165</v>
      </c>
    </row>
    <row r="148" spans="1:18" x14ac:dyDescent="0.2">
      <c r="A148" s="22" t="s">
        <v>40</v>
      </c>
      <c r="B148" s="23" t="s">
        <v>166</v>
      </c>
      <c r="C148" s="23" t="s">
        <v>167</v>
      </c>
      <c r="D148" s="22" t="s">
        <v>42</v>
      </c>
      <c r="E148" s="24" t="s">
        <v>168</v>
      </c>
      <c r="F148" s="25" t="s">
        <v>76</v>
      </c>
      <c r="G148" s="26">
        <v>10</v>
      </c>
      <c r="H148" s="27">
        <v>0</v>
      </c>
      <c r="I148" s="27">
        <f>ROUND(ROUND(H148,2)*ROUND(G148,3),2)</f>
        <v>0</v>
      </c>
      <c r="O148">
        <f>(I148*21)/100</f>
        <v>0</v>
      </c>
      <c r="P148" t="s">
        <v>10</v>
      </c>
    </row>
    <row r="149" spans="1:18" x14ac:dyDescent="0.2">
      <c r="A149" s="28" t="s">
        <v>45</v>
      </c>
      <c r="E149" s="29" t="s">
        <v>42</v>
      </c>
    </row>
    <row r="150" spans="1:18" x14ac:dyDescent="0.2">
      <c r="A150" s="30" t="s">
        <v>46</v>
      </c>
      <c r="E150" s="31" t="s">
        <v>47</v>
      </c>
    </row>
    <row r="151" spans="1:18" ht="25.5" x14ac:dyDescent="0.2">
      <c r="A151" t="s">
        <v>48</v>
      </c>
      <c r="E151" s="29" t="s">
        <v>169</v>
      </c>
    </row>
    <row r="152" spans="1:18" x14ac:dyDescent="0.2">
      <c r="A152" s="22" t="s">
        <v>40</v>
      </c>
      <c r="B152" s="23" t="s">
        <v>170</v>
      </c>
      <c r="C152" s="23" t="s">
        <v>171</v>
      </c>
      <c r="D152" s="22" t="s">
        <v>42</v>
      </c>
      <c r="E152" s="24" t="s">
        <v>172</v>
      </c>
      <c r="F152" s="25" t="s">
        <v>76</v>
      </c>
      <c r="G152" s="26">
        <v>1</v>
      </c>
      <c r="H152" s="27">
        <v>0</v>
      </c>
      <c r="I152" s="27">
        <f>ROUND(ROUND(H152,2)*ROUND(G152,3),2)</f>
        <v>0</v>
      </c>
      <c r="O152">
        <f>(I152*21)/100</f>
        <v>0</v>
      </c>
      <c r="P152" t="s">
        <v>10</v>
      </c>
    </row>
    <row r="153" spans="1:18" x14ac:dyDescent="0.2">
      <c r="A153" s="28" t="s">
        <v>45</v>
      </c>
      <c r="E153" s="29" t="s">
        <v>42</v>
      </c>
    </row>
    <row r="154" spans="1:18" x14ac:dyDescent="0.2">
      <c r="A154" s="30" t="s">
        <v>46</v>
      </c>
      <c r="E154" s="31" t="s">
        <v>47</v>
      </c>
    </row>
    <row r="155" spans="1:18" ht="63.75" x14ac:dyDescent="0.2">
      <c r="A155" t="s">
        <v>48</v>
      </c>
      <c r="E155" s="29" t="s">
        <v>173</v>
      </c>
    </row>
    <row r="156" spans="1:18" x14ac:dyDescent="0.2">
      <c r="A156" s="22" t="s">
        <v>40</v>
      </c>
      <c r="B156" s="23" t="s">
        <v>174</v>
      </c>
      <c r="C156" s="23" t="s">
        <v>175</v>
      </c>
      <c r="D156" s="22" t="s">
        <v>42</v>
      </c>
      <c r="E156" s="24" t="s">
        <v>176</v>
      </c>
      <c r="F156" s="25" t="s">
        <v>76</v>
      </c>
      <c r="G156" s="26">
        <v>1</v>
      </c>
      <c r="H156" s="27">
        <v>0</v>
      </c>
      <c r="I156" s="27">
        <f>ROUND(ROUND(H156,2)*ROUND(G156,3),2)</f>
        <v>0</v>
      </c>
      <c r="O156">
        <f>(I156*21)/100</f>
        <v>0</v>
      </c>
      <c r="P156" t="s">
        <v>10</v>
      </c>
    </row>
    <row r="157" spans="1:18" x14ac:dyDescent="0.2">
      <c r="A157" s="28" t="s">
        <v>45</v>
      </c>
      <c r="E157" s="29" t="s">
        <v>42</v>
      </c>
    </row>
    <row r="158" spans="1:18" x14ac:dyDescent="0.2">
      <c r="A158" s="30" t="s">
        <v>46</v>
      </c>
      <c r="E158" s="31" t="s">
        <v>47</v>
      </c>
    </row>
    <row r="159" spans="1:18" ht="63.75" x14ac:dyDescent="0.2">
      <c r="A159" t="s">
        <v>48</v>
      </c>
      <c r="E159" s="29" t="s">
        <v>173</v>
      </c>
    </row>
    <row r="160" spans="1:18" ht="12.75" customHeight="1" x14ac:dyDescent="0.2">
      <c r="A160" s="3" t="s">
        <v>37</v>
      </c>
      <c r="B160" s="3"/>
      <c r="C160" s="32" t="s">
        <v>177</v>
      </c>
      <c r="D160" s="3"/>
      <c r="E160" s="20" t="s">
        <v>178</v>
      </c>
      <c r="F160" s="3"/>
      <c r="G160" s="3"/>
      <c r="H160" s="3"/>
      <c r="I160" s="33">
        <f>0+Q160</f>
        <v>0</v>
      </c>
      <c r="O160">
        <f>0+R160</f>
        <v>0</v>
      </c>
      <c r="Q160">
        <f>0+I161</f>
        <v>0</v>
      </c>
      <c r="R160">
        <f>0+O161</f>
        <v>0</v>
      </c>
    </row>
    <row r="161" spans="1:18" x14ac:dyDescent="0.2">
      <c r="A161" s="22" t="s">
        <v>40</v>
      </c>
      <c r="B161" s="23" t="s">
        <v>179</v>
      </c>
      <c r="C161" s="23" t="s">
        <v>180</v>
      </c>
      <c r="D161" s="22" t="s">
        <v>42</v>
      </c>
      <c r="E161" s="24" t="s">
        <v>181</v>
      </c>
      <c r="F161" s="25" t="s">
        <v>76</v>
      </c>
      <c r="G161" s="26">
        <v>6</v>
      </c>
      <c r="H161" s="27">
        <v>0</v>
      </c>
      <c r="I161" s="27">
        <f>ROUND(ROUND(H161,2)*ROUND(G161,3),2)</f>
        <v>0</v>
      </c>
      <c r="O161">
        <f>(I161*21)/100</f>
        <v>0</v>
      </c>
      <c r="P161" t="s">
        <v>10</v>
      </c>
    </row>
    <row r="162" spans="1:18" x14ac:dyDescent="0.2">
      <c r="A162" s="28" t="s">
        <v>45</v>
      </c>
      <c r="E162" s="29" t="s">
        <v>42</v>
      </c>
    </row>
    <row r="163" spans="1:18" x14ac:dyDescent="0.2">
      <c r="A163" s="30" t="s">
        <v>46</v>
      </c>
      <c r="E163" s="31" t="s">
        <v>47</v>
      </c>
    </row>
    <row r="164" spans="1:18" ht="38.25" x14ac:dyDescent="0.2">
      <c r="A164" t="s">
        <v>48</v>
      </c>
      <c r="E164" s="29" t="s">
        <v>182</v>
      </c>
    </row>
    <row r="165" spans="1:18" ht="12.75" customHeight="1" x14ac:dyDescent="0.2">
      <c r="A165" s="3" t="s">
        <v>37</v>
      </c>
      <c r="B165" s="3"/>
      <c r="C165" s="32" t="s">
        <v>183</v>
      </c>
      <c r="D165" s="3"/>
      <c r="E165" s="20" t="s">
        <v>184</v>
      </c>
      <c r="F165" s="3"/>
      <c r="G165" s="3"/>
      <c r="H165" s="3"/>
      <c r="I165" s="33">
        <f>0+Q165</f>
        <v>0</v>
      </c>
      <c r="O165">
        <f>0+R165</f>
        <v>0</v>
      </c>
      <c r="Q165">
        <f>0+I166+I170+I174</f>
        <v>0</v>
      </c>
      <c r="R165">
        <f>0+O166+O170+O174</f>
        <v>0</v>
      </c>
    </row>
    <row r="166" spans="1:18" x14ac:dyDescent="0.2">
      <c r="A166" s="22" t="s">
        <v>40</v>
      </c>
      <c r="B166" s="23" t="s">
        <v>185</v>
      </c>
      <c r="C166" s="23" t="s">
        <v>186</v>
      </c>
      <c r="D166" s="22" t="s">
        <v>42</v>
      </c>
      <c r="E166" s="24" t="s">
        <v>187</v>
      </c>
      <c r="F166" s="25" t="s">
        <v>76</v>
      </c>
      <c r="G166" s="26">
        <v>1</v>
      </c>
      <c r="H166" s="27">
        <v>0</v>
      </c>
      <c r="I166" s="27">
        <f>ROUND(ROUND(H166,2)*ROUND(G166,3),2)</f>
        <v>0</v>
      </c>
      <c r="O166">
        <f>(I166*21)/100</f>
        <v>0</v>
      </c>
      <c r="P166" t="s">
        <v>10</v>
      </c>
    </row>
    <row r="167" spans="1:18" x14ac:dyDescent="0.2">
      <c r="A167" s="28" t="s">
        <v>45</v>
      </c>
      <c r="E167" s="29" t="s">
        <v>42</v>
      </c>
    </row>
    <row r="168" spans="1:18" x14ac:dyDescent="0.2">
      <c r="A168" s="30" t="s">
        <v>46</v>
      </c>
      <c r="E168" s="31" t="s">
        <v>47</v>
      </c>
    </row>
    <row r="169" spans="1:18" ht="63.75" x14ac:dyDescent="0.2">
      <c r="A169" t="s">
        <v>48</v>
      </c>
      <c r="E169" s="29" t="s">
        <v>188</v>
      </c>
    </row>
    <row r="170" spans="1:18" ht="25.5" x14ac:dyDescent="0.2">
      <c r="A170" s="22" t="s">
        <v>40</v>
      </c>
      <c r="B170" s="23" t="s">
        <v>189</v>
      </c>
      <c r="C170" s="23" t="s">
        <v>190</v>
      </c>
      <c r="D170" s="22" t="s">
        <v>42</v>
      </c>
      <c r="E170" s="24" t="s">
        <v>191</v>
      </c>
      <c r="F170" s="25" t="s">
        <v>76</v>
      </c>
      <c r="G170" s="26">
        <v>2</v>
      </c>
      <c r="H170" s="27">
        <v>0</v>
      </c>
      <c r="I170" s="27">
        <f>ROUND(ROUND(H170,2)*ROUND(G170,3),2)</f>
        <v>0</v>
      </c>
      <c r="O170">
        <f>(I170*21)/100</f>
        <v>0</v>
      </c>
      <c r="P170" t="s">
        <v>10</v>
      </c>
    </row>
    <row r="171" spans="1:18" x14ac:dyDescent="0.2">
      <c r="A171" s="28" t="s">
        <v>45</v>
      </c>
      <c r="E171" s="29" t="s">
        <v>42</v>
      </c>
    </row>
    <row r="172" spans="1:18" x14ac:dyDescent="0.2">
      <c r="A172" s="30" t="s">
        <v>46</v>
      </c>
      <c r="E172" s="31" t="s">
        <v>47</v>
      </c>
    </row>
    <row r="173" spans="1:18" ht="63.75" x14ac:dyDescent="0.2">
      <c r="A173" t="s">
        <v>48</v>
      </c>
      <c r="E173" s="29" t="s">
        <v>173</v>
      </c>
    </row>
    <row r="174" spans="1:18" x14ac:dyDescent="0.2">
      <c r="A174" s="22" t="s">
        <v>40</v>
      </c>
      <c r="B174" s="23" t="s">
        <v>192</v>
      </c>
      <c r="C174" s="23" t="s">
        <v>193</v>
      </c>
      <c r="D174" s="22" t="s">
        <v>42</v>
      </c>
      <c r="E174" s="24" t="s">
        <v>194</v>
      </c>
      <c r="F174" s="25" t="s">
        <v>76</v>
      </c>
      <c r="G174" s="26">
        <v>2</v>
      </c>
      <c r="H174" s="27">
        <v>0</v>
      </c>
      <c r="I174" s="27">
        <f>ROUND(ROUND(H174,2)*ROUND(G174,3),2)</f>
        <v>0</v>
      </c>
      <c r="O174">
        <f>(I174*21)/100</f>
        <v>0</v>
      </c>
      <c r="P174" t="s">
        <v>10</v>
      </c>
    </row>
    <row r="175" spans="1:18" x14ac:dyDescent="0.2">
      <c r="A175" s="28" t="s">
        <v>45</v>
      </c>
      <c r="E175" s="29" t="s">
        <v>42</v>
      </c>
    </row>
    <row r="176" spans="1:18" x14ac:dyDescent="0.2">
      <c r="A176" s="30" t="s">
        <v>46</v>
      </c>
      <c r="E176" s="31" t="s">
        <v>47</v>
      </c>
    </row>
    <row r="177" spans="1:18" ht="63.75" x14ac:dyDescent="0.2">
      <c r="A177" t="s">
        <v>48</v>
      </c>
      <c r="E177" s="29" t="s">
        <v>173</v>
      </c>
    </row>
    <row r="178" spans="1:18" ht="12.75" customHeight="1" x14ac:dyDescent="0.2">
      <c r="A178" s="3" t="s">
        <v>37</v>
      </c>
      <c r="B178" s="3"/>
      <c r="C178" s="32" t="s">
        <v>195</v>
      </c>
      <c r="D178" s="3"/>
      <c r="E178" s="20" t="s">
        <v>196</v>
      </c>
      <c r="F178" s="3"/>
      <c r="G178" s="3"/>
      <c r="H178" s="3"/>
      <c r="I178" s="33">
        <f>0+Q178</f>
        <v>0</v>
      </c>
      <c r="O178">
        <f>0+R178</f>
        <v>0</v>
      </c>
      <c r="Q178">
        <f>0+I179+I183+I187+I191</f>
        <v>0</v>
      </c>
      <c r="R178">
        <f>0+O179+O183+O187+O191</f>
        <v>0</v>
      </c>
    </row>
    <row r="179" spans="1:18" ht="25.5" x14ac:dyDescent="0.2">
      <c r="A179" s="22" t="s">
        <v>40</v>
      </c>
      <c r="B179" s="23" t="s">
        <v>197</v>
      </c>
      <c r="C179" s="23" t="s">
        <v>198</v>
      </c>
      <c r="D179" s="22" t="s">
        <v>42</v>
      </c>
      <c r="E179" s="24" t="s">
        <v>199</v>
      </c>
      <c r="F179" s="25" t="s">
        <v>76</v>
      </c>
      <c r="G179" s="26">
        <v>1</v>
      </c>
      <c r="H179" s="27">
        <v>0</v>
      </c>
      <c r="I179" s="27">
        <f>ROUND(ROUND(H179,2)*ROUND(G179,3),2)</f>
        <v>0</v>
      </c>
      <c r="O179">
        <f>(I179*21)/100</f>
        <v>0</v>
      </c>
      <c r="P179" t="s">
        <v>10</v>
      </c>
    </row>
    <row r="180" spans="1:18" x14ac:dyDescent="0.2">
      <c r="A180" s="28" t="s">
        <v>45</v>
      </c>
      <c r="E180" s="29" t="s">
        <v>42</v>
      </c>
    </row>
    <row r="181" spans="1:18" x14ac:dyDescent="0.2">
      <c r="A181" s="30" t="s">
        <v>46</v>
      </c>
      <c r="E181" s="31" t="s">
        <v>47</v>
      </c>
    </row>
    <row r="182" spans="1:18" ht="63.75" x14ac:dyDescent="0.2">
      <c r="A182" t="s">
        <v>48</v>
      </c>
      <c r="E182" s="29" t="s">
        <v>200</v>
      </c>
    </row>
    <row r="183" spans="1:18" x14ac:dyDescent="0.2">
      <c r="A183" s="22" t="s">
        <v>40</v>
      </c>
      <c r="B183" s="23" t="s">
        <v>201</v>
      </c>
      <c r="C183" s="23" t="s">
        <v>202</v>
      </c>
      <c r="D183" s="22" t="s">
        <v>42</v>
      </c>
      <c r="E183" s="24" t="s">
        <v>203</v>
      </c>
      <c r="F183" s="25" t="s">
        <v>76</v>
      </c>
      <c r="G183" s="26">
        <v>3</v>
      </c>
      <c r="H183" s="27">
        <v>0</v>
      </c>
      <c r="I183" s="27">
        <f>ROUND(ROUND(H183,2)*ROUND(G183,3),2)</f>
        <v>0</v>
      </c>
      <c r="O183">
        <f>(I183*21)/100</f>
        <v>0</v>
      </c>
      <c r="P183" t="s">
        <v>10</v>
      </c>
    </row>
    <row r="184" spans="1:18" x14ac:dyDescent="0.2">
      <c r="A184" s="28" t="s">
        <v>45</v>
      </c>
      <c r="E184" s="29" t="s">
        <v>42</v>
      </c>
    </row>
    <row r="185" spans="1:18" x14ac:dyDescent="0.2">
      <c r="A185" s="30" t="s">
        <v>46</v>
      </c>
      <c r="E185" s="31" t="s">
        <v>47</v>
      </c>
    </row>
    <row r="186" spans="1:18" ht="51" x14ac:dyDescent="0.2">
      <c r="A186" t="s">
        <v>48</v>
      </c>
      <c r="E186" s="29" t="s">
        <v>204</v>
      </c>
    </row>
    <row r="187" spans="1:18" ht="25.5" x14ac:dyDescent="0.2">
      <c r="A187" s="22" t="s">
        <v>40</v>
      </c>
      <c r="B187" s="23" t="s">
        <v>205</v>
      </c>
      <c r="C187" s="23" t="s">
        <v>206</v>
      </c>
      <c r="D187" s="22" t="s">
        <v>42</v>
      </c>
      <c r="E187" s="24" t="s">
        <v>207</v>
      </c>
      <c r="F187" s="25" t="s">
        <v>76</v>
      </c>
      <c r="G187" s="26">
        <v>2</v>
      </c>
      <c r="H187" s="27">
        <v>0</v>
      </c>
      <c r="I187" s="27">
        <f>ROUND(ROUND(H187,2)*ROUND(G187,3),2)</f>
        <v>0</v>
      </c>
      <c r="O187">
        <f>(I187*21)/100</f>
        <v>0</v>
      </c>
      <c r="P187" t="s">
        <v>10</v>
      </c>
    </row>
    <row r="188" spans="1:18" x14ac:dyDescent="0.2">
      <c r="A188" s="28" t="s">
        <v>45</v>
      </c>
      <c r="E188" s="29" t="s">
        <v>42</v>
      </c>
    </row>
    <row r="189" spans="1:18" x14ac:dyDescent="0.2">
      <c r="A189" s="30" t="s">
        <v>46</v>
      </c>
      <c r="E189" s="31" t="s">
        <v>47</v>
      </c>
    </row>
    <row r="190" spans="1:18" ht="89.25" x14ac:dyDescent="0.2">
      <c r="A190" t="s">
        <v>48</v>
      </c>
      <c r="E190" s="29" t="s">
        <v>208</v>
      </c>
    </row>
    <row r="191" spans="1:18" x14ac:dyDescent="0.2">
      <c r="A191" s="22" t="s">
        <v>40</v>
      </c>
      <c r="B191" s="23" t="s">
        <v>209</v>
      </c>
      <c r="C191" s="23" t="s">
        <v>210</v>
      </c>
      <c r="D191" s="22" t="s">
        <v>42</v>
      </c>
      <c r="E191" s="24" t="s">
        <v>211</v>
      </c>
      <c r="F191" s="25" t="s">
        <v>76</v>
      </c>
      <c r="G191" s="26">
        <v>1</v>
      </c>
      <c r="H191" s="27">
        <v>0</v>
      </c>
      <c r="I191" s="27">
        <f>ROUND(ROUND(H191,2)*ROUND(G191,3),2)</f>
        <v>0</v>
      </c>
      <c r="O191">
        <f>(I191*21)/100</f>
        <v>0</v>
      </c>
      <c r="P191" t="s">
        <v>10</v>
      </c>
    </row>
    <row r="192" spans="1:18" x14ac:dyDescent="0.2">
      <c r="A192" s="28" t="s">
        <v>45</v>
      </c>
      <c r="E192" s="29" t="s">
        <v>42</v>
      </c>
    </row>
    <row r="193" spans="1:18" x14ac:dyDescent="0.2">
      <c r="A193" s="30" t="s">
        <v>46</v>
      </c>
      <c r="E193" s="31" t="s">
        <v>47</v>
      </c>
    </row>
    <row r="194" spans="1:18" ht="89.25" x14ac:dyDescent="0.2">
      <c r="A194" t="s">
        <v>48</v>
      </c>
      <c r="E194" s="29" t="s">
        <v>212</v>
      </c>
    </row>
    <row r="195" spans="1:18" ht="12.75" customHeight="1" x14ac:dyDescent="0.2">
      <c r="A195" s="3" t="s">
        <v>37</v>
      </c>
      <c r="B195" s="3"/>
      <c r="C195" s="32" t="s">
        <v>213</v>
      </c>
      <c r="D195" s="3"/>
      <c r="E195" s="20" t="s">
        <v>214</v>
      </c>
      <c r="F195" s="3"/>
      <c r="G195" s="3"/>
      <c r="H195" s="3"/>
      <c r="I195" s="33">
        <f>0+Q195</f>
        <v>0</v>
      </c>
      <c r="O195">
        <f>0+R195</f>
        <v>0</v>
      </c>
      <c r="Q195">
        <f>0+I196+I200+I204+I208+I212+I216+I220+I224+I228+I232+I236+I240+I244+I248+I252+I256+I260+I264</f>
        <v>0</v>
      </c>
      <c r="R195">
        <f>0+O196+O200+O204+O208+O212+O216+O220+O224+O228+O232+O236+O240+O244+O248+O252+O256+O260+O264</f>
        <v>0</v>
      </c>
    </row>
    <row r="196" spans="1:18" x14ac:dyDescent="0.2">
      <c r="A196" s="22" t="s">
        <v>40</v>
      </c>
      <c r="B196" s="23" t="s">
        <v>215</v>
      </c>
      <c r="C196" s="23" t="s">
        <v>216</v>
      </c>
      <c r="D196" s="22" t="s">
        <v>42</v>
      </c>
      <c r="E196" s="24" t="s">
        <v>217</v>
      </c>
      <c r="F196" s="25" t="s">
        <v>76</v>
      </c>
      <c r="G196" s="26">
        <v>1</v>
      </c>
      <c r="H196" s="27">
        <v>0</v>
      </c>
      <c r="I196" s="27">
        <f>ROUND(ROUND(H196,2)*ROUND(G196,3),2)</f>
        <v>0</v>
      </c>
      <c r="O196">
        <f>(I196*21)/100</f>
        <v>0</v>
      </c>
      <c r="P196" t="s">
        <v>10</v>
      </c>
    </row>
    <row r="197" spans="1:18" x14ac:dyDescent="0.2">
      <c r="A197" s="28" t="s">
        <v>45</v>
      </c>
      <c r="E197" s="29" t="s">
        <v>42</v>
      </c>
    </row>
    <row r="198" spans="1:18" x14ac:dyDescent="0.2">
      <c r="A198" s="30" t="s">
        <v>46</v>
      </c>
      <c r="E198" s="31" t="s">
        <v>47</v>
      </c>
    </row>
    <row r="199" spans="1:18" ht="51" x14ac:dyDescent="0.2">
      <c r="A199" t="s">
        <v>48</v>
      </c>
      <c r="E199" s="29" t="s">
        <v>218</v>
      </c>
    </row>
    <row r="200" spans="1:18" ht="25.5" x14ac:dyDescent="0.2">
      <c r="A200" s="22" t="s">
        <v>40</v>
      </c>
      <c r="B200" s="23" t="s">
        <v>219</v>
      </c>
      <c r="C200" s="23" t="s">
        <v>220</v>
      </c>
      <c r="D200" s="22" t="s">
        <v>42</v>
      </c>
      <c r="E200" s="24" t="s">
        <v>221</v>
      </c>
      <c r="F200" s="25" t="s">
        <v>76</v>
      </c>
      <c r="G200" s="26">
        <v>12</v>
      </c>
      <c r="H200" s="27">
        <v>0</v>
      </c>
      <c r="I200" s="27">
        <f>ROUND(ROUND(H200,2)*ROUND(G200,3),2)</f>
        <v>0</v>
      </c>
      <c r="O200">
        <f>(I200*21)/100</f>
        <v>0</v>
      </c>
      <c r="P200" t="s">
        <v>10</v>
      </c>
    </row>
    <row r="201" spans="1:18" x14ac:dyDescent="0.2">
      <c r="A201" s="28" t="s">
        <v>45</v>
      </c>
      <c r="E201" s="29" t="s">
        <v>42</v>
      </c>
    </row>
    <row r="202" spans="1:18" x14ac:dyDescent="0.2">
      <c r="A202" s="30" t="s">
        <v>46</v>
      </c>
      <c r="E202" s="31" t="s">
        <v>47</v>
      </c>
    </row>
    <row r="203" spans="1:18" ht="51" x14ac:dyDescent="0.2">
      <c r="A203" t="s">
        <v>48</v>
      </c>
      <c r="E203" s="29" t="s">
        <v>218</v>
      </c>
    </row>
    <row r="204" spans="1:18" x14ac:dyDescent="0.2">
      <c r="A204" s="22" t="s">
        <v>40</v>
      </c>
      <c r="B204" s="23" t="s">
        <v>222</v>
      </c>
      <c r="C204" s="23" t="s">
        <v>223</v>
      </c>
      <c r="D204" s="22" t="s">
        <v>42</v>
      </c>
      <c r="E204" s="24" t="s">
        <v>224</v>
      </c>
      <c r="F204" s="25" t="s">
        <v>76</v>
      </c>
      <c r="G204" s="26">
        <v>1</v>
      </c>
      <c r="H204" s="27">
        <v>0</v>
      </c>
      <c r="I204" s="27">
        <f>ROUND(ROUND(H204,2)*ROUND(G204,3),2)</f>
        <v>0</v>
      </c>
      <c r="O204">
        <f>(I204*21)/100</f>
        <v>0</v>
      </c>
      <c r="P204" t="s">
        <v>10</v>
      </c>
    </row>
    <row r="205" spans="1:18" x14ac:dyDescent="0.2">
      <c r="A205" s="28" t="s">
        <v>45</v>
      </c>
      <c r="E205" s="29" t="s">
        <v>42</v>
      </c>
    </row>
    <row r="206" spans="1:18" x14ac:dyDescent="0.2">
      <c r="A206" s="30" t="s">
        <v>46</v>
      </c>
      <c r="E206" s="31" t="s">
        <v>47</v>
      </c>
    </row>
    <row r="207" spans="1:18" ht="51" x14ac:dyDescent="0.2">
      <c r="A207" t="s">
        <v>48</v>
      </c>
      <c r="E207" s="29" t="s">
        <v>218</v>
      </c>
    </row>
    <row r="208" spans="1:18" ht="25.5" x14ac:dyDescent="0.2">
      <c r="A208" s="22" t="s">
        <v>40</v>
      </c>
      <c r="B208" s="23" t="s">
        <v>225</v>
      </c>
      <c r="C208" s="23" t="s">
        <v>226</v>
      </c>
      <c r="D208" s="22" t="s">
        <v>42</v>
      </c>
      <c r="E208" s="24" t="s">
        <v>227</v>
      </c>
      <c r="F208" s="25" t="s">
        <v>76</v>
      </c>
      <c r="G208" s="26">
        <v>1</v>
      </c>
      <c r="H208" s="27">
        <v>0</v>
      </c>
      <c r="I208" s="27">
        <f>ROUND(ROUND(H208,2)*ROUND(G208,3),2)</f>
        <v>0</v>
      </c>
      <c r="O208">
        <f>(I208*21)/100</f>
        <v>0</v>
      </c>
      <c r="P208" t="s">
        <v>10</v>
      </c>
    </row>
    <row r="209" spans="1:16" x14ac:dyDescent="0.2">
      <c r="A209" s="28" t="s">
        <v>45</v>
      </c>
      <c r="E209" s="29" t="s">
        <v>42</v>
      </c>
    </row>
    <row r="210" spans="1:16" x14ac:dyDescent="0.2">
      <c r="A210" s="30" t="s">
        <v>46</v>
      </c>
      <c r="E210" s="31" t="s">
        <v>47</v>
      </c>
    </row>
    <row r="211" spans="1:16" ht="51" x14ac:dyDescent="0.2">
      <c r="A211" t="s">
        <v>48</v>
      </c>
      <c r="E211" s="29" t="s">
        <v>218</v>
      </c>
    </row>
    <row r="212" spans="1:16" ht="25.5" x14ac:dyDescent="0.2">
      <c r="A212" s="22" t="s">
        <v>40</v>
      </c>
      <c r="B212" s="23" t="s">
        <v>228</v>
      </c>
      <c r="C212" s="23" t="s">
        <v>229</v>
      </c>
      <c r="D212" s="22" t="s">
        <v>42</v>
      </c>
      <c r="E212" s="24" t="s">
        <v>230</v>
      </c>
      <c r="F212" s="25" t="s">
        <v>76</v>
      </c>
      <c r="G212" s="26">
        <v>2</v>
      </c>
      <c r="H212" s="27">
        <v>0</v>
      </c>
      <c r="I212" s="27">
        <f>ROUND(ROUND(H212,2)*ROUND(G212,3),2)</f>
        <v>0</v>
      </c>
      <c r="O212">
        <f>(I212*21)/100</f>
        <v>0</v>
      </c>
      <c r="P212" t="s">
        <v>10</v>
      </c>
    </row>
    <row r="213" spans="1:16" x14ac:dyDescent="0.2">
      <c r="A213" s="28" t="s">
        <v>45</v>
      </c>
      <c r="E213" s="29" t="s">
        <v>42</v>
      </c>
    </row>
    <row r="214" spans="1:16" x14ac:dyDescent="0.2">
      <c r="A214" s="30" t="s">
        <v>46</v>
      </c>
      <c r="E214" s="31" t="s">
        <v>47</v>
      </c>
    </row>
    <row r="215" spans="1:16" ht="51" x14ac:dyDescent="0.2">
      <c r="A215" t="s">
        <v>48</v>
      </c>
      <c r="E215" s="29" t="s">
        <v>218</v>
      </c>
    </row>
    <row r="216" spans="1:16" ht="25.5" x14ac:dyDescent="0.2">
      <c r="A216" s="22" t="s">
        <v>40</v>
      </c>
      <c r="B216" s="23" t="s">
        <v>231</v>
      </c>
      <c r="C216" s="23" t="s">
        <v>232</v>
      </c>
      <c r="D216" s="22" t="s">
        <v>42</v>
      </c>
      <c r="E216" s="24" t="s">
        <v>233</v>
      </c>
      <c r="F216" s="25" t="s">
        <v>76</v>
      </c>
      <c r="G216" s="26">
        <v>1</v>
      </c>
      <c r="H216" s="27">
        <v>0</v>
      </c>
      <c r="I216" s="27">
        <f>ROUND(ROUND(H216,2)*ROUND(G216,3),2)</f>
        <v>0</v>
      </c>
      <c r="O216">
        <f>(I216*21)/100</f>
        <v>0</v>
      </c>
      <c r="P216" t="s">
        <v>10</v>
      </c>
    </row>
    <row r="217" spans="1:16" x14ac:dyDescent="0.2">
      <c r="A217" s="28" t="s">
        <v>45</v>
      </c>
      <c r="E217" s="29" t="s">
        <v>42</v>
      </c>
    </row>
    <row r="218" spans="1:16" x14ac:dyDescent="0.2">
      <c r="A218" s="30" t="s">
        <v>46</v>
      </c>
      <c r="E218" s="31" t="s">
        <v>47</v>
      </c>
    </row>
    <row r="219" spans="1:16" ht="63.75" x14ac:dyDescent="0.2">
      <c r="A219" t="s">
        <v>48</v>
      </c>
      <c r="E219" s="29" t="s">
        <v>234</v>
      </c>
    </row>
    <row r="220" spans="1:16" ht="38.25" x14ac:dyDescent="0.2">
      <c r="A220" s="22" t="s">
        <v>40</v>
      </c>
      <c r="B220" s="23" t="s">
        <v>235</v>
      </c>
      <c r="C220" s="23" t="s">
        <v>236</v>
      </c>
      <c r="D220" s="22" t="s">
        <v>42</v>
      </c>
      <c r="E220" s="24" t="s">
        <v>237</v>
      </c>
      <c r="F220" s="25" t="s">
        <v>76</v>
      </c>
      <c r="G220" s="26">
        <v>6</v>
      </c>
      <c r="H220" s="27">
        <v>0</v>
      </c>
      <c r="I220" s="27">
        <f>ROUND(ROUND(H220,2)*ROUND(G220,3),2)</f>
        <v>0</v>
      </c>
      <c r="O220">
        <f>(I220*21)/100</f>
        <v>0</v>
      </c>
      <c r="P220" t="s">
        <v>10</v>
      </c>
    </row>
    <row r="221" spans="1:16" x14ac:dyDescent="0.2">
      <c r="A221" s="28" t="s">
        <v>45</v>
      </c>
      <c r="E221" s="29" t="s">
        <v>42</v>
      </c>
    </row>
    <row r="222" spans="1:16" x14ac:dyDescent="0.2">
      <c r="A222" s="30" t="s">
        <v>46</v>
      </c>
      <c r="E222" s="31" t="s">
        <v>47</v>
      </c>
    </row>
    <row r="223" spans="1:16" ht="63.75" x14ac:dyDescent="0.2">
      <c r="A223" t="s">
        <v>48</v>
      </c>
      <c r="E223" s="29" t="s">
        <v>234</v>
      </c>
    </row>
    <row r="224" spans="1:16" ht="25.5" x14ac:dyDescent="0.2">
      <c r="A224" s="22" t="s">
        <v>40</v>
      </c>
      <c r="B224" s="23" t="s">
        <v>238</v>
      </c>
      <c r="C224" s="23" t="s">
        <v>239</v>
      </c>
      <c r="D224" s="22" t="s">
        <v>42</v>
      </c>
      <c r="E224" s="24" t="s">
        <v>240</v>
      </c>
      <c r="F224" s="25" t="s">
        <v>76</v>
      </c>
      <c r="G224" s="26">
        <v>1</v>
      </c>
      <c r="H224" s="27">
        <v>0</v>
      </c>
      <c r="I224" s="27">
        <f>ROUND(ROUND(H224,2)*ROUND(G224,3),2)</f>
        <v>0</v>
      </c>
      <c r="O224">
        <f>(I224*21)/100</f>
        <v>0</v>
      </c>
      <c r="P224" t="s">
        <v>10</v>
      </c>
    </row>
    <row r="225" spans="1:16" x14ac:dyDescent="0.2">
      <c r="A225" s="28" t="s">
        <v>45</v>
      </c>
      <c r="E225" s="29" t="s">
        <v>42</v>
      </c>
    </row>
    <row r="226" spans="1:16" x14ac:dyDescent="0.2">
      <c r="A226" s="30" t="s">
        <v>46</v>
      </c>
      <c r="E226" s="31" t="s">
        <v>47</v>
      </c>
    </row>
    <row r="227" spans="1:16" ht="38.25" x14ac:dyDescent="0.2">
      <c r="A227" t="s">
        <v>48</v>
      </c>
      <c r="E227" s="29" t="s">
        <v>241</v>
      </c>
    </row>
    <row r="228" spans="1:16" x14ac:dyDescent="0.2">
      <c r="A228" s="22" t="s">
        <v>40</v>
      </c>
      <c r="B228" s="23" t="s">
        <v>242</v>
      </c>
      <c r="C228" s="23" t="s">
        <v>243</v>
      </c>
      <c r="D228" s="22" t="s">
        <v>42</v>
      </c>
      <c r="E228" s="24" t="s">
        <v>244</v>
      </c>
      <c r="F228" s="25" t="s">
        <v>76</v>
      </c>
      <c r="G228" s="26">
        <v>2</v>
      </c>
      <c r="H228" s="27">
        <v>0</v>
      </c>
      <c r="I228" s="27">
        <f>ROUND(ROUND(H228,2)*ROUND(G228,3),2)</f>
        <v>0</v>
      </c>
      <c r="O228">
        <f>(I228*21)/100</f>
        <v>0</v>
      </c>
      <c r="P228" t="s">
        <v>10</v>
      </c>
    </row>
    <row r="229" spans="1:16" x14ac:dyDescent="0.2">
      <c r="A229" s="28" t="s">
        <v>45</v>
      </c>
      <c r="E229" s="29" t="s">
        <v>42</v>
      </c>
    </row>
    <row r="230" spans="1:16" x14ac:dyDescent="0.2">
      <c r="A230" s="30" t="s">
        <v>46</v>
      </c>
      <c r="E230" s="31" t="s">
        <v>47</v>
      </c>
    </row>
    <row r="231" spans="1:16" ht="38.25" x14ac:dyDescent="0.2">
      <c r="A231" t="s">
        <v>48</v>
      </c>
      <c r="E231" s="29" t="s">
        <v>245</v>
      </c>
    </row>
    <row r="232" spans="1:16" x14ac:dyDescent="0.2">
      <c r="A232" s="22" t="s">
        <v>40</v>
      </c>
      <c r="B232" s="23" t="s">
        <v>246</v>
      </c>
      <c r="C232" s="23" t="s">
        <v>247</v>
      </c>
      <c r="D232" s="22" t="s">
        <v>42</v>
      </c>
      <c r="E232" s="24" t="s">
        <v>248</v>
      </c>
      <c r="F232" s="25" t="s">
        <v>76</v>
      </c>
      <c r="G232" s="26">
        <v>24</v>
      </c>
      <c r="H232" s="27">
        <v>0</v>
      </c>
      <c r="I232" s="27">
        <f>ROUND(ROUND(H232,2)*ROUND(G232,3),2)</f>
        <v>0</v>
      </c>
      <c r="O232">
        <f>(I232*21)/100</f>
        <v>0</v>
      </c>
      <c r="P232" t="s">
        <v>10</v>
      </c>
    </row>
    <row r="233" spans="1:16" x14ac:dyDescent="0.2">
      <c r="A233" s="28" t="s">
        <v>45</v>
      </c>
      <c r="E233" s="29" t="s">
        <v>42</v>
      </c>
    </row>
    <row r="234" spans="1:16" x14ac:dyDescent="0.2">
      <c r="A234" s="30" t="s">
        <v>46</v>
      </c>
      <c r="E234" s="31" t="s">
        <v>47</v>
      </c>
    </row>
    <row r="235" spans="1:16" ht="38.25" x14ac:dyDescent="0.2">
      <c r="A235" t="s">
        <v>48</v>
      </c>
      <c r="E235" s="29" t="s">
        <v>249</v>
      </c>
    </row>
    <row r="236" spans="1:16" x14ac:dyDescent="0.2">
      <c r="A236" s="22" t="s">
        <v>40</v>
      </c>
      <c r="B236" s="23" t="s">
        <v>250</v>
      </c>
      <c r="C236" s="23" t="s">
        <v>251</v>
      </c>
      <c r="D236" s="22" t="s">
        <v>42</v>
      </c>
      <c r="E236" s="24" t="s">
        <v>252</v>
      </c>
      <c r="F236" s="25" t="s">
        <v>76</v>
      </c>
      <c r="G236" s="26">
        <v>4</v>
      </c>
      <c r="H236" s="27">
        <v>0</v>
      </c>
      <c r="I236" s="27">
        <f>ROUND(ROUND(H236,2)*ROUND(G236,3),2)</f>
        <v>0</v>
      </c>
      <c r="O236">
        <f>(I236*21)/100</f>
        <v>0</v>
      </c>
      <c r="P236" t="s">
        <v>10</v>
      </c>
    </row>
    <row r="237" spans="1:16" x14ac:dyDescent="0.2">
      <c r="A237" s="28" t="s">
        <v>45</v>
      </c>
      <c r="E237" s="29" t="s">
        <v>42</v>
      </c>
    </row>
    <row r="238" spans="1:16" x14ac:dyDescent="0.2">
      <c r="A238" s="30" t="s">
        <v>46</v>
      </c>
      <c r="E238" s="31" t="s">
        <v>47</v>
      </c>
    </row>
    <row r="239" spans="1:16" ht="38.25" x14ac:dyDescent="0.2">
      <c r="A239" t="s">
        <v>48</v>
      </c>
      <c r="E239" s="29" t="s">
        <v>249</v>
      </c>
    </row>
    <row r="240" spans="1:16" x14ac:dyDescent="0.2">
      <c r="A240" s="22" t="s">
        <v>40</v>
      </c>
      <c r="B240" s="23" t="s">
        <v>253</v>
      </c>
      <c r="C240" s="23" t="s">
        <v>254</v>
      </c>
      <c r="D240" s="22" t="s">
        <v>42</v>
      </c>
      <c r="E240" s="24" t="s">
        <v>255</v>
      </c>
      <c r="F240" s="25" t="s">
        <v>76</v>
      </c>
      <c r="G240" s="26">
        <v>1</v>
      </c>
      <c r="H240" s="27">
        <v>0</v>
      </c>
      <c r="I240" s="27">
        <f>ROUND(ROUND(H240,2)*ROUND(G240,3),2)</f>
        <v>0</v>
      </c>
      <c r="O240">
        <f>(I240*21)/100</f>
        <v>0</v>
      </c>
      <c r="P240" t="s">
        <v>10</v>
      </c>
    </row>
    <row r="241" spans="1:16" x14ac:dyDescent="0.2">
      <c r="A241" s="28" t="s">
        <v>45</v>
      </c>
      <c r="E241" s="29" t="s">
        <v>42</v>
      </c>
    </row>
    <row r="242" spans="1:16" x14ac:dyDescent="0.2">
      <c r="A242" s="30" t="s">
        <v>46</v>
      </c>
      <c r="E242" s="31" t="s">
        <v>47</v>
      </c>
    </row>
    <row r="243" spans="1:16" ht="38.25" x14ac:dyDescent="0.2">
      <c r="A243" t="s">
        <v>48</v>
      </c>
      <c r="E243" s="29" t="s">
        <v>249</v>
      </c>
    </row>
    <row r="244" spans="1:16" ht="25.5" x14ac:dyDescent="0.2">
      <c r="A244" s="22" t="s">
        <v>40</v>
      </c>
      <c r="B244" s="23" t="s">
        <v>256</v>
      </c>
      <c r="C244" s="23" t="s">
        <v>257</v>
      </c>
      <c r="D244" s="22" t="s">
        <v>42</v>
      </c>
      <c r="E244" s="24" t="s">
        <v>258</v>
      </c>
      <c r="F244" s="25" t="s">
        <v>76</v>
      </c>
      <c r="G244" s="26">
        <v>1</v>
      </c>
      <c r="H244" s="27">
        <v>0</v>
      </c>
      <c r="I244" s="27">
        <f>ROUND(ROUND(H244,2)*ROUND(G244,3),2)</f>
        <v>0</v>
      </c>
      <c r="O244">
        <f>(I244*21)/100</f>
        <v>0</v>
      </c>
      <c r="P244" t="s">
        <v>10</v>
      </c>
    </row>
    <row r="245" spans="1:16" x14ac:dyDescent="0.2">
      <c r="A245" s="28" t="s">
        <v>45</v>
      </c>
      <c r="E245" s="29" t="s">
        <v>42</v>
      </c>
    </row>
    <row r="246" spans="1:16" x14ac:dyDescent="0.2">
      <c r="A246" s="30" t="s">
        <v>46</v>
      </c>
      <c r="E246" s="31" t="s">
        <v>47</v>
      </c>
    </row>
    <row r="247" spans="1:16" ht="38.25" x14ac:dyDescent="0.2">
      <c r="A247" t="s">
        <v>48</v>
      </c>
      <c r="E247" s="29" t="s">
        <v>249</v>
      </c>
    </row>
    <row r="248" spans="1:16" x14ac:dyDescent="0.2">
      <c r="A248" s="22" t="s">
        <v>40</v>
      </c>
      <c r="B248" s="23" t="s">
        <v>259</v>
      </c>
      <c r="C248" s="23" t="s">
        <v>260</v>
      </c>
      <c r="D248" s="22" t="s">
        <v>42</v>
      </c>
      <c r="E248" s="24" t="s">
        <v>261</v>
      </c>
      <c r="F248" s="25" t="s">
        <v>76</v>
      </c>
      <c r="G248" s="26">
        <v>1</v>
      </c>
      <c r="H248" s="27">
        <v>0</v>
      </c>
      <c r="I248" s="27">
        <f>ROUND(ROUND(H248,2)*ROUND(G248,3),2)</f>
        <v>0</v>
      </c>
      <c r="O248">
        <f>(I248*21)/100</f>
        <v>0</v>
      </c>
      <c r="P248" t="s">
        <v>10</v>
      </c>
    </row>
    <row r="249" spans="1:16" x14ac:dyDescent="0.2">
      <c r="A249" s="28" t="s">
        <v>45</v>
      </c>
      <c r="E249" s="29" t="s">
        <v>42</v>
      </c>
    </row>
    <row r="250" spans="1:16" x14ac:dyDescent="0.2">
      <c r="A250" s="30" t="s">
        <v>46</v>
      </c>
      <c r="E250" s="31" t="s">
        <v>47</v>
      </c>
    </row>
    <row r="251" spans="1:16" ht="38.25" x14ac:dyDescent="0.2">
      <c r="A251" t="s">
        <v>48</v>
      </c>
      <c r="E251" s="29" t="s">
        <v>262</v>
      </c>
    </row>
    <row r="252" spans="1:16" x14ac:dyDescent="0.2">
      <c r="A252" s="22" t="s">
        <v>40</v>
      </c>
      <c r="B252" s="23" t="s">
        <v>263</v>
      </c>
      <c r="C252" s="23" t="s">
        <v>264</v>
      </c>
      <c r="D252" s="22" t="s">
        <v>42</v>
      </c>
      <c r="E252" s="24" t="s">
        <v>265</v>
      </c>
      <c r="F252" s="25" t="s">
        <v>266</v>
      </c>
      <c r="G252" s="26">
        <v>40</v>
      </c>
      <c r="H252" s="27">
        <v>0</v>
      </c>
      <c r="I252" s="27">
        <f>ROUND(ROUND(H252,2)*ROUND(G252,3),2)</f>
        <v>0</v>
      </c>
      <c r="O252">
        <f>(I252*21)/100</f>
        <v>0</v>
      </c>
      <c r="P252" t="s">
        <v>10</v>
      </c>
    </row>
    <row r="253" spans="1:16" x14ac:dyDescent="0.2">
      <c r="A253" s="28" t="s">
        <v>45</v>
      </c>
      <c r="E253" s="29" t="s">
        <v>42</v>
      </c>
    </row>
    <row r="254" spans="1:16" x14ac:dyDescent="0.2">
      <c r="A254" s="30" t="s">
        <v>46</v>
      </c>
      <c r="E254" s="31" t="s">
        <v>47</v>
      </c>
    </row>
    <row r="255" spans="1:16" ht="51" x14ac:dyDescent="0.2">
      <c r="A255" t="s">
        <v>48</v>
      </c>
      <c r="E255" s="29" t="s">
        <v>267</v>
      </c>
    </row>
    <row r="256" spans="1:16" x14ac:dyDescent="0.2">
      <c r="A256" s="22" t="s">
        <v>40</v>
      </c>
      <c r="B256" s="23" t="s">
        <v>268</v>
      </c>
      <c r="C256" s="23" t="s">
        <v>269</v>
      </c>
      <c r="D256" s="22" t="s">
        <v>42</v>
      </c>
      <c r="E256" s="24" t="s">
        <v>270</v>
      </c>
      <c r="F256" s="25" t="s">
        <v>266</v>
      </c>
      <c r="G256" s="26">
        <v>20</v>
      </c>
      <c r="H256" s="27">
        <v>0</v>
      </c>
      <c r="I256" s="27">
        <f>ROUND(ROUND(H256,2)*ROUND(G256,3),2)</f>
        <v>0</v>
      </c>
      <c r="O256">
        <f>(I256*21)/100</f>
        <v>0</v>
      </c>
      <c r="P256" t="s">
        <v>10</v>
      </c>
    </row>
    <row r="257" spans="1:18" x14ac:dyDescent="0.2">
      <c r="A257" s="28" t="s">
        <v>45</v>
      </c>
      <c r="E257" s="29" t="s">
        <v>42</v>
      </c>
    </row>
    <row r="258" spans="1:18" x14ac:dyDescent="0.2">
      <c r="A258" s="30" t="s">
        <v>46</v>
      </c>
      <c r="E258" s="31" t="s">
        <v>47</v>
      </c>
    </row>
    <row r="259" spans="1:18" ht="38.25" x14ac:dyDescent="0.2">
      <c r="A259" t="s">
        <v>48</v>
      </c>
      <c r="E259" s="29" t="s">
        <v>271</v>
      </c>
    </row>
    <row r="260" spans="1:18" x14ac:dyDescent="0.2">
      <c r="A260" s="22" t="s">
        <v>40</v>
      </c>
      <c r="B260" s="23" t="s">
        <v>272</v>
      </c>
      <c r="C260" s="23" t="s">
        <v>273</v>
      </c>
      <c r="D260" s="22" t="s">
        <v>42</v>
      </c>
      <c r="E260" s="24" t="s">
        <v>274</v>
      </c>
      <c r="F260" s="25" t="s">
        <v>266</v>
      </c>
      <c r="G260" s="26">
        <v>20</v>
      </c>
      <c r="H260" s="27">
        <v>0</v>
      </c>
      <c r="I260" s="27">
        <f>ROUND(ROUND(H260,2)*ROUND(G260,3),2)</f>
        <v>0</v>
      </c>
      <c r="O260">
        <f>(I260*21)/100</f>
        <v>0</v>
      </c>
      <c r="P260" t="s">
        <v>10</v>
      </c>
    </row>
    <row r="261" spans="1:18" x14ac:dyDescent="0.2">
      <c r="A261" s="28" t="s">
        <v>45</v>
      </c>
      <c r="E261" s="29" t="s">
        <v>42</v>
      </c>
    </row>
    <row r="262" spans="1:18" x14ac:dyDescent="0.2">
      <c r="A262" s="30" t="s">
        <v>46</v>
      </c>
      <c r="E262" s="31" t="s">
        <v>47</v>
      </c>
    </row>
    <row r="263" spans="1:18" ht="38.25" x14ac:dyDescent="0.2">
      <c r="A263" t="s">
        <v>48</v>
      </c>
      <c r="E263" s="29" t="s">
        <v>275</v>
      </c>
    </row>
    <row r="264" spans="1:18" x14ac:dyDescent="0.2">
      <c r="A264" s="22" t="s">
        <v>40</v>
      </c>
      <c r="B264" s="23" t="s">
        <v>276</v>
      </c>
      <c r="C264" s="23" t="s">
        <v>277</v>
      </c>
      <c r="D264" s="22" t="s">
        <v>42</v>
      </c>
      <c r="E264" s="24" t="s">
        <v>278</v>
      </c>
      <c r="F264" s="25" t="s">
        <v>266</v>
      </c>
      <c r="G264" s="26">
        <v>40</v>
      </c>
      <c r="H264" s="27">
        <v>0</v>
      </c>
      <c r="I264" s="27">
        <f>ROUND(ROUND(H264,2)*ROUND(G264,3),2)</f>
        <v>0</v>
      </c>
      <c r="O264">
        <f>(I264*21)/100</f>
        <v>0</v>
      </c>
      <c r="P264" t="s">
        <v>10</v>
      </c>
    </row>
    <row r="265" spans="1:18" x14ac:dyDescent="0.2">
      <c r="A265" s="28" t="s">
        <v>45</v>
      </c>
      <c r="E265" s="29" t="s">
        <v>42</v>
      </c>
    </row>
    <row r="266" spans="1:18" x14ac:dyDescent="0.2">
      <c r="A266" s="30" t="s">
        <v>46</v>
      </c>
      <c r="E266" s="31" t="s">
        <v>47</v>
      </c>
    </row>
    <row r="267" spans="1:18" ht="38.25" x14ac:dyDescent="0.2">
      <c r="A267" t="s">
        <v>48</v>
      </c>
      <c r="E267" s="29" t="s">
        <v>279</v>
      </c>
    </row>
    <row r="268" spans="1:18" ht="12.75" customHeight="1" x14ac:dyDescent="0.2">
      <c r="A268" s="3" t="s">
        <v>37</v>
      </c>
      <c r="B268" s="3"/>
      <c r="C268" s="32" t="s">
        <v>280</v>
      </c>
      <c r="D268" s="3"/>
      <c r="E268" s="20" t="s">
        <v>281</v>
      </c>
      <c r="F268" s="3"/>
      <c r="G268" s="3"/>
      <c r="H268" s="3"/>
      <c r="I268" s="33">
        <f>0+Q268</f>
        <v>0</v>
      </c>
      <c r="O268">
        <f>0+R268</f>
        <v>0</v>
      </c>
      <c r="Q268">
        <f>0+I269+I273</f>
        <v>0</v>
      </c>
      <c r="R268">
        <f>0+O269+O273</f>
        <v>0</v>
      </c>
    </row>
    <row r="269" spans="1:18" ht="25.5" x14ac:dyDescent="0.2">
      <c r="A269" s="22" t="s">
        <v>40</v>
      </c>
      <c r="B269" s="23" t="s">
        <v>282</v>
      </c>
      <c r="C269" s="23" t="s">
        <v>283</v>
      </c>
      <c r="D269" s="22" t="s">
        <v>284</v>
      </c>
      <c r="E269" s="24" t="s">
        <v>285</v>
      </c>
      <c r="F269" s="25" t="s">
        <v>286</v>
      </c>
      <c r="G269" s="26">
        <v>2</v>
      </c>
      <c r="H269" s="27">
        <v>0</v>
      </c>
      <c r="I269" s="27">
        <f>ROUND(ROUND(H269,2)*ROUND(G269,3),2)</f>
        <v>0</v>
      </c>
      <c r="O269">
        <f>(I269*21)/100</f>
        <v>0</v>
      </c>
      <c r="P269" t="s">
        <v>10</v>
      </c>
    </row>
    <row r="270" spans="1:18" x14ac:dyDescent="0.2">
      <c r="A270" s="28" t="s">
        <v>45</v>
      </c>
      <c r="E270" s="29" t="s">
        <v>287</v>
      </c>
    </row>
    <row r="271" spans="1:18" x14ac:dyDescent="0.2">
      <c r="A271" s="30" t="s">
        <v>46</v>
      </c>
      <c r="E271" s="31" t="s">
        <v>47</v>
      </c>
    </row>
    <row r="272" spans="1:18" ht="153" x14ac:dyDescent="0.2">
      <c r="A272" t="s">
        <v>48</v>
      </c>
      <c r="E272" s="29" t="s">
        <v>288</v>
      </c>
    </row>
    <row r="273" spans="1:16" ht="25.5" x14ac:dyDescent="0.2">
      <c r="A273" s="22" t="s">
        <v>40</v>
      </c>
      <c r="B273" s="23" t="s">
        <v>289</v>
      </c>
      <c r="C273" s="23" t="s">
        <v>290</v>
      </c>
      <c r="D273" s="22" t="s">
        <v>284</v>
      </c>
      <c r="E273" s="24" t="s">
        <v>291</v>
      </c>
      <c r="F273" s="25" t="s">
        <v>286</v>
      </c>
      <c r="G273" s="26">
        <v>1</v>
      </c>
      <c r="H273" s="27">
        <v>0</v>
      </c>
      <c r="I273" s="27">
        <f>ROUND(ROUND(H273,2)*ROUND(G273,3),2)</f>
        <v>0</v>
      </c>
      <c r="O273">
        <f>(I273*21)/100</f>
        <v>0</v>
      </c>
      <c r="P273" t="s">
        <v>10</v>
      </c>
    </row>
    <row r="274" spans="1:16" ht="25.5" x14ac:dyDescent="0.2">
      <c r="A274" s="28" t="s">
        <v>45</v>
      </c>
      <c r="E274" s="29" t="s">
        <v>292</v>
      </c>
    </row>
    <row r="275" spans="1:16" x14ac:dyDescent="0.2">
      <c r="A275" s="30" t="s">
        <v>46</v>
      </c>
      <c r="E275" s="31" t="s">
        <v>47</v>
      </c>
    </row>
    <row r="276" spans="1:16" ht="153" x14ac:dyDescent="0.2">
      <c r="A276" t="s">
        <v>48</v>
      </c>
      <c r="E276" s="29" t="s">
        <v>288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D.1.3.3_PS 30-09-03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2020-10-17T09:01:44Z</dcterms:created>
  <dcterms:modified xsi:type="dcterms:W3CDTF">2020-10-17T09:01:44Z</dcterms:modified>
</cp:coreProperties>
</file>