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2" sheetId="2" r:id="rId2"/>
    <sheet name="SO 98-98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<sst xmlns="http://schemas.openxmlformats.org/spreadsheetml/2006/main" count="1668" uniqueCount="455">
  <si>
    <t>Aspe</t>
  </si>
  <si>
    <t>Rekapitulace ceny</t>
  </si>
  <si>
    <t>S631800283-zm02</t>
  </si>
  <si>
    <t>Výstavba PZS v km 43,357 (P1800) a km 43,988 (P1801) trati Rakovník - Bečov nad Teplou</t>
  </si>
  <si>
    <t>ZŘ</t>
  </si>
  <si>
    <t>20201020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</si>
  <si>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</si>
  <si>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</si>
  <si>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</si>
  <si>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</si>
  <si>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</si>
  <si>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</si>
  <si>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</si>
  <si>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</si>
  <si>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</si>
  <si>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</si>
  <si>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02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</si>
  <si>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</si>
  <si>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</si>
  <si>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</si>
  <si>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</si>
  <si>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</si>
  <si>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</si>
  <si>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</si>
  <si>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</si>
  <si>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</si>
  <si>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</si>
  <si>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</si>
  <si>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</si>
  <si>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</si>
  <si>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</si>
  <si>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</si>
  <si>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</si>
  <si>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</si>
  <si>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</si>
  <si>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</si>
  <si>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</si>
  <si>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</si>
  <si>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</si>
  <si>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</si>
  <si>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</si>
  <si>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</si>
  <si>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</si>
  <si>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</si>
  <si>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</si>
  <si>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</si>
  <si>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</si>
  <si>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0</t>
  </si>
  <si>
    <t>Všeobecné konstrukce a práce</t>
  </si>
  <si>
    <t>P</t>
  </si>
  <si>
    <t>5</t>
  </si>
  <si>
    <t>015113</t>
  </si>
  <si>
    <t/>
  </si>
  <si>
    <t>POPLATKY ZA LIKVIDACŮ ODPADŮ NEKONTAMINOVANÝCH - 17 05 04 VYTĚŽENÉ ZEMINY A HORNINY - III. TŘÍDA TĚŽITELNOSTI</t>
  </si>
  <si>
    <t>T</t>
  </si>
  <si>
    <t>OTSKP_2019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</si>
  <si>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</si>
  <si>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</si>
  <si>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</si>
  <si>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</si>
  <si>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59</t>
  </si>
  <si>
    <t>015112</t>
  </si>
  <si>
    <t>POPLATKY ZA LIKVIDACŮ ODPADŮ NEKONTAMINOVANÝCH - 17 05 04 VYTĚŽENÉ ZEMINY A HORNINY - II. TŘÍDA TĚŽITELNOSTI</t>
  </si>
  <si>
    <t>2019_OTSKP</t>
  </si>
  <si>
    <t>1</t>
  </si>
  <si>
    <t>Zemní práce</t>
  </si>
  <si>
    <t>111201</t>
  </si>
  <si>
    <t>ODSTRANĚNÍ KŘOVIN S ODVOZEM DO 1KM</t>
  </si>
  <si>
    <t>M2</t>
  </si>
  <si>
    <t>v.č.B.14</t>
  </si>
  <si>
    <t>odstranění křovin a stromů do průměru 100 mm    
doprava dřevin na předepsanou vzdálenost    
spálení na hromadách nebo štěpkování</t>
  </si>
  <si>
    <t>112014</t>
  </si>
  <si>
    <t>KÁCENÍ STROMŮ D KMENE DO 0,5M S ODSTRANĚNÍM PAŘEZŮ, ODVOZ DO 5KM</t>
  </si>
  <si>
    <t>KUS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</si>
  <si>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</si>
  <si>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122935</t>
  </si>
  <si>
    <t>ODKOPÁVKY A PROKOPÁVKY OBECNÉ TŘ. III, ODVOZ DO 8KM</t>
  </si>
  <si>
    <t>M3</t>
  </si>
  <si>
    <t>v.č.D.1.3.1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</si>
  <si>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</si>
  <si>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</si>
  <si>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</si>
  <si>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</si>
  <si>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</si>
  <si>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</si>
  <si>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</si>
  <si>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</si>
  <si>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</si>
  <si>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</si>
  <si>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60</t>
  </si>
  <si>
    <t>122835</t>
  </si>
  <si>
    <t>ODKOPÁVKY A PROKOPÁVKY OBECNÉ TŘ. II, ODVOZ DO 8KM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</si>
  <si>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</si>
  <si>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Základy</t>
  </si>
  <si>
    <t>7</t>
  </si>
  <si>
    <t>22694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</si>
  <si>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</si>
  <si>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</si>
  <si>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8</t>
  </si>
  <si>
    <t>22695A</t>
  </si>
  <si>
    <t>VÝDŘEVA ZÁPOROVÉHO PAŽENÍ DOČASNÁ (PLOCHA)</t>
  </si>
  <si>
    <t>položka zahrnuje osazení pažin bez ohledu na druh, jejich opotřebení a jejich odstranění</t>
  </si>
  <si>
    <t>Přidružená stavební výroba</t>
  </si>
  <si>
    <t>9</t>
  </si>
  <si>
    <t>701004</t>
  </si>
  <si>
    <t>VYHLEDÁVACÍ MARKER ZEMNÍ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</si>
  <si>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</si>
  <si>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</si>
  <si>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10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</si>
  <si>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</si>
  <si>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</si>
  <si>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</si>
  <si>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11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</si>
  <si>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</si>
  <si>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</si>
  <si>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</si>
  <si>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12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</si>
  <si>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</si>
  <si>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</si>
  <si>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</si>
  <si>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13</t>
  </si>
  <si>
    <t>742H12</t>
  </si>
  <si>
    <t>KABEL NN ČTYŘ- A PĚTIŽÍLOVÝ CU S PLASTOVOU IZOLACÍ OD 4 DO 16 MM2</t>
  </si>
  <si>
    <t>v.č.D.1.3.7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</si>
  <si>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</si>
  <si>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14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</si>
  <si>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</si>
  <si>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</si>
  <si>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</si>
  <si>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15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</si>
  <si>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</si>
  <si>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</si>
  <si>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</si>
  <si>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16</t>
  </si>
  <si>
    <t>747214</t>
  </si>
  <si>
    <t>CELKOVÁ PROHLÍDKA, ZKOUŠENÍ, MĚŘENÍ A VYHOTOVENÍ VÝCHOZÍ REVIZNÍ ZPRÁVY, PRO OBJEM IN - PŘÍPLATEK ZA KAŽDÝCH DALŠÍCH I ZAPOČATÝCH 500 TIS. KČ</t>
  </si>
  <si>
    <t>17</t>
  </si>
  <si>
    <t>747413</t>
  </si>
  <si>
    <t>MĚŘENÍ ZEMNÍCH ODPORŮ - ZEMNICÍ SÍTĚ DÉLKY PÁSKU DO 100 M</t>
  </si>
  <si>
    <t>18</t>
  </si>
  <si>
    <t>75A131</t>
  </si>
  <si>
    <t>KABEL METALICKÝ DVOUPLÁŠŤOVÝ DO 12 PÁRŮ - DODÁVKA</t>
  </si>
  <si>
    <t>km/pár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</si>
  <si>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</si>
  <si>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19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</si>
  <si>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</si>
  <si>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</si>
  <si>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</si>
  <si>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20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</si>
  <si>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</si>
  <si>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</si>
  <si>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</si>
  <si>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21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</si>
  <si>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</si>
  <si>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</si>
  <si>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</si>
  <si>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22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</si>
  <si>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</si>
  <si>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</si>
  <si>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</si>
  <si>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23</t>
  </si>
  <si>
    <t>75B541</t>
  </si>
  <si>
    <t>SKŘÍŇ (STOJAN) VOLNÉ VAZBY - DODÁVKA</t>
  </si>
  <si>
    <t>v.č.D.1.3.9/10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</si>
  <si>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</si>
  <si>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24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</si>
  <si>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</si>
  <si>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</si>
  <si>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</si>
  <si>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25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</si>
  <si>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</si>
  <si>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</si>
  <si>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</si>
  <si>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26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</si>
  <si>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</si>
  <si>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</si>
  <si>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</si>
  <si>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27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</si>
  <si>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</si>
  <si>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</si>
  <si>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</si>
  <si>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28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</si>
  <si>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</si>
  <si>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</si>
  <si>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</si>
  <si>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</si>
  <si>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</si>
  <si>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</si>
  <si>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</si>
  <si>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30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</si>
  <si>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</si>
  <si>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</si>
  <si>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</si>
  <si>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</si>
  <si>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</si>
  <si>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</si>
  <si>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</si>
  <si>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</si>
  <si>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</si>
  <si>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</si>
  <si>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</si>
  <si>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</si>
  <si>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</si>
  <si>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</si>
  <si>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</si>
  <si>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34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</si>
  <si>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</si>
  <si>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</si>
  <si>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</si>
  <si>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</si>
  <si>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</si>
  <si>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</si>
  <si>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</si>
  <si>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36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</si>
  <si>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</si>
  <si>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</si>
  <si>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</si>
  <si>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37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</si>
  <si>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</si>
  <si>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</si>
  <si>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</si>
  <si>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38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</si>
  <si>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</si>
  <si>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</si>
  <si>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</si>
  <si>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39</t>
  </si>
  <si>
    <t>75D211</t>
  </si>
  <si>
    <t>VÝSTRAŽNÍK SE ZÁVOROU, 1 SKŘÍŇ - DODÁVKA</t>
  </si>
  <si>
    <t>v.č.D.1.3.3/4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</si>
  <si>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</si>
  <si>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40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</si>
  <si>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</si>
  <si>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</si>
  <si>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</si>
  <si>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41</t>
  </si>
  <si>
    <t>75D231</t>
  </si>
  <si>
    <t>VÝSTRAŽNÍK SE ZÁVOROU, 2 SKŘÍNĚ - DODÁVKA</t>
  </si>
  <si>
    <t>v.č.D.1.3.4</t>
  </si>
  <si>
    <t>1. Položka obsahuje:    
 – dodávka výstražníku se závorou 2 skříně podle jeho typu a potřebného pomocného materiálu a dopravy do staveništního skladu    
 – dodávku výstražníku se závorou 2 skříně včetně pomocného materiálu, dopravu do místa určení    
2. Položka neobsahuje:    
 X    
3. Způsob měření:    
Udává se počet kusů kompletní konstrukce nebo práce.</t>
  </si>
  <si>
    <t>42</t>
  </si>
  <si>
    <t>75D237</t>
  </si>
  <si>
    <t>VÝSTRAŽNÍK SE ZÁVOROU, 2 SKŘÍNĚ - MONTÁŽ</t>
  </si>
  <si>
    <t>1. Položka obsahuje:    
 – výkop jámy pro BETONOVÝ základ výstražníku    
 – usazení betonového základu, montáž výstražníku se závorou 2 skříně, zapojení kabelových forem (včetně měření a zapojení po měření)    
 – montáž výstražníku se závorou 2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</si>
  <si>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43</t>
  </si>
  <si>
    <t>75D261</t>
  </si>
  <si>
    <t>PŘEJEZDNÍK - DODÁVKA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</si>
  <si>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</si>
  <si>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75H311R</t>
  </si>
  <si>
    <t>KABEL METALICKÝ PRŮMĚR ŽÍLY 0,8 MM DO 3XN</t>
  </si>
  <si>
    <t>km/čtyřka</t>
  </si>
  <si>
    <t>v.č.D.1.3.5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</si>
  <si>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</si>
  <si>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44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</si>
  <si>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</si>
  <si>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</si>
  <si>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</si>
  <si>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45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</si>
  <si>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</si>
  <si>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</si>
  <si>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</si>
  <si>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46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</si>
  <si>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</si>
  <si>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</si>
  <si>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</si>
  <si>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47</t>
  </si>
  <si>
    <t>744221</t>
  </si>
  <si>
    <t>KABELOVÁ SKŘÍŇ VENKOVNÍ PRÁZDNÁ PLASTOVÁ VESTAVNÁ, MIN. IP 44, DO 530 X 800 MM</t>
  </si>
  <si>
    <t>1. Položka obsahuje:    
 – přípravu podkladu pro osazení vč. vybourání niky ve zdi pro skříň a kabely a zapravení zdiva, omítky a fasády po dokončené montáži    
 – veškerý podružný a pomocný materiál ( včetně můstků, vnitřních propojů-vodičů a pod ), nosnou konstrukci, kotevní a spojovací prvky    
 – provedení zkoušek, dodání předepsaných zkoušek, revizí a atestů    
2. Položka neobsahuje:    
 – přístrojové vybavení ( jističe, stykače apod. ), zemní práce    
3. Způsob měření:    
Udává se počet kusů kompletní konstrukce nebo práce.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</si>
  <si>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</si>
  <si>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</si>
  <si>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</si>
  <si>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49</t>
  </si>
  <si>
    <t>75H312R</t>
  </si>
  <si>
    <t>KABEL METALICKÝ PRŮMĚR ŽÍLY 0,8 MM DO 10XN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</si>
  <si>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kmčtyřkách.</t>
  </si>
  <si>
    <t>50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</si>
  <si>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</si>
  <si>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</si>
  <si>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</si>
  <si>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51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</si>
  <si>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</si>
  <si>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</si>
  <si>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</si>
  <si>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52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</si>
  <si>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</si>
  <si>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</si>
  <si>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</si>
  <si>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53</t>
  </si>
  <si>
    <t>705112</t>
  </si>
  <si>
    <t>KABELOVÝ ŽLAB ZEMNÍ VČETNĚ KRYTU SVĚTLÉ ŠÍŘKY PŘES 120 DO 250 MM</t>
  </si>
  <si>
    <t>viz C.2.2.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</si>
  <si>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</si>
  <si>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54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</si>
  <si>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</si>
  <si>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</si>
  <si>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</si>
  <si>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55</t>
  </si>
  <si>
    <t>75II51</t>
  </si>
  <si>
    <t>SPOJKA ROZDĚLOVACÍ VNITŘNÍ DO 10 ODBOČNÝCH KABELŮ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</si>
  <si>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</si>
  <si>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75K631</t>
  </si>
  <si>
    <t>AKUMULÁTOROVÁ BATERIE DO 1000 VAH - DODÁVKA</t>
  </si>
  <si>
    <t>56</t>
  </si>
  <si>
    <t>75II5X</t>
  </si>
  <si>
    <t>SPOJKA ROZDĚLOVACÍ VNITŘNÍ - MONTÁŽ</t>
  </si>
  <si>
    <t>75K63X</t>
  </si>
  <si>
    <t>AKUMULÁTOROVÁ BATERIE DO 1000 VAH - MONTÁŽ</t>
  </si>
  <si>
    <t>57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</si>
  <si>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</si>
  <si>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</si>
  <si>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</si>
  <si>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75B111</t>
  </si>
  <si>
    <t>VNITŘNÍ KABELOVÉ ROZVODY DO 20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</si>
  <si>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</si>
  <si>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58</t>
  </si>
  <si>
    <t>75B117</t>
  </si>
  <si>
    <t>VNITŘNÍ KABELOVÉ ROZVODY DO 20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</si>
  <si>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</si>
  <si>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75A312</t>
  </si>
  <si>
    <t>KABELOVÁ FORMA (UKONČENÍ KABELŮ) PRO KABELY ZABEZPEČOVACÍ PŘES 12 PÁRŮ</t>
  </si>
  <si>
    <t>75M711</t>
  </si>
  <si>
    <t>ZÁZNAMOVÉ ZAŘÍZENÍ DIGITÁLNÍ</t>
  </si>
  <si>
    <t>[bez vazby na CS]</t>
  </si>
  <si>
    <t>Ostatní konstrukce a práce</t>
  </si>
  <si>
    <t>923381</t>
  </si>
  <si>
    <t>VZDÁLENOSTNÍ UPOZORŇOVADLO - ZÁKLADNÍ TABULE</t>
  </si>
  <si>
    <t>v.č.D.1.3.2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</si>
  <si>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</si>
  <si>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61</t>
  </si>
  <si>
    <t>914413</t>
  </si>
  <si>
    <t>DOPRAVNÍ ZNAČKY 100X150CM OCELOVÉ - DEMONTÁŽ</t>
  </si>
  <si>
    <t>Položka zahrnuje odstranění, demontáž a odklizení materiálu s odvozem na předepsané místo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</si>
  <si>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</si>
  <si>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</si>
  <si>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</si>
  <si>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</si>
  <si>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</si>
  <si>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</si>
  <si>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</si>
  <si>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</si>
  <si>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</si>
  <si>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</si>
  <si>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</si>
  <si>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</si>
  <si>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</si>
  <si>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</si>
  <si>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</si>
  <si>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</si>
  <si>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</si>
  <si>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</si>
  <si>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</si>
  <si>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</si>
  <si>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</si>
  <si>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</si>
  <si>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</si>
  <si>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</si>
  <si>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</si>
  <si>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</si>
  <si>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</si>
  <si>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</si>
  <si>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</si>
  <si>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</si>
  <si>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</si>
  <si>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</si>
  <si>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</si>
  <si>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</si>
  <si>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</si>
  <si>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veřejných zájmu</t>
  </si>
  <si>
    <t>popis položky</t>
  </si>
  <si>
    <t>položka zahrnuje: 
- zemní práce (deponii zeminy) na p.č. 738/10, KÚ [655538], vlastník Ing. Josef Chára 
- vodorovná a svislá doprava, přemístění, přeložení, manipulace s výkopkem 
- zhutnění podloží, případně i svahů vč. svahování 
- uložení potrubí z trub betonových DN do 500 mm v délce 5 m 
- dodání veškerého trubního a pomocného materiálu (trouby, trubky, tvarovky, spojovací a těsnící materiál a pod.), 
- zřízení stupňů v podloží a lavic na svazích, není-li pro tyto práce zřízena samostatná položka 
- veškeré pomocné konstrukce umožňující provedení zemních prací (příjezdy, sjezdy, nájezdy, zpevněné plochy, zakrytí a pod.) 
- zahrnuje uložení zeminy do násypu i poplatky za skládku, vykazují se v položce č.0141**</t>
  </si>
  <si>
    <t>E.3.6</t>
  </si>
  <si>
    <t>Rozvodny vn, nn, osvětlení a dálkové ovládání odpojovačů</t>
  </si>
  <si>
    <t xml:space="preserve">  SO 01</t>
  </si>
  <si>
    <t>Rozvody VN, NN, osvětlení a DO odpojovačů</t>
  </si>
  <si>
    <t>SO 01</t>
  </si>
  <si>
    <t>E.3.6.EM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</si>
  <si>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</si>
  <si>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</si>
  <si>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</si>
  <si>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</si>
  <si>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</si>
  <si>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</si>
  <si>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</si>
  <si>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</si>
  <si>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</si>
  <si>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</si>
  <si>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741Z08</t>
  </si>
  <si>
    <t>DEMONTÁŽ STÁVAJÍCÍ ELEKTROINSTALACE - KABELY, SVÍTIDLA, VYPÍNAČE, ZÁSUVKY, KRABICE APOD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</si>
  <si>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</si>
  <si>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741Z92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</si>
  <si>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</si>
  <si>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</si>
  <si>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</si>
  <si>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742G11</t>
  </si>
  <si>
    <t>KABEL NN DVOU- A TŘÍŽÍLOVÝ CU S PLASTOVOU IZOLACÍ DO 2,5 MM2</t>
  </si>
  <si>
    <t>v.č.E.3.6.3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</si>
  <si>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</si>
  <si>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</si>
  <si>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</si>
  <si>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742F24</t>
  </si>
  <si>
    <t>KABEL NN NEBO VODIČ JEDNOŽÍLOVÝ AL S PLASTOVOU IZOLACÍ OD 70 DO 120 MM2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</si>
  <si>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</si>
  <si>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</si>
  <si>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</si>
  <si>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</si>
  <si>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</si>
  <si>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</si>
  <si>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</si>
  <si>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</si>
  <si>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743F12</t>
  </si>
  <si>
    <t>SKŘÍŇ ELEKTROMĚROVÁ DO VÝKLENKU PRO PŘÍMÉ MĚŘENÍ DO 80 A DVOUSAZBOVÉ VČETNĚ VÝSTROJE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</si>
  <si>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</si>
  <si>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744223</t>
  </si>
  <si>
    <t>KABELOVÁ SKŘÍŇ VENKOVNÍ PRÁZDNÁ PLASTOVÁ VESTAVNÁ, MIN. IP 44, 540-1060 X 800 MM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</si>
  <si>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</si>
  <si>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744154</t>
  </si>
  <si>
    <t>ROZVODNICE NN PRÁZDNÁ OCELOPLECHOVÁ 510-800 X 910-1500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</si>
  <si>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</si>
  <si>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</si>
  <si>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</si>
  <si>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</si>
  <si>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</si>
  <si>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</si>
  <si>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744613</t>
  </si>
  <si>
    <t>JISTIČ JEDNOPÓLOVÝ (10 KA) OD 13 DO 20 A</t>
  </si>
  <si>
    <t>744614</t>
  </si>
  <si>
    <t>JISTIČ JEDNOPÓLOVÝ (10 KA) OD 25 DO 40 A</t>
  </si>
  <si>
    <t>744634</t>
  </si>
  <si>
    <t>JISTIČ TŘÍPÓLOVÝ (10 KA) OD 25 DO 40 A</t>
  </si>
  <si>
    <t>744635</t>
  </si>
  <si>
    <t>JISTIČ TŘÍPÓLOVÝ (10 KA) OD 50 DO 63 A</t>
  </si>
  <si>
    <t>744722</t>
  </si>
  <si>
    <t>PROUDOVÝ CHRÁNIČ DVOUPÓLOVÝ (10 KA) PŘES 30 MA, PŘES 25 A</t>
  </si>
  <si>
    <t>744K11</t>
  </si>
  <si>
    <t>STYKAČ JEDNO-DVOUPÓLOVÝ DO 20 A</t>
  </si>
  <si>
    <t>744O14</t>
  </si>
  <si>
    <t>ELEKTROMĚR</t>
  </si>
  <si>
    <t>744J42</t>
  </si>
  <si>
    <t>SILOVÝ KOMPLETNÍ PŘEPÍNAČ 1-0-1 TŘÍ-ČTYŘPÓLOVÝ PŘES 32 DO 63 A</t>
  </si>
  <si>
    <t>744O31</t>
  </si>
  <si>
    <t>PŘÍPLATEK ZA KOMUNIKAČNÍ ROZHRANÍ K MĚŘÍCÍMU PŘÍSTROJI</t>
  </si>
  <si>
    <t>744O33</t>
  </si>
  <si>
    <t>ÚŘEDNÍ CEJCHOVÁNÍ MĚŘÍCÍHO PŘÍSTROJE</t>
  </si>
  <si>
    <t>703512</t>
  </si>
  <si>
    <t>ELEKTROINSTALAČNÍ LIŠTA ŠÍŘKY PŘES 30 DO 60 MM</t>
  </si>
  <si>
    <t>1. Položka obsahuje:  
 – přípravu podkladu pro osazení  
2. Položka neobsahuje:  
 X  
3. Způsob měření:  
Měří se metr délkový.</t>
  </si>
  <si>
    <t>703513</t>
  </si>
  <si>
    <t>ELEKTROINSTALAČNÍ LIŠTA ŠÍŘKY PŘES 60 MM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</si>
  <si>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</si>
  <si>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</si>
  <si>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</si>
  <si>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</si>
  <si>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</si>
  <si>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hodinová cena zedníka</t>
  </si>
  <si>
    <t>HOD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</si>
</sst>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02'!K8+'PS 02'!M8</f>
      </c>
      <c s="14">
        <f>C11*0.21</f>
      </c>
      <c s="14">
        <f>C11+D11</f>
      </c>
      <c s="13">
        <f>'PS 02'!T7</f>
      </c>
    </row>
    <row r="12" spans="1:6" ht="12.75">
      <c r="A12" s="11" t="s">
        <v>332</v>
      </c>
      <c s="12" t="s">
        <v>333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334</v>
      </c>
      <c s="12" t="s">
        <v>335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370</v>
      </c>
      <c s="12" t="s">
        <v>371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372</v>
      </c>
      <c s="12" t="s">
        <v>373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0+J9+J18+J43+J52+J277</f>
      </c>
      <c s="29">
        <f>0+K9+K18+K43+K52+K277</f>
      </c>
      <c s="29">
        <f>0+L9+L18+L43+L52+L277</f>
      </c>
      <c s="29">
        <f>0+M9+M18+M43+M52+M277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40.25">
      <c r="A13" t="s">
        <v>58</v>
      </c>
      <c r="E13" s="39" t="s">
        <v>59</v>
      </c>
    </row>
    <row r="14" spans="1:16" ht="25.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40.25">
      <c r="A17" t="s">
        <v>58</v>
      </c>
      <c r="E17" s="39" t="s">
        <v>59</v>
      </c>
    </row>
    <row r="18" spans="1:13" ht="12.75">
      <c r="A18" t="s">
        <v>46</v>
      </c>
      <c r="C18" s="31" t="s">
        <v>64</v>
      </c>
      <c r="E18" s="33" t="s">
        <v>65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64</v>
      </c>
      <c s="34" t="s">
        <v>66</v>
      </c>
      <c s="35" t="s">
        <v>52</v>
      </c>
      <c s="6" t="s">
        <v>67</v>
      </c>
      <c s="36" t="s">
        <v>68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69</v>
      </c>
    </row>
    <row r="22" spans="1:5" ht="38.25">
      <c r="A22" t="s">
        <v>58</v>
      </c>
      <c r="E22" s="39" t="s">
        <v>70</v>
      </c>
    </row>
    <row r="23" spans="1:16" ht="25.5">
      <c r="A23" t="s">
        <v>49</v>
      </c>
      <c s="34" t="s">
        <v>27</v>
      </c>
      <c s="34" t="s">
        <v>71</v>
      </c>
      <c s="35" t="s">
        <v>52</v>
      </c>
      <c s="6" t="s">
        <v>72</v>
      </c>
      <c s="36" t="s">
        <v>73</v>
      </c>
      <c s="37">
        <v>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69</v>
      </c>
    </row>
    <row r="26" spans="1:5" ht="165.75">
      <c r="A26" t="s">
        <v>58</v>
      </c>
      <c r="E26" s="39" t="s">
        <v>74</v>
      </c>
    </row>
    <row r="27" spans="1:16" ht="12.75">
      <c r="A27" t="s">
        <v>49</v>
      </c>
      <c s="34" t="s">
        <v>26</v>
      </c>
      <c s="34" t="s">
        <v>75</v>
      </c>
      <c s="35" t="s">
        <v>52</v>
      </c>
      <c s="6" t="s">
        <v>76</v>
      </c>
      <c s="36" t="s">
        <v>77</v>
      </c>
      <c s="37">
        <v>344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78</v>
      </c>
    </row>
    <row r="30" spans="1:5" ht="369.75">
      <c r="A30" t="s">
        <v>58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77</v>
      </c>
      <c s="37">
        <v>980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229.5">
      <c r="A34" t="s">
        <v>58</v>
      </c>
      <c r="E34" s="39" t="s">
        <v>83</v>
      </c>
    </row>
    <row r="35" spans="1:16" ht="12.75">
      <c r="A35" t="s">
        <v>49</v>
      </c>
      <c s="34" t="s">
        <v>84</v>
      </c>
      <c s="34" t="s">
        <v>85</v>
      </c>
      <c s="35" t="s">
        <v>52</v>
      </c>
      <c s="6" t="s">
        <v>86</v>
      </c>
      <c s="36" t="s">
        <v>87</v>
      </c>
      <c s="37">
        <v>66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78</v>
      </c>
    </row>
    <row r="38" spans="1:5" ht="25.5">
      <c r="A38" t="s">
        <v>58</v>
      </c>
      <c r="E38" s="39" t="s">
        <v>88</v>
      </c>
    </row>
    <row r="39" spans="1:16" ht="12.75">
      <c r="A39" t="s">
        <v>49</v>
      </c>
      <c s="34" t="s">
        <v>89</v>
      </c>
      <c s="34" t="s">
        <v>90</v>
      </c>
      <c s="35" t="s">
        <v>52</v>
      </c>
      <c s="6" t="s">
        <v>91</v>
      </c>
      <c s="36" t="s">
        <v>77</v>
      </c>
      <c s="37">
        <v>804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369.75">
      <c r="A42" t="s">
        <v>58</v>
      </c>
      <c r="E42" s="39" t="s">
        <v>92</v>
      </c>
    </row>
    <row r="43" spans="1:13" ht="12.75">
      <c r="A43" t="s">
        <v>46</v>
      </c>
      <c r="C43" s="31" t="s">
        <v>27</v>
      </c>
      <c r="E43" s="33" t="s">
        <v>93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6.912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78</v>
      </c>
    </row>
    <row r="47" spans="1:5" ht="38.25">
      <c r="A47" t="s">
        <v>58</v>
      </c>
      <c r="E47" s="39" t="s">
        <v>97</v>
      </c>
    </row>
    <row r="48" spans="1:16" ht="12.75">
      <c r="A48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68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78</v>
      </c>
    </row>
    <row r="51" spans="1:5" ht="25.5">
      <c r="A51" t="s">
        <v>58</v>
      </c>
      <c r="E51" s="39" t="s">
        <v>101</v>
      </c>
    </row>
    <row r="52" spans="1:13" ht="12.75">
      <c r="A52" t="s">
        <v>46</v>
      </c>
      <c r="C52" s="31" t="s">
        <v>94</v>
      </c>
      <c r="E52" s="33" t="s">
        <v>102</v>
      </c>
      <c r="J52" s="32">
        <f>0</f>
      </c>
      <c s="32">
        <f>0</f>
      </c>
      <c s="32">
        <f>0+L53+L57+L61+L65+L69+L73+L77+L81+L85+L89+L93+L97+L101+L105+L109+L113+L117+L121+L125+L129+L133+L137+L141+L145+L149+L153+L157+L161+L165+L169+L173+L177+L181+L185+L189+L193+L197+L201+L205+L209+L213+L217+L221+L225+L229+L233+L237+L241+L245+L249+L253+L257+L261+L265+L269+L273</f>
      </c>
      <c s="32">
        <f>0+M53+M57+M61+M65+M69+M73+M77+M81+M85+M89+M93+M97+M101+M105+M109+M113+M117+M121+M125+M129+M133+M137+M141+M145+M149+M153+M157+M161+M165+M169+M173+M177+M181+M185+M189+M193+M197+M201+M205+M209+M213+M217+M221+M225+M229+M233+M237+M241+M245+M249+M253+M257+M261+M265+M269+M273</f>
      </c>
    </row>
    <row r="53" spans="1:16" ht="12.75">
      <c r="A53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73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106</v>
      </c>
    </row>
    <row r="56" spans="1:5" ht="114.75">
      <c r="A56" t="s">
        <v>58</v>
      </c>
      <c r="E56" s="39" t="s">
        <v>107</v>
      </c>
    </row>
    <row r="57" spans="1:16" ht="12.75">
      <c r="A57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87</v>
      </c>
      <c s="37">
        <v>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78</v>
      </c>
    </row>
    <row r="60" spans="1:5" ht="102">
      <c r="A60" t="s">
        <v>58</v>
      </c>
      <c r="E60" s="39" t="s">
        <v>111</v>
      </c>
    </row>
    <row r="61" spans="1:16" ht="12.75">
      <c r="A61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87</v>
      </c>
      <c s="37">
        <v>2300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12.75">
      <c r="A63" s="35" t="s">
        <v>57</v>
      </c>
      <c r="E63" s="40" t="s">
        <v>78</v>
      </c>
    </row>
    <row r="64" spans="1:5" ht="140.2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73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78</v>
      </c>
    </row>
    <row r="68" spans="1:5" ht="102">
      <c r="A68" t="s">
        <v>58</v>
      </c>
      <c r="E68" s="39" t="s">
        <v>119</v>
      </c>
    </row>
    <row r="69" spans="1:16" ht="12.75">
      <c r="A69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87</v>
      </c>
      <c s="37">
        <v>164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63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123</v>
      </c>
    </row>
    <row r="72" spans="1:5" ht="89.25">
      <c r="A72" t="s">
        <v>58</v>
      </c>
      <c r="E72" s="39" t="s">
        <v>124</v>
      </c>
    </row>
    <row r="73" spans="1:16" ht="12.75">
      <c r="A73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73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123</v>
      </c>
    </row>
    <row r="76" spans="1:5" ht="127.5">
      <c r="A76" t="s">
        <v>58</v>
      </c>
      <c r="E76" s="39" t="s">
        <v>128</v>
      </c>
    </row>
    <row r="77" spans="1:16" ht="25.5">
      <c r="A77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73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106</v>
      </c>
    </row>
    <row r="80" spans="1:5" ht="114.75">
      <c r="A80" t="s">
        <v>58</v>
      </c>
      <c r="E80" s="39" t="s">
        <v>132</v>
      </c>
    </row>
    <row r="81" spans="1:16" ht="38.25">
      <c r="A81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73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106</v>
      </c>
    </row>
    <row r="84" spans="1:5" ht="114.75">
      <c r="A84" t="s">
        <v>58</v>
      </c>
      <c r="E84" s="39" t="s">
        <v>132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73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106</v>
      </c>
    </row>
    <row r="88" spans="1:5" ht="114.75">
      <c r="A88" t="s">
        <v>58</v>
      </c>
      <c r="E88" s="39" t="s">
        <v>132</v>
      </c>
    </row>
    <row r="89" spans="1:16" ht="12.75">
      <c r="A8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142</v>
      </c>
      <c s="37">
        <v>13.769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123</v>
      </c>
    </row>
    <row r="92" spans="1:5" ht="76.5">
      <c r="A92" t="s">
        <v>58</v>
      </c>
      <c r="E92" s="39" t="s">
        <v>143</v>
      </c>
    </row>
    <row r="93" spans="1:16" ht="12.75">
      <c r="A93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142</v>
      </c>
      <c s="37">
        <v>13.769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123</v>
      </c>
    </row>
    <row r="96" spans="1:5" ht="204">
      <c r="A96" t="s">
        <v>58</v>
      </c>
      <c r="E96" s="39" t="s">
        <v>147</v>
      </c>
    </row>
    <row r="97" spans="1:16" ht="25.5">
      <c r="A9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73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123</v>
      </c>
    </row>
    <row r="100" spans="1:5" ht="114.75">
      <c r="A100" t="s">
        <v>58</v>
      </c>
      <c r="E100" s="39" t="s">
        <v>151</v>
      </c>
    </row>
    <row r="101" spans="1:16" ht="25.5">
      <c r="A10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73</v>
      </c>
      <c s="37">
        <v>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123</v>
      </c>
    </row>
    <row r="104" spans="1:5" ht="140.25">
      <c r="A104" t="s">
        <v>58</v>
      </c>
      <c r="E104" s="39" t="s">
        <v>155</v>
      </c>
    </row>
    <row r="105" spans="1:16" ht="12.75">
      <c r="A105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106</v>
      </c>
    </row>
    <row r="108" spans="1:5" ht="114.75">
      <c r="A108" t="s">
        <v>58</v>
      </c>
      <c r="E108" s="39" t="s">
        <v>159</v>
      </c>
    </row>
    <row r="109" spans="1:16" ht="12.75">
      <c r="A109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73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163</v>
      </c>
    </row>
    <row r="112" spans="1:5" ht="127.5">
      <c r="A112" t="s">
        <v>58</v>
      </c>
      <c r="E112" s="39" t="s">
        <v>164</v>
      </c>
    </row>
    <row r="113" spans="1:16" ht="12.75">
      <c r="A113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73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163</v>
      </c>
    </row>
    <row r="116" spans="1:5" ht="114.75">
      <c r="A116" t="s">
        <v>58</v>
      </c>
      <c r="E116" s="39" t="s">
        <v>168</v>
      </c>
    </row>
    <row r="117" spans="1:16" ht="12.75">
      <c r="A117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73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163</v>
      </c>
    </row>
    <row r="120" spans="1:5" ht="102">
      <c r="A120" t="s">
        <v>58</v>
      </c>
      <c r="E120" s="39" t="s">
        <v>172</v>
      </c>
    </row>
    <row r="121" spans="1:16" ht="12.75">
      <c r="A121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73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163</v>
      </c>
    </row>
    <row r="124" spans="1:5" ht="102">
      <c r="A124" t="s">
        <v>58</v>
      </c>
      <c r="E124" s="39" t="s">
        <v>176</v>
      </c>
    </row>
    <row r="125" spans="1:16" ht="12.75">
      <c r="A12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73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78</v>
      </c>
    </row>
    <row r="128" spans="1:5" ht="114.75">
      <c r="A128" t="s">
        <v>58</v>
      </c>
      <c r="E128" s="39" t="s">
        <v>180</v>
      </c>
    </row>
    <row r="129" spans="1:16" ht="12.75">
      <c r="A129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73</v>
      </c>
      <c s="37">
        <v>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78</v>
      </c>
    </row>
    <row r="132" spans="1:5" ht="127.5">
      <c r="A132" t="s">
        <v>58</v>
      </c>
      <c r="E132" s="39" t="s">
        <v>184</v>
      </c>
    </row>
    <row r="133" spans="1:16" ht="12.75">
      <c r="A133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73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106</v>
      </c>
    </row>
    <row r="136" spans="1:5" ht="114.75">
      <c r="A136" t="s">
        <v>58</v>
      </c>
      <c r="E136" s="39" t="s">
        <v>188</v>
      </c>
    </row>
    <row r="137" spans="1:16" ht="12.75">
      <c r="A137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73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106</v>
      </c>
    </row>
    <row r="140" spans="1:5" ht="127.5">
      <c r="A140" t="s">
        <v>58</v>
      </c>
      <c r="E140" s="39" t="s">
        <v>192</v>
      </c>
    </row>
    <row r="141" spans="1:16" ht="25.5">
      <c r="A141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73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163</v>
      </c>
    </row>
    <row r="144" spans="1:5" ht="114.75">
      <c r="A144" t="s">
        <v>58</v>
      </c>
      <c r="E144" s="39" t="s">
        <v>196</v>
      </c>
    </row>
    <row r="145" spans="1:16" ht="25.5">
      <c r="A145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73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163</v>
      </c>
    </row>
    <row r="148" spans="1:5" ht="140.25">
      <c r="A148" t="s">
        <v>58</v>
      </c>
      <c r="E148" s="39" t="s">
        <v>200</v>
      </c>
    </row>
    <row r="149" spans="1:16" ht="12.75">
      <c r="A149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73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163</v>
      </c>
    </row>
    <row r="152" spans="1:5" ht="114.75">
      <c r="A152" t="s">
        <v>58</v>
      </c>
      <c r="E152" s="39" t="s">
        <v>204</v>
      </c>
    </row>
    <row r="153" spans="1:16" ht="12.75">
      <c r="A153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73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163</v>
      </c>
    </row>
    <row r="156" spans="1:5" ht="102">
      <c r="A156" t="s">
        <v>58</v>
      </c>
      <c r="E156" s="39" t="s">
        <v>208</v>
      </c>
    </row>
    <row r="157" spans="1:16" ht="25.5">
      <c r="A157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73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163</v>
      </c>
    </row>
    <row r="160" spans="1:5" ht="114.75">
      <c r="A160" t="s">
        <v>58</v>
      </c>
      <c r="E160" s="39" t="s">
        <v>212</v>
      </c>
    </row>
    <row r="161" spans="1:16" ht="12.75">
      <c r="A16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73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163</v>
      </c>
    </row>
    <row r="164" spans="1:5" ht="165.75">
      <c r="A164" t="s">
        <v>58</v>
      </c>
      <c r="E164" s="39" t="s">
        <v>216</v>
      </c>
    </row>
    <row r="165" spans="1:16" ht="12.75">
      <c r="A165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73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163</v>
      </c>
    </row>
    <row r="168" spans="1:5" ht="114.75">
      <c r="A168" t="s">
        <v>58</v>
      </c>
      <c r="E168" s="39" t="s">
        <v>220</v>
      </c>
    </row>
    <row r="169" spans="1:16" ht="12.75">
      <c r="A169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73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163</v>
      </c>
    </row>
    <row r="172" spans="1:5" ht="127.5">
      <c r="A172" t="s">
        <v>58</v>
      </c>
      <c r="E172" s="39" t="s">
        <v>224</v>
      </c>
    </row>
    <row r="173" spans="1:16" ht="12.75">
      <c r="A173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73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228</v>
      </c>
    </row>
    <row r="176" spans="1:5" ht="114.75">
      <c r="A176" t="s">
        <v>58</v>
      </c>
      <c r="E176" s="39" t="s">
        <v>229</v>
      </c>
    </row>
    <row r="177" spans="1:16" ht="12.75">
      <c r="A177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73</v>
      </c>
      <c s="37">
        <v>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228</v>
      </c>
    </row>
    <row r="180" spans="1:5" ht="140.25">
      <c r="A180" t="s">
        <v>58</v>
      </c>
      <c r="E180" s="39" t="s">
        <v>233</v>
      </c>
    </row>
    <row r="181" spans="1:16" ht="12.75">
      <c r="A181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73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237</v>
      </c>
    </row>
    <row r="184" spans="1:5" ht="114.75">
      <c r="A184" t="s">
        <v>58</v>
      </c>
      <c r="E184" s="39" t="s">
        <v>238</v>
      </c>
    </row>
    <row r="185" spans="1:16" ht="12.75">
      <c r="A185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73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237</v>
      </c>
    </row>
    <row r="188" spans="1:5" ht="140.25">
      <c r="A188" t="s">
        <v>58</v>
      </c>
      <c r="E188" s="39" t="s">
        <v>242</v>
      </c>
    </row>
    <row r="189" spans="1:16" ht="12.75">
      <c r="A189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73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123</v>
      </c>
    </row>
    <row r="192" spans="1:5" ht="102">
      <c r="A192" t="s">
        <v>58</v>
      </c>
      <c r="E192" s="39" t="s">
        <v>246</v>
      </c>
    </row>
    <row r="193" spans="1:16" ht="12.75">
      <c r="A193" t="s">
        <v>49</v>
      </c>
      <c s="34" t="s">
        <v>243</v>
      </c>
      <c s="34" t="s">
        <v>247</v>
      </c>
      <c s="35" t="s">
        <v>52</v>
      </c>
      <c s="6" t="s">
        <v>248</v>
      </c>
      <c s="36" t="s">
        <v>249</v>
      </c>
      <c s="37">
        <v>3.854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250</v>
      </c>
    </row>
    <row r="196" spans="1:5" ht="140.25">
      <c r="A196" t="s">
        <v>58</v>
      </c>
      <c r="E196" s="39" t="s">
        <v>251</v>
      </c>
    </row>
    <row r="197" spans="1:16" ht="12.75">
      <c r="A197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73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123</v>
      </c>
    </row>
    <row r="200" spans="1:5" ht="140.25">
      <c r="A200" t="s">
        <v>58</v>
      </c>
      <c r="E200" s="39" t="s">
        <v>255</v>
      </c>
    </row>
    <row r="201" spans="1:16" ht="12.75">
      <c r="A201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73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106</v>
      </c>
    </row>
    <row r="204" spans="1:5" ht="140.25">
      <c r="A204" t="s">
        <v>58</v>
      </c>
      <c r="E204" s="39" t="s">
        <v>259</v>
      </c>
    </row>
    <row r="205" spans="1:16" ht="25.5">
      <c r="A205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73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106</v>
      </c>
    </row>
    <row r="208" spans="1:5" ht="102">
      <c r="A208" t="s">
        <v>58</v>
      </c>
      <c r="E208" s="39" t="s">
        <v>263</v>
      </c>
    </row>
    <row r="209" spans="1:16" ht="25.5">
      <c r="A2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73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250</v>
      </c>
    </row>
    <row r="212" spans="1:5" ht="140.25">
      <c r="A212" t="s">
        <v>58</v>
      </c>
      <c r="E212" s="39" t="s">
        <v>267</v>
      </c>
    </row>
    <row r="213" spans="1:16" ht="12.75">
      <c r="A213" t="s">
        <v>49</v>
      </c>
      <c s="34" t="s">
        <v>264</v>
      </c>
      <c s="34" t="s">
        <v>268</v>
      </c>
      <c s="35" t="s">
        <v>52</v>
      </c>
      <c s="6" t="s">
        <v>269</v>
      </c>
      <c s="36" t="s">
        <v>73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106</v>
      </c>
    </row>
    <row r="216" spans="1:5" ht="76.5">
      <c r="A216" t="s">
        <v>58</v>
      </c>
      <c r="E216" s="39" t="s">
        <v>270</v>
      </c>
    </row>
    <row r="217" spans="1:16" ht="12.75">
      <c r="A217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249</v>
      </c>
      <c s="37">
        <v>2.232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123</v>
      </c>
    </row>
    <row r="220" spans="1:5" ht="140.25">
      <c r="A220" t="s">
        <v>58</v>
      </c>
      <c r="E220" s="39" t="s">
        <v>274</v>
      </c>
    </row>
    <row r="221" spans="1:16" ht="12.75">
      <c r="A221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87</v>
      </c>
      <c s="37">
        <v>2300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123</v>
      </c>
    </row>
    <row r="224" spans="1:5" ht="153">
      <c r="A224" t="s">
        <v>58</v>
      </c>
      <c r="E224" s="39" t="s">
        <v>278</v>
      </c>
    </row>
    <row r="225" spans="1:16" ht="12.75">
      <c r="A225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73</v>
      </c>
      <c s="37">
        <v>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106</v>
      </c>
    </row>
    <row r="228" spans="1:5" ht="178.5">
      <c r="A228" t="s">
        <v>58</v>
      </c>
      <c r="E228" s="39" t="s">
        <v>282</v>
      </c>
    </row>
    <row r="229" spans="1:16" ht="12.75">
      <c r="A229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73</v>
      </c>
      <c s="37">
        <v>5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106</v>
      </c>
    </row>
    <row r="232" spans="1:5" ht="127.5">
      <c r="A232" t="s">
        <v>58</v>
      </c>
      <c r="E232" s="39" t="s">
        <v>286</v>
      </c>
    </row>
    <row r="233" spans="1:16" ht="12.75">
      <c r="A233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87</v>
      </c>
      <c s="37">
        <v>140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290</v>
      </c>
    </row>
    <row r="236" spans="1:5" ht="114.75">
      <c r="A236" t="s">
        <v>58</v>
      </c>
      <c r="E236" s="39" t="s">
        <v>291</v>
      </c>
    </row>
    <row r="237" spans="1:16" ht="12.75">
      <c r="A237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73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123</v>
      </c>
    </row>
    <row r="240" spans="1:5" ht="114.75">
      <c r="A240" t="s">
        <v>58</v>
      </c>
      <c r="E240" s="39" t="s">
        <v>295</v>
      </c>
    </row>
    <row r="241" spans="1:16" ht="12.75">
      <c r="A241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73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165.75">
      <c r="A244" t="s">
        <v>58</v>
      </c>
      <c r="E244" s="39" t="s">
        <v>299</v>
      </c>
    </row>
    <row r="245" spans="1:16" ht="12.75">
      <c r="A245" t="s">
        <v>49</v>
      </c>
      <c s="34" t="s">
        <v>296</v>
      </c>
      <c s="34" t="s">
        <v>300</v>
      </c>
      <c s="35" t="s">
        <v>52</v>
      </c>
      <c s="6" t="s">
        <v>301</v>
      </c>
      <c s="36" t="s">
        <v>73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163</v>
      </c>
    </row>
    <row r="248" spans="1:5" ht="114.75">
      <c r="A248" t="s">
        <v>58</v>
      </c>
      <c r="E248" s="39" t="s">
        <v>295</v>
      </c>
    </row>
    <row r="249" spans="1:16" ht="12.75">
      <c r="A249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73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52</v>
      </c>
    </row>
    <row r="252" spans="1:5" ht="127.5">
      <c r="A252" t="s">
        <v>58</v>
      </c>
      <c r="E252" s="39" t="s">
        <v>286</v>
      </c>
    </row>
    <row r="253" spans="1:16" ht="12.75">
      <c r="A253" t="s">
        <v>49</v>
      </c>
      <c s="34" t="s">
        <v>302</v>
      </c>
      <c s="34" t="s">
        <v>305</v>
      </c>
      <c s="35" t="s">
        <v>52</v>
      </c>
      <c s="6" t="s">
        <v>306</v>
      </c>
      <c s="36" t="s">
        <v>73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52</v>
      </c>
    </row>
    <row r="255" spans="1:5" ht="12.75">
      <c r="A255" s="35" t="s">
        <v>57</v>
      </c>
      <c r="E255" s="40" t="s">
        <v>163</v>
      </c>
    </row>
    <row r="256" spans="1:5" ht="127.5">
      <c r="A256" t="s">
        <v>58</v>
      </c>
      <c r="E256" s="39" t="s">
        <v>286</v>
      </c>
    </row>
    <row r="257" spans="1:16" ht="12.75">
      <c r="A257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73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52</v>
      </c>
    </row>
    <row r="259" spans="1:5" ht="12.75">
      <c r="A259" s="35" t="s">
        <v>57</v>
      </c>
      <c r="E259" s="40" t="s">
        <v>106</v>
      </c>
    </row>
    <row r="260" spans="1:5" ht="191.25">
      <c r="A260" t="s">
        <v>58</v>
      </c>
      <c r="E260" s="39" t="s">
        <v>310</v>
      </c>
    </row>
    <row r="261" spans="1:16" ht="12.75">
      <c r="A261" t="s">
        <v>49</v>
      </c>
      <c s="34" t="s">
        <v>307</v>
      </c>
      <c s="34" t="s">
        <v>311</v>
      </c>
      <c s="35" t="s">
        <v>52</v>
      </c>
      <c s="6" t="s">
        <v>312</v>
      </c>
      <c s="36" t="s">
        <v>87</v>
      </c>
      <c s="37">
        <v>40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(M261*21)/100</f>
      </c>
      <c t="s">
        <v>27</v>
      </c>
    </row>
    <row r="262" spans="1:5" ht="12.75">
      <c r="A262" s="35" t="s">
        <v>56</v>
      </c>
      <c r="E262" s="39" t="s">
        <v>52</v>
      </c>
    </row>
    <row r="263" spans="1:5" ht="12.75">
      <c r="A263" s="35" t="s">
        <v>57</v>
      </c>
      <c r="E263" s="40" t="s">
        <v>52</v>
      </c>
    </row>
    <row r="264" spans="1:5" ht="114.75">
      <c r="A264" t="s">
        <v>58</v>
      </c>
      <c r="E264" s="39" t="s">
        <v>313</v>
      </c>
    </row>
    <row r="265" spans="1:16" ht="12.75">
      <c r="A265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87</v>
      </c>
      <c s="37">
        <v>40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(M265*21)/100</f>
      </c>
      <c t="s">
        <v>27</v>
      </c>
    </row>
    <row r="266" spans="1:5" ht="12.75">
      <c r="A266" s="35" t="s">
        <v>56</v>
      </c>
      <c r="E266" s="39" t="s">
        <v>52</v>
      </c>
    </row>
    <row r="267" spans="1:5" ht="12.75">
      <c r="A267" s="35" t="s">
        <v>57</v>
      </c>
      <c r="E267" s="40" t="s">
        <v>52</v>
      </c>
    </row>
    <row r="268" spans="1:5" ht="114.75">
      <c r="A268" t="s">
        <v>58</v>
      </c>
      <c r="E268" s="39" t="s">
        <v>317</v>
      </c>
    </row>
    <row r="269" spans="1:16" ht="25.5">
      <c r="A269" t="s">
        <v>49</v>
      </c>
      <c s="34" t="s">
        <v>60</v>
      </c>
      <c s="34" t="s">
        <v>318</v>
      </c>
      <c s="35" t="s">
        <v>52</v>
      </c>
      <c s="6" t="s">
        <v>319</v>
      </c>
      <c s="36" t="s">
        <v>73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52</v>
      </c>
    </row>
    <row r="272" spans="1:5" ht="114.75">
      <c r="A272" t="s">
        <v>58</v>
      </c>
      <c r="E272" s="39" t="s">
        <v>151</v>
      </c>
    </row>
    <row r="273" spans="1:16" ht="12.75">
      <c r="A273" t="s">
        <v>49</v>
      </c>
      <c s="34" t="s">
        <v>89</v>
      </c>
      <c s="34" t="s">
        <v>320</v>
      </c>
      <c s="35" t="s">
        <v>52</v>
      </c>
      <c s="6" t="s">
        <v>321</v>
      </c>
      <c s="36" t="s">
        <v>73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322</v>
      </c>
      <c>
        <f>(M273*21)/100</f>
      </c>
      <c t="s">
        <v>27</v>
      </c>
    </row>
    <row r="274" spans="1:5" ht="12.75">
      <c r="A274" s="35" t="s">
        <v>56</v>
      </c>
      <c r="E274" s="39" t="s">
        <v>52</v>
      </c>
    </row>
    <row r="275" spans="1:5" ht="12.75">
      <c r="A275" s="35" t="s">
        <v>57</v>
      </c>
      <c r="E275" s="40" t="s">
        <v>52</v>
      </c>
    </row>
    <row r="276" spans="1:5" ht="114.75">
      <c r="A276" t="s">
        <v>58</v>
      </c>
      <c r="E276" s="39" t="s">
        <v>295</v>
      </c>
    </row>
    <row r="277" spans="1:13" ht="12.75">
      <c r="A277" t="s">
        <v>46</v>
      </c>
      <c r="C277" s="31" t="s">
        <v>103</v>
      </c>
      <c r="E277" s="33" t="s">
        <v>323</v>
      </c>
      <c r="J277" s="32">
        <f>0</f>
      </c>
      <c s="32">
        <f>0</f>
      </c>
      <c s="32">
        <f>0+L278+L282</f>
      </c>
      <c s="32">
        <f>0+M278+M282</f>
      </c>
    </row>
    <row r="278" spans="1:16" ht="12.75">
      <c r="A278" t="s">
        <v>49</v>
      </c>
      <c s="34" t="s">
        <v>314</v>
      </c>
      <c s="34" t="s">
        <v>324</v>
      </c>
      <c s="35" t="s">
        <v>52</v>
      </c>
      <c s="6" t="s">
        <v>325</v>
      </c>
      <c s="36" t="s">
        <v>73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326</v>
      </c>
    </row>
    <row r="281" spans="1:5" ht="140.25">
      <c r="A281" t="s">
        <v>58</v>
      </c>
      <c r="E281" s="39" t="s">
        <v>327</v>
      </c>
    </row>
    <row r="282" spans="1:16" ht="12.75">
      <c r="A282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73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63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25.5">
      <c r="A285" t="s">
        <v>58</v>
      </c>
      <c r="E285" s="39" t="s">
        <v>331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332</v>
      </c>
      <c r="E4" s="26" t="s">
        <v>333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336</v>
      </c>
      <c r="E8" s="30" t="s">
        <v>335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64</v>
      </c>
      <c r="E9" s="33" t="s">
        <v>337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64</v>
      </c>
      <c s="34" t="s">
        <v>338</v>
      </c>
      <c s="35" t="s">
        <v>52</v>
      </c>
      <c s="6" t="s">
        <v>339</v>
      </c>
      <c s="36" t="s">
        <v>340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341</v>
      </c>
      <c>
        <f>(M10*21)/100</f>
      </c>
      <c t="s">
        <v>27</v>
      </c>
    </row>
    <row r="11" spans="1:5" ht="12.75">
      <c r="A11" s="35" t="s">
        <v>56</v>
      </c>
      <c r="E11" s="39" t="s">
        <v>342</v>
      </c>
    </row>
    <row r="12" spans="1:5" ht="12.75">
      <c r="A12" s="35" t="s">
        <v>57</v>
      </c>
      <c r="E12" s="40" t="s">
        <v>343</v>
      </c>
    </row>
    <row r="13" spans="1:5" ht="89.25">
      <c r="A13" t="s">
        <v>58</v>
      </c>
      <c r="E13" s="39" t="s">
        <v>344</v>
      </c>
    </row>
    <row r="14" spans="1:16" ht="12.75">
      <c r="A14" t="s">
        <v>49</v>
      </c>
      <c s="34" t="s">
        <v>27</v>
      </c>
      <c s="34" t="s">
        <v>345</v>
      </c>
      <c s="35" t="s">
        <v>52</v>
      </c>
      <c s="6" t="s">
        <v>346</v>
      </c>
      <c s="36" t="s">
        <v>340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341</v>
      </c>
      <c>
        <f>(M14*21)/100</f>
      </c>
      <c t="s">
        <v>27</v>
      </c>
    </row>
    <row r="15" spans="1:5" ht="12.75">
      <c r="A15" s="35" t="s">
        <v>56</v>
      </c>
      <c r="E15" s="39" t="s">
        <v>347</v>
      </c>
    </row>
    <row r="16" spans="1:5" ht="12.75">
      <c r="A16" s="35" t="s">
        <v>57</v>
      </c>
      <c r="E16" s="40" t="s">
        <v>343</v>
      </c>
    </row>
    <row r="17" spans="1:5" ht="102">
      <c r="A17" t="s">
        <v>58</v>
      </c>
      <c r="E17" s="39" t="s">
        <v>348</v>
      </c>
    </row>
    <row r="18" spans="1:16" ht="12.75">
      <c r="A18" t="s">
        <v>49</v>
      </c>
      <c s="34" t="s">
        <v>26</v>
      </c>
      <c s="34" t="s">
        <v>349</v>
      </c>
      <c s="35" t="s">
        <v>52</v>
      </c>
      <c s="6" t="s">
        <v>350</v>
      </c>
      <c s="36" t="s">
        <v>340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341</v>
      </c>
      <c>
        <f>(M18*21)/100</f>
      </c>
      <c t="s">
        <v>27</v>
      </c>
    </row>
    <row r="19" spans="1:5" ht="12.75">
      <c r="A19" s="35" t="s">
        <v>56</v>
      </c>
      <c r="E19" s="39" t="s">
        <v>351</v>
      </c>
    </row>
    <row r="20" spans="1:5" ht="12.75">
      <c r="A20" s="35" t="s">
        <v>57</v>
      </c>
      <c r="E20" s="40" t="s">
        <v>343</v>
      </c>
    </row>
    <row r="21" spans="1:5" ht="38.25">
      <c r="A21" t="s">
        <v>58</v>
      </c>
      <c r="E21" s="39" t="s">
        <v>352</v>
      </c>
    </row>
    <row r="22" spans="1:16" ht="12.75">
      <c r="A22" t="s">
        <v>49</v>
      </c>
      <c s="34" t="s">
        <v>80</v>
      </c>
      <c s="34" t="s">
        <v>353</v>
      </c>
      <c s="35" t="s">
        <v>52</v>
      </c>
      <c s="6" t="s">
        <v>354</v>
      </c>
      <c s="36" t="s">
        <v>340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341</v>
      </c>
      <c>
        <f>(M22*21)/100</f>
      </c>
      <c t="s">
        <v>27</v>
      </c>
    </row>
    <row r="23" spans="1:5" ht="12.75">
      <c r="A23" s="35" t="s">
        <v>56</v>
      </c>
      <c r="E23" s="39" t="s">
        <v>355</v>
      </c>
    </row>
    <row r="24" spans="1:5" ht="12.75">
      <c r="A24" s="35" t="s">
        <v>57</v>
      </c>
      <c r="E24" s="40" t="s">
        <v>343</v>
      </c>
    </row>
    <row r="25" spans="1:5" ht="63.75">
      <c r="A25" t="s">
        <v>58</v>
      </c>
      <c r="E25" s="39" t="s">
        <v>356</v>
      </c>
    </row>
    <row r="26" spans="1:13" ht="12.75">
      <c r="A26" t="s">
        <v>46</v>
      </c>
      <c r="C26" s="31" t="s">
        <v>27</v>
      </c>
      <c r="E26" s="33" t="s">
        <v>357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50</v>
      </c>
      <c s="34" t="s">
        <v>358</v>
      </c>
      <c s="35" t="s">
        <v>52</v>
      </c>
      <c s="6" t="s">
        <v>359</v>
      </c>
      <c s="36" t="s">
        <v>340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341</v>
      </c>
      <c>
        <f>(M27*21)/100</f>
      </c>
      <c t="s">
        <v>27</v>
      </c>
    </row>
    <row r="28" spans="1:5" ht="12.75">
      <c r="A28" s="35" t="s">
        <v>56</v>
      </c>
      <c r="E28" s="39" t="s">
        <v>360</v>
      </c>
    </row>
    <row r="29" spans="1:5" ht="12.75">
      <c r="A29" s="35" t="s">
        <v>57</v>
      </c>
      <c r="E29" s="40" t="s">
        <v>343</v>
      </c>
    </row>
    <row r="30" spans="1:5" ht="89.25">
      <c r="A30" t="s">
        <v>58</v>
      </c>
      <c r="E30" s="39" t="s">
        <v>361</v>
      </c>
    </row>
    <row r="31" spans="1:16" ht="12.75">
      <c r="A31" t="s">
        <v>49</v>
      </c>
      <c s="34" t="s">
        <v>84</v>
      </c>
      <c s="34" t="s">
        <v>362</v>
      </c>
      <c s="35" t="s">
        <v>52</v>
      </c>
      <c s="6" t="s">
        <v>363</v>
      </c>
      <c s="36" t="s">
        <v>340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341</v>
      </c>
      <c>
        <f>(M31*21)/100</f>
      </c>
      <c t="s">
        <v>27</v>
      </c>
    </row>
    <row r="32" spans="1:5" ht="12.75">
      <c r="A32" s="35" t="s">
        <v>56</v>
      </c>
      <c r="E32" s="39" t="s">
        <v>364</v>
      </c>
    </row>
    <row r="33" spans="1:5" ht="12.75">
      <c r="A33" s="35" t="s">
        <v>57</v>
      </c>
      <c r="E33" s="40" t="s">
        <v>343</v>
      </c>
    </row>
    <row r="34" spans="1:5" ht="76.5">
      <c r="A34" t="s">
        <v>58</v>
      </c>
      <c r="E34" s="39" t="s">
        <v>365</v>
      </c>
    </row>
    <row r="35" spans="1:16" ht="12.75">
      <c r="A35" t="s">
        <v>49</v>
      </c>
      <c s="34" t="s">
        <v>94</v>
      </c>
      <c s="34" t="s">
        <v>366</v>
      </c>
      <c s="35" t="s">
        <v>52</v>
      </c>
      <c s="6" t="s">
        <v>367</v>
      </c>
      <c s="36" t="s">
        <v>340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341</v>
      </c>
      <c>
        <f>(M35*21)/100</f>
      </c>
      <c t="s">
        <v>27</v>
      </c>
    </row>
    <row r="36" spans="1:5" ht="12.75">
      <c r="A36" s="35" t="s">
        <v>56</v>
      </c>
      <c r="E36" s="39" t="s">
        <v>368</v>
      </c>
    </row>
    <row r="37" spans="1:5" ht="12.75">
      <c r="A37" s="35" t="s">
        <v>57</v>
      </c>
      <c r="E37" s="40" t="s">
        <v>343</v>
      </c>
    </row>
    <row r="38" spans="1:5" ht="178.5">
      <c r="A38" t="s">
        <v>58</v>
      </c>
      <c r="E38" s="39" t="s">
        <v>369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374</v>
      </c>
      <c r="E8" s="30" t="s">
        <v>373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375</v>
      </c>
      <c r="E9" s="33" t="s">
        <v>376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64</v>
      </c>
      <c s="34" t="s">
        <v>377</v>
      </c>
      <c s="35" t="s">
        <v>52</v>
      </c>
      <c s="6" t="s">
        <v>378</v>
      </c>
      <c s="36" t="s">
        <v>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106</v>
      </c>
    </row>
    <row r="13" spans="1:5" ht="76.5">
      <c r="A13" t="s">
        <v>58</v>
      </c>
      <c r="E13" s="39" t="s">
        <v>379</v>
      </c>
    </row>
    <row r="14" spans="1:16" ht="12.75">
      <c r="A14" t="s">
        <v>49</v>
      </c>
      <c s="34" t="s">
        <v>27</v>
      </c>
      <c s="34" t="s">
        <v>380</v>
      </c>
      <c s="35" t="s">
        <v>52</v>
      </c>
      <c s="6" t="s">
        <v>381</v>
      </c>
      <c s="36" t="s">
        <v>87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106</v>
      </c>
    </row>
    <row r="17" spans="1:5" ht="102">
      <c r="A17" t="s">
        <v>58</v>
      </c>
      <c r="E17" s="39" t="s">
        <v>382</v>
      </c>
    </row>
    <row r="18" spans="1:16" ht="12.75">
      <c r="A18" t="s">
        <v>49</v>
      </c>
      <c s="34" t="s">
        <v>26</v>
      </c>
      <c s="34" t="s">
        <v>383</v>
      </c>
      <c s="35" t="s">
        <v>52</v>
      </c>
      <c s="6" t="s">
        <v>384</v>
      </c>
      <c s="36" t="s">
        <v>73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106</v>
      </c>
    </row>
    <row r="21" spans="1:5" ht="76.5">
      <c r="A21" t="s">
        <v>58</v>
      </c>
      <c r="E21" s="39" t="s">
        <v>385</v>
      </c>
    </row>
    <row r="22" spans="1:16" ht="25.5">
      <c r="A22" t="s">
        <v>49</v>
      </c>
      <c s="34" t="s">
        <v>80</v>
      </c>
      <c s="34" t="s">
        <v>386</v>
      </c>
      <c s="35" t="s">
        <v>52</v>
      </c>
      <c s="6" t="s">
        <v>387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106</v>
      </c>
    </row>
    <row r="25" spans="1:5" ht="114.75">
      <c r="A25" t="s">
        <v>58</v>
      </c>
      <c r="E25" s="39" t="s">
        <v>388</v>
      </c>
    </row>
    <row r="26" spans="1:16" ht="12.75">
      <c r="A26" t="s">
        <v>49</v>
      </c>
      <c s="34" t="s">
        <v>50</v>
      </c>
      <c s="34" t="s">
        <v>389</v>
      </c>
      <c s="35" t="s">
        <v>52</v>
      </c>
      <c s="6" t="s">
        <v>390</v>
      </c>
      <c s="36" t="s">
        <v>391</v>
      </c>
      <c s="37">
        <v>220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106</v>
      </c>
    </row>
    <row r="29" spans="1:5" ht="127.5">
      <c r="A29" t="s">
        <v>58</v>
      </c>
      <c r="E29" s="39" t="s">
        <v>392</v>
      </c>
    </row>
    <row r="30" spans="1:16" ht="12.75">
      <c r="A30" t="s">
        <v>49</v>
      </c>
      <c s="34" t="s">
        <v>84</v>
      </c>
      <c s="34" t="s">
        <v>393</v>
      </c>
      <c s="35" t="s">
        <v>52</v>
      </c>
      <c s="6" t="s">
        <v>394</v>
      </c>
      <c s="36" t="s">
        <v>87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395</v>
      </c>
    </row>
    <row r="33" spans="1:5" ht="89.25">
      <c r="A33" t="s">
        <v>58</v>
      </c>
      <c r="E33" s="39" t="s">
        <v>396</v>
      </c>
    </row>
    <row r="34" spans="1:16" ht="12.75">
      <c r="A34" t="s">
        <v>49</v>
      </c>
      <c s="34" t="s">
        <v>94</v>
      </c>
      <c s="34" t="s">
        <v>397</v>
      </c>
      <c s="35" t="s">
        <v>52</v>
      </c>
      <c s="6" t="s">
        <v>398</v>
      </c>
      <c s="36" t="s">
        <v>87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395</v>
      </c>
    </row>
    <row r="37" spans="1:5" ht="89.25">
      <c r="A37" t="s">
        <v>58</v>
      </c>
      <c r="E37" s="39" t="s">
        <v>396</v>
      </c>
    </row>
    <row r="38" spans="1:16" ht="12.75">
      <c r="A38" t="s">
        <v>49</v>
      </c>
      <c s="34" t="s">
        <v>98</v>
      </c>
      <c s="34" t="s">
        <v>121</v>
      </c>
      <c s="35" t="s">
        <v>52</v>
      </c>
      <c s="6" t="s">
        <v>122</v>
      </c>
      <c s="36" t="s">
        <v>87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395</v>
      </c>
    </row>
    <row r="41" spans="1:5" ht="89.25">
      <c r="A41" t="s">
        <v>58</v>
      </c>
      <c r="E41" s="39" t="s">
        <v>396</v>
      </c>
    </row>
    <row r="42" spans="1:16" ht="25.5">
      <c r="A42" t="s">
        <v>49</v>
      </c>
      <c s="34" t="s">
        <v>103</v>
      </c>
      <c s="34" t="s">
        <v>399</v>
      </c>
      <c s="35" t="s">
        <v>52</v>
      </c>
      <c s="6" t="s">
        <v>400</v>
      </c>
      <c s="36" t="s">
        <v>87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395</v>
      </c>
    </row>
    <row r="45" spans="1:5" ht="89.25">
      <c r="A45" t="s">
        <v>58</v>
      </c>
      <c r="E45" s="39" t="s">
        <v>396</v>
      </c>
    </row>
    <row r="46" spans="1:16" ht="25.5">
      <c r="A46" t="s">
        <v>49</v>
      </c>
      <c s="34" t="s">
        <v>108</v>
      </c>
      <c s="34" t="s">
        <v>401</v>
      </c>
      <c s="35" t="s">
        <v>52</v>
      </c>
      <c s="6" t="s">
        <v>402</v>
      </c>
      <c s="36" t="s">
        <v>73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395</v>
      </c>
    </row>
    <row r="49" spans="1:5" ht="102">
      <c r="A49" t="s">
        <v>58</v>
      </c>
      <c r="E49" s="39" t="s">
        <v>403</v>
      </c>
    </row>
    <row r="50" spans="1:16" ht="25.5">
      <c r="A50" t="s">
        <v>49</v>
      </c>
      <c s="34" t="s">
        <v>112</v>
      </c>
      <c s="34" t="s">
        <v>404</v>
      </c>
      <c s="35" t="s">
        <v>52</v>
      </c>
      <c s="6" t="s">
        <v>405</v>
      </c>
      <c s="36" t="s">
        <v>73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395</v>
      </c>
    </row>
    <row r="53" spans="1:5" ht="102">
      <c r="A53" t="s">
        <v>58</v>
      </c>
      <c r="E53" s="39" t="s">
        <v>403</v>
      </c>
    </row>
    <row r="54" spans="1:16" ht="12.75">
      <c r="A54" t="s">
        <v>49</v>
      </c>
      <c s="34" t="s">
        <v>116</v>
      </c>
      <c s="34" t="s">
        <v>406</v>
      </c>
      <c s="35" t="s">
        <v>52</v>
      </c>
      <c s="6" t="s">
        <v>407</v>
      </c>
      <c s="36" t="s">
        <v>73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106</v>
      </c>
    </row>
    <row r="57" spans="1:5" ht="89.25">
      <c r="A57" t="s">
        <v>58</v>
      </c>
      <c r="E57" s="39" t="s">
        <v>408</v>
      </c>
    </row>
    <row r="58" spans="1:16" ht="25.5">
      <c r="A58" t="s">
        <v>49</v>
      </c>
      <c s="34" t="s">
        <v>120</v>
      </c>
      <c s="34" t="s">
        <v>409</v>
      </c>
      <c s="35" t="s">
        <v>52</v>
      </c>
      <c s="6" t="s">
        <v>410</v>
      </c>
      <c s="36" t="s">
        <v>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395</v>
      </c>
    </row>
    <row r="61" spans="1:5" ht="102">
      <c r="A61" t="s">
        <v>58</v>
      </c>
      <c r="E61" s="39" t="s">
        <v>411</v>
      </c>
    </row>
    <row r="62" spans="1:16" ht="25.5">
      <c r="A62" t="s">
        <v>49</v>
      </c>
      <c s="34" t="s">
        <v>125</v>
      </c>
      <c s="34" t="s">
        <v>412</v>
      </c>
      <c s="35" t="s">
        <v>52</v>
      </c>
      <c s="6" t="s">
        <v>413</v>
      </c>
      <c s="36" t="s">
        <v>73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395</v>
      </c>
    </row>
    <row r="65" spans="1:5" ht="140.25">
      <c r="A65" t="s">
        <v>58</v>
      </c>
      <c r="E65" s="39" t="s">
        <v>414</v>
      </c>
    </row>
    <row r="66" spans="1:16" ht="12.75">
      <c r="A66" t="s">
        <v>49</v>
      </c>
      <c s="34" t="s">
        <v>129</v>
      </c>
      <c s="34" t="s">
        <v>415</v>
      </c>
      <c s="35" t="s">
        <v>52</v>
      </c>
      <c s="6" t="s">
        <v>416</v>
      </c>
      <c s="36" t="s">
        <v>73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395</v>
      </c>
    </row>
    <row r="69" spans="1:5" ht="127.5">
      <c r="A69" t="s">
        <v>58</v>
      </c>
      <c r="E69" s="39" t="s">
        <v>417</v>
      </c>
    </row>
    <row r="70" spans="1:16" ht="12.75">
      <c r="A70" t="s">
        <v>49</v>
      </c>
      <c s="34" t="s">
        <v>133</v>
      </c>
      <c s="34" t="s">
        <v>418</v>
      </c>
      <c s="35" t="s">
        <v>52</v>
      </c>
      <c s="6" t="s">
        <v>419</v>
      </c>
      <c s="36" t="s">
        <v>73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106</v>
      </c>
    </row>
    <row r="73" spans="1:5" ht="102">
      <c r="A73" t="s">
        <v>58</v>
      </c>
      <c r="E73" s="39" t="s">
        <v>420</v>
      </c>
    </row>
    <row r="74" spans="1:16" ht="12.75">
      <c r="A74" t="s">
        <v>49</v>
      </c>
      <c s="34" t="s">
        <v>136</v>
      </c>
      <c s="34" t="s">
        <v>421</v>
      </c>
      <c s="35" t="s">
        <v>52</v>
      </c>
      <c s="6" t="s">
        <v>422</v>
      </c>
      <c s="36" t="s">
        <v>73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106</v>
      </c>
    </row>
    <row r="77" spans="1:5" ht="102">
      <c r="A77" t="s">
        <v>58</v>
      </c>
      <c r="E77" s="39" t="s">
        <v>420</v>
      </c>
    </row>
    <row r="78" spans="1:16" ht="12.75">
      <c r="A78" t="s">
        <v>49</v>
      </c>
      <c s="34" t="s">
        <v>139</v>
      </c>
      <c s="34" t="s">
        <v>423</v>
      </c>
      <c s="35" t="s">
        <v>52</v>
      </c>
      <c s="6" t="s">
        <v>424</v>
      </c>
      <c s="36" t="s">
        <v>73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106</v>
      </c>
    </row>
    <row r="81" spans="1:5" ht="102">
      <c r="A81" t="s">
        <v>58</v>
      </c>
      <c r="E81" s="39" t="s">
        <v>420</v>
      </c>
    </row>
    <row r="82" spans="1:16" ht="12.75">
      <c r="A82" t="s">
        <v>49</v>
      </c>
      <c s="34" t="s">
        <v>144</v>
      </c>
      <c s="34" t="s">
        <v>425</v>
      </c>
      <c s="35" t="s">
        <v>52</v>
      </c>
      <c s="6" t="s">
        <v>426</v>
      </c>
      <c s="36" t="s">
        <v>73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106</v>
      </c>
    </row>
    <row r="85" spans="1:5" ht="102">
      <c r="A85" t="s">
        <v>58</v>
      </c>
      <c r="E85" s="39" t="s">
        <v>420</v>
      </c>
    </row>
    <row r="86" spans="1:16" ht="12.75">
      <c r="A86" t="s">
        <v>49</v>
      </c>
      <c s="34" t="s">
        <v>148</v>
      </c>
      <c s="34" t="s">
        <v>427</v>
      </c>
      <c s="35" t="s">
        <v>52</v>
      </c>
      <c s="6" t="s">
        <v>428</v>
      </c>
      <c s="36" t="s">
        <v>73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106</v>
      </c>
    </row>
    <row r="89" spans="1:5" ht="102">
      <c r="A89" t="s">
        <v>58</v>
      </c>
      <c r="E89" s="39" t="s">
        <v>420</v>
      </c>
    </row>
    <row r="90" spans="1:16" ht="12.75">
      <c r="A90" t="s">
        <v>49</v>
      </c>
      <c s="34" t="s">
        <v>152</v>
      </c>
      <c s="34" t="s">
        <v>429</v>
      </c>
      <c s="35" t="s">
        <v>52</v>
      </c>
      <c s="6" t="s">
        <v>430</v>
      </c>
      <c s="36" t="s">
        <v>73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106</v>
      </c>
    </row>
    <row r="93" spans="1:5" ht="102">
      <c r="A93" t="s">
        <v>58</v>
      </c>
      <c r="E93" s="39" t="s">
        <v>420</v>
      </c>
    </row>
    <row r="94" spans="1:16" ht="12.75">
      <c r="A94" t="s">
        <v>49</v>
      </c>
      <c s="34" t="s">
        <v>156</v>
      </c>
      <c s="34" t="s">
        <v>431</v>
      </c>
      <c s="35" t="s">
        <v>52</v>
      </c>
      <c s="6" t="s">
        <v>432</v>
      </c>
      <c s="36" t="s">
        <v>73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106</v>
      </c>
    </row>
    <row r="97" spans="1:5" ht="102">
      <c r="A97" t="s">
        <v>58</v>
      </c>
      <c r="E97" s="39" t="s">
        <v>420</v>
      </c>
    </row>
    <row r="98" spans="1:16" ht="12.75">
      <c r="A98" t="s">
        <v>49</v>
      </c>
      <c s="34" t="s">
        <v>160</v>
      </c>
      <c s="34" t="s">
        <v>433</v>
      </c>
      <c s="35" t="s">
        <v>52</v>
      </c>
      <c s="6" t="s">
        <v>434</v>
      </c>
      <c s="36" t="s">
        <v>73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106</v>
      </c>
    </row>
    <row r="101" spans="1:5" ht="102">
      <c r="A101" t="s">
        <v>58</v>
      </c>
      <c r="E101" s="39" t="s">
        <v>420</v>
      </c>
    </row>
    <row r="102" spans="1:16" ht="12.75">
      <c r="A102" t="s">
        <v>49</v>
      </c>
      <c s="34" t="s">
        <v>165</v>
      </c>
      <c s="34" t="s">
        <v>435</v>
      </c>
      <c s="35" t="s">
        <v>52</v>
      </c>
      <c s="6" t="s">
        <v>436</v>
      </c>
      <c s="36" t="s">
        <v>73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106</v>
      </c>
    </row>
    <row r="105" spans="1:5" ht="102">
      <c r="A105" t="s">
        <v>58</v>
      </c>
      <c r="E105" s="39" t="s">
        <v>420</v>
      </c>
    </row>
    <row r="106" spans="1:16" ht="12.75">
      <c r="A106" t="s">
        <v>49</v>
      </c>
      <c s="34" t="s">
        <v>169</v>
      </c>
      <c s="34" t="s">
        <v>437</v>
      </c>
      <c s="35" t="s">
        <v>52</v>
      </c>
      <c s="6" t="s">
        <v>438</v>
      </c>
      <c s="36" t="s">
        <v>73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106</v>
      </c>
    </row>
    <row r="109" spans="1:5" ht="102">
      <c r="A109" t="s">
        <v>58</v>
      </c>
      <c r="E109" s="39" t="s">
        <v>420</v>
      </c>
    </row>
    <row r="110" spans="1:16" ht="12.75">
      <c r="A110" t="s">
        <v>49</v>
      </c>
      <c s="34" t="s">
        <v>173</v>
      </c>
      <c s="34" t="s">
        <v>439</v>
      </c>
      <c s="35" t="s">
        <v>52</v>
      </c>
      <c s="6" t="s">
        <v>440</v>
      </c>
      <c s="36" t="s">
        <v>73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106</v>
      </c>
    </row>
    <row r="113" spans="1:5" ht="102">
      <c r="A113" t="s">
        <v>58</v>
      </c>
      <c r="E113" s="39" t="s">
        <v>420</v>
      </c>
    </row>
    <row r="114" spans="1:16" ht="12.75">
      <c r="A114" t="s">
        <v>49</v>
      </c>
      <c s="34" t="s">
        <v>177</v>
      </c>
      <c s="34" t="s">
        <v>441</v>
      </c>
      <c s="35" t="s">
        <v>52</v>
      </c>
      <c s="6" t="s">
        <v>442</v>
      </c>
      <c s="36" t="s">
        <v>73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106</v>
      </c>
    </row>
    <row r="117" spans="1:5" ht="102">
      <c r="A117" t="s">
        <v>58</v>
      </c>
      <c r="E117" s="39" t="s">
        <v>420</v>
      </c>
    </row>
    <row r="118" spans="1:16" ht="12.75">
      <c r="A118" t="s">
        <v>49</v>
      </c>
      <c s="34" t="s">
        <v>181</v>
      </c>
      <c s="34" t="s">
        <v>443</v>
      </c>
      <c s="35" t="s">
        <v>52</v>
      </c>
      <c s="6" t="s">
        <v>444</v>
      </c>
      <c s="36" t="s">
        <v>87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106</v>
      </c>
    </row>
    <row r="121" spans="1:5" ht="76.5">
      <c r="A121" t="s">
        <v>58</v>
      </c>
      <c r="E121" s="39" t="s">
        <v>445</v>
      </c>
    </row>
    <row r="122" spans="1:16" ht="12.75">
      <c r="A122" t="s">
        <v>49</v>
      </c>
      <c s="34" t="s">
        <v>185</v>
      </c>
      <c s="34" t="s">
        <v>446</v>
      </c>
      <c s="35" t="s">
        <v>52</v>
      </c>
      <c s="6" t="s">
        <v>447</v>
      </c>
      <c s="36" t="s">
        <v>87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106</v>
      </c>
    </row>
    <row r="125" spans="1:5" ht="76.5">
      <c r="A125" t="s">
        <v>58</v>
      </c>
      <c r="E125" s="39" t="s">
        <v>445</v>
      </c>
    </row>
    <row r="126" spans="1:16" ht="12.75">
      <c r="A126" t="s">
        <v>49</v>
      </c>
      <c s="34" t="s">
        <v>189</v>
      </c>
      <c s="34" t="s">
        <v>109</v>
      </c>
      <c s="35" t="s">
        <v>52</v>
      </c>
      <c s="6" t="s">
        <v>448</v>
      </c>
      <c s="36" t="s">
        <v>87</v>
      </c>
      <c s="37">
        <v>170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106</v>
      </c>
    </row>
    <row r="129" spans="1:5" ht="102">
      <c r="A129" t="s">
        <v>58</v>
      </c>
      <c r="E129" s="39" t="s">
        <v>449</v>
      </c>
    </row>
    <row r="130" spans="1:16" ht="12.75">
      <c r="A130" t="s">
        <v>49</v>
      </c>
      <c s="34" t="s">
        <v>193</v>
      </c>
      <c s="34" t="s">
        <v>450</v>
      </c>
      <c s="35" t="s">
        <v>52</v>
      </c>
      <c s="6" t="s">
        <v>451</v>
      </c>
      <c s="36" t="s">
        <v>73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106</v>
      </c>
    </row>
    <row r="133" spans="1:5" ht="89.25">
      <c r="A133" t="s">
        <v>58</v>
      </c>
      <c r="E133" s="39" t="s">
        <v>452</v>
      </c>
    </row>
    <row r="134" spans="1:16" ht="12.75">
      <c r="A134" t="s">
        <v>49</v>
      </c>
      <c s="34" t="s">
        <v>197</v>
      </c>
      <c s="34" t="s">
        <v>52</v>
      </c>
      <c s="35" t="s">
        <v>52</v>
      </c>
      <c s="6" t="s">
        <v>453</v>
      </c>
      <c s="36" t="s">
        <v>454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322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106</v>
      </c>
    </row>
    <row r="137" spans="1:5" ht="12.75">
      <c r="A137" t="s">
        <v>58</v>
      </c>
      <c r="E13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