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t.ú. Hranice n.-M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t.ú. Hranice n.-M...'!$C$119:$K$142</definedName>
    <definedName name="_xlnm.Print_Area" localSheetId="1">'SO 01 - t.ú. Hranice n.-M...'!$C$4:$J$76,'SO 01 - t.ú. Hranice n.-M...'!$C$82:$J$101,'SO 01 - t.ú. Hranice n.-M...'!$C$107:$K$142</definedName>
    <definedName name="_xlnm.Print_Titles" localSheetId="1">'SO 01 - t.ú. Hranice n.-M...'!$119:$119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6"/>
  <c r="F114"/>
  <c r="E112"/>
  <c r="F91"/>
  <c r="F89"/>
  <c r="E87"/>
  <c r="J24"/>
  <c r="E24"/>
  <c r="J117"/>
  <c r="J23"/>
  <c r="J21"/>
  <c r="E21"/>
  <c r="J116"/>
  <c r="J20"/>
  <c r="J18"/>
  <c r="E18"/>
  <c r="F117"/>
  <c r="J17"/>
  <c r="J12"/>
  <c r="J114"/>
  <c r="E7"/>
  <c r="E110"/>
  <c i="1" r="L90"/>
  <c r="AM90"/>
  <c r="AM89"/>
  <c r="L89"/>
  <c r="AM87"/>
  <c r="L87"/>
  <c r="L85"/>
  <c r="L84"/>
  <c i="2" r="BK142"/>
  <c i="1" r="AS94"/>
  <c i="2" r="J142"/>
  <c r="BK141"/>
  <c r="J141"/>
  <c r="BK139"/>
  <c r="J139"/>
  <c r="BK138"/>
  <c r="J138"/>
  <c r="BK137"/>
  <c r="J137"/>
  <c r="BK136"/>
  <c r="J136"/>
  <c r="BK134"/>
  <c r="J134"/>
  <c r="BK133"/>
  <c r="J133"/>
  <c r="BK132"/>
  <c r="J132"/>
  <c r="BK130"/>
  <c r="J130"/>
  <c r="BK129"/>
  <c r="J129"/>
  <c r="BK128"/>
  <c r="J128"/>
  <c r="BK127"/>
  <c r="J127"/>
  <c r="BK126"/>
  <c r="J126"/>
  <c r="BK125"/>
  <c r="J125"/>
  <c r="BK124"/>
  <c r="J124"/>
  <c r="BK123"/>
  <c r="J123"/>
  <c l="1" r="BK140"/>
  <c r="J140"/>
  <c r="J100"/>
  <c r="BK122"/>
  <c r="BK121"/>
  <c r="BK120"/>
  <c r="J120"/>
  <c r="J96"/>
  <c r="P122"/>
  <c r="P121"/>
  <c r="P120"/>
  <c i="1" r="AU95"/>
  <c i="2" r="R122"/>
  <c r="T122"/>
  <c r="BK135"/>
  <c r="J135"/>
  <c r="J99"/>
  <c r="P135"/>
  <c r="R135"/>
  <c r="T135"/>
  <c r="P140"/>
  <c r="R140"/>
  <c r="T140"/>
  <c r="E85"/>
  <c r="J89"/>
  <c r="J91"/>
  <c r="F92"/>
  <c r="J92"/>
  <c r="BE123"/>
  <c r="BE124"/>
  <c r="BE125"/>
  <c r="BE126"/>
  <c r="BE127"/>
  <c r="BE128"/>
  <c r="BE129"/>
  <c r="BE130"/>
  <c r="BE132"/>
  <c r="BE133"/>
  <c r="BE134"/>
  <c r="BE136"/>
  <c r="BE137"/>
  <c r="BE138"/>
  <c r="BE139"/>
  <c r="BE141"/>
  <c r="BE142"/>
  <c r="F34"/>
  <c i="1" r="BA95"/>
  <c r="BA94"/>
  <c r="W30"/>
  <c i="2" r="F37"/>
  <c i="1" r="BD95"/>
  <c r="BD94"/>
  <c r="W33"/>
  <c i="2" r="F36"/>
  <c i="1" r="BC95"/>
  <c r="BC94"/>
  <c r="W32"/>
  <c i="2" r="J34"/>
  <c i="1" r="AW95"/>
  <c r="AU94"/>
  <c i="2" r="F35"/>
  <c i="1" r="BB95"/>
  <c r="BB94"/>
  <c r="W31"/>
  <c i="2" l="1" r="T121"/>
  <c r="T120"/>
  <c r="R121"/>
  <c r="R120"/>
  <c r="J121"/>
  <c r="J97"/>
  <c r="J122"/>
  <c r="J98"/>
  <c i="1" r="AW94"/>
  <c r="AK30"/>
  <c r="AX94"/>
  <c r="AY94"/>
  <c i="2" r="F33"/>
  <c i="1" r="AZ95"/>
  <c r="AZ94"/>
  <c r="W29"/>
  <c i="2" r="J30"/>
  <c i="1" r="AG95"/>
  <c i="2" r="J33"/>
  <c i="1" r="AV95"/>
  <c r="AT95"/>
  <c i="2" l="1" r="J39"/>
  <c i="1" r="AN95"/>
  <c r="AG94"/>
  <c r="AK26"/>
  <c r="AV94"/>
  <c r="AK29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<sst xmlns="http://schemas.openxmlformats.org/spreadsheetml/2006/main">
  <si>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</si>
  <si>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</si>
  <si>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</si>
  <si>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</si>
  <si>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</si>
  <si>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{cf1dcb99-caec-4545-9aac-1a01f1375385}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</si>
  <si>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</si>
  <si>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</si>
  <si>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</si>
  <si>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</si>
  <si>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</si>
  <si>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</si>
  <si>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</si>
  <si>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</si>
  <si>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07/2020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</si>
  <si>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</si>
  <si>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</si>
  <si>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TV v úseku Hranice n./M – Polom</t>
  </si>
  <si>
    <t>KSO:</t>
  </si>
  <si>
    <t>CC-CZ:</t>
  </si>
  <si>
    <t>Místo:</t>
  </si>
  <si>
    <t>t.ú. Hranice n./M – Polom</t>
  </si>
  <si>
    <t>Datum:</t>
  </si>
  <si>
    <t>31. 7. 2020</t>
  </si>
  <si>
    <t>Zadavatel:</t>
  </si>
  <si>
    <t>IČ:</t>
  </si>
  <si>
    <t>Správa železnic, státní organizace-OŘ Ostrava SEE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</si>
  <si>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</si>
  <si>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</si>
  <si>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</si>
  <si>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</si>
  <si>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</si>
  <si>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</si>
  <si>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</si>
  <si>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</si>
  <si>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</si>
  <si>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</si>
  <si>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</si>
  <si>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</si>
  <si>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</si>
  <si>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</si>
  <si>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</si>
  <si>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</si>
  <si>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</si>
  <si>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</si>
  <si>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</si>
  <si>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</si>
  <si>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</si>
  <si>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</si>
  <si>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</si>
  <si>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</si>
  <si>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</si>
  <si>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</si>
  <si>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</si>
  <si>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</si>
  <si>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</si>
  <si>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</si>
  <si>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</si>
  <si>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</si>
  <si>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</si>
  <si>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</si>
  <si>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</si>
  <si>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</si>
  <si>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</si>
  <si>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</si>
  <si>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</si>
  <si>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</si>
  <si>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</si>
  <si>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</si>
  <si>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</si>
  <si>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</si>
  <si>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</si>
  <si>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</si>
  <si>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</si>
  <si>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</si>
  <si>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</si>
  <si>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</si>
  <si>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</si>
  <si>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</si>
  <si>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</si>
  <si>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</si>
  <si>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</si>
  <si>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</si>
  <si>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{bb08b7f2-a993-4adb-8dc2-c6b788af5175}</t>
  </si>
  <si>
    <t>2</t>
  </si>
  <si>
    <t>KRYCÍ LIST SOUPISU PRACÍ</t>
  </si>
  <si>
    <t>Objekt:</t>
  </si>
  <si>
    <t>SO 01 - t.ú. Hranice n./M – Polom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</si>
  <si>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</si>
  <si>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</si>
  <si>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</si>
  <si>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</si>
  <si>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</si>
  <si>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</si>
  <si>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74 - Vodiče TV</t>
  </si>
  <si>
    <t xml:space="preserve">    74D - Demontáž TV</t>
  </si>
  <si>
    <t xml:space="preserve">    74E - Revize TV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</si>
  <si>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</si>
  <si>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</si>
  <si>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</si>
  <si>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</si>
  <si>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</si>
  <si>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</si>
  <si>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</si>
  <si>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</si>
  <si>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</si>
  <si>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</si>
  <si>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</si>
  <si>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</si>
  <si>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</si>
  <si>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</si>
  <si>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</si>
  <si>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</t>
  </si>
  <si>
    <t>Vodiče TV</t>
  </si>
  <si>
    <t>M</t>
  </si>
  <si>
    <t>7497300830</t>
  </si>
  <si>
    <t>Vodiče trakčního vedení lano 120 mm2 Cu ( lano - nosné, ZV, NV, OV, napájecích převěsů)</t>
  </si>
  <si>
    <t>m</t>
  </si>
  <si>
    <t>Sborník UOŽI 01 2020</t>
  </si>
  <si>
    <t>8</t>
  </si>
  <si>
    <t>4</t>
  </si>
  <si>
    <t>2030289361</t>
  </si>
  <si>
    <t>6</t>
  </si>
  <si>
    <t>K</t>
  </si>
  <si>
    <t>7497350080</t>
  </si>
  <si>
    <t xml:space="preserve">Montáž přídavného lana pro nosné lano    </t>
  </si>
  <si>
    <t>kus</t>
  </si>
  <si>
    <t>64</t>
  </si>
  <si>
    <t>194529276</t>
  </si>
  <si>
    <t>5</t>
  </si>
  <si>
    <t>7497350200</t>
  </si>
  <si>
    <t xml:space="preserve">Montáž věšáku  troleje     </t>
  </si>
  <si>
    <t>-818930573</t>
  </si>
  <si>
    <t>7</t>
  </si>
  <si>
    <t>7497350210</t>
  </si>
  <si>
    <t xml:space="preserve">Demontáž a opětovná montáž proudového propojení    </t>
  </si>
  <si>
    <t>1964853184</t>
  </si>
  <si>
    <t>10</t>
  </si>
  <si>
    <t>7497350280</t>
  </si>
  <si>
    <t xml:space="preserve">Montáž a demontáž svorky pevného bodu TD a NL k NL    </t>
  </si>
  <si>
    <t>-1992461277</t>
  </si>
  <si>
    <t>7497350700</t>
  </si>
  <si>
    <t xml:space="preserve">Tažení nosného lana do 120 mm2 Bz, Cu    </t>
  </si>
  <si>
    <t>-1331222843</t>
  </si>
  <si>
    <t>3</t>
  </si>
  <si>
    <t>7497350720</t>
  </si>
  <si>
    <t xml:space="preserve">Výšková regulace  troleje     </t>
  </si>
  <si>
    <t>-767187092</t>
  </si>
  <si>
    <t>18</t>
  </si>
  <si>
    <t>7497300260</t>
  </si>
  <si>
    <t xml:space="preserve">Vodiče trakčního vedení  Věšák troleje pohyblivý s proměnnou délkou</t>
  </si>
  <si>
    <t>128</t>
  </si>
  <si>
    <t>1242119786</t>
  </si>
  <si>
    <t>PP</t>
  </si>
  <si>
    <t>9</t>
  </si>
  <si>
    <t>7497350734</t>
  </si>
  <si>
    <t xml:space="preserve">Montáž definitivní regulace pohyblivého kotvení   nosného lana a troleje    </t>
  </si>
  <si>
    <t>-1702434344</t>
  </si>
  <si>
    <t>7497350750</t>
  </si>
  <si>
    <t xml:space="preserve">Zajištění kotvení  nosného lana a troleje všech sestavení    </t>
  </si>
  <si>
    <t>303563297</t>
  </si>
  <si>
    <t>11</t>
  </si>
  <si>
    <t>7497655010</t>
  </si>
  <si>
    <t xml:space="preserve">Tažné hnací vozidlo k pracovním soupravám  pro montáž  </t>
  </si>
  <si>
    <t>hod</t>
  </si>
  <si>
    <t>-74355501</t>
  </si>
  <si>
    <t>74D</t>
  </si>
  <si>
    <t>Demontáž TV</t>
  </si>
  <si>
    <t>14</t>
  </si>
  <si>
    <t>7497371035</t>
  </si>
  <si>
    <t xml:space="preserve">Demontáže zařízení trakčního vedení závěsu přídavného lana pro nosné lano   </t>
  </si>
  <si>
    <t>917061578</t>
  </si>
  <si>
    <t>13</t>
  </si>
  <si>
    <t>7497371040</t>
  </si>
  <si>
    <t xml:space="preserve">Demontáže zařízení trakčního vedení závěsu věšáku   </t>
  </si>
  <si>
    <t>1723485089</t>
  </si>
  <si>
    <t>12</t>
  </si>
  <si>
    <t>7497371210</t>
  </si>
  <si>
    <t xml:space="preserve">Demontáže zařízení trakčního vedení nosného lana včetně nástavků stříhání   </t>
  </si>
  <si>
    <t>-791793657</t>
  </si>
  <si>
    <t>7497655010 - 1</t>
  </si>
  <si>
    <t xml:space="preserve">Tažné hnací vozidlo k pracovním soupravám  pro demontáž    </t>
  </si>
  <si>
    <t>-1148543083</t>
  </si>
  <si>
    <t>74E</t>
  </si>
  <si>
    <t>Revize TV</t>
  </si>
  <si>
    <t>16</t>
  </si>
  <si>
    <t>7498150520</t>
  </si>
  <si>
    <t xml:space="preserve">Vyhotovení výchozí revizní zprávy  pro opravné práce pro objem investičních nákladů  přes 500 000 do 1 000 000 Kč   </t>
  </si>
  <si>
    <t>-2126556687</t>
  </si>
  <si>
    <t>17</t>
  </si>
  <si>
    <t>7498150525</t>
  </si>
  <si>
    <t xml:space="preserve">Vyhotovení výchozí revizní zprávy  příplatek za každých dalších i započatých 500 000 Kč přes 1 000 000 Kč   </t>
  </si>
  <si>
    <t>-189578026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</si>
</sst>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07/2020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TV v úseku Hranice n./M – Polom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t.ú. Hranice n./M – Polom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31. 7. 2020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státní organizace-OŘ Ostrava SEE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21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t.ú. Hranice n.-M...'!J30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'SO 01 - t.ú. Hranice n.-M...'!P120</f>
        <v>0</v>
      </c>
      <c r="AV95" s="125">
        <f>'SO 01 - t.ú. Hranice n.-M...'!J33</f>
        <v>0</v>
      </c>
      <c r="AW95" s="125">
        <f>'SO 01 - t.ú. Hranice n.-M...'!J34</f>
        <v>0</v>
      </c>
      <c r="AX95" s="125">
        <f>'SO 01 - t.ú. Hranice n.-M...'!J35</f>
        <v>0</v>
      </c>
      <c r="AY95" s="125">
        <f>'SO 01 - t.ú. Hranice n.-M...'!J36</f>
        <v>0</v>
      </c>
      <c r="AZ95" s="125">
        <f>'SO 01 - t.ú. Hranice n.-M...'!F33</f>
        <v>0</v>
      </c>
      <c r="BA95" s="125">
        <f>'SO 01 - t.ú. Hranice n.-M...'!F34</f>
        <v>0</v>
      </c>
      <c r="BB95" s="125">
        <f>'SO 01 - t.ú. Hranice n.-M...'!F35</f>
        <v>0</v>
      </c>
      <c r="BC95" s="125">
        <f>'SO 01 - t.ú. Hranice n.-M...'!F36</f>
        <v>0</v>
      </c>
      <c r="BD95" s="127">
        <f>'SO 01 - t.ú. Hranice n.-M...'!F37</f>
        <v>0</v>
      </c>
      <c r="BE95" s="7"/>
      <c r="BT95" s="128" t="s">
        <v>82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9+Uan2TIlfJLTAdXpMZefAgdywN1Wrl/18Y8R5QBFuV3MHUaJ50mzCVup/kprrYRLV/BLh5bMGvcN8f7sOqbtQ==" hashValue="Ls5wEbl379au9aIq/iwLDabBIW/yp/keCaBDD1Xy0yH3WMRL24TsUZUMQ0ZFL8fChbgUOG7tQhovDF3wIweIP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t.ú. Hranice n.-M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84</v>
      </c>
    </row>
    <row r="4" s="1" customFormat="1" ht="24.96" customHeight="1">
      <c r="B4" s="17"/>
      <c r="D4" s="131" t="s">
        <v>85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Oprava TV v úseku Hranice n./M – Polom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31. 7. 2020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27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27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35</v>
      </c>
      <c r="E30" s="35"/>
      <c r="F30" s="35"/>
      <c r="G30" s="35"/>
      <c r="H30" s="35"/>
      <c r="I30" s="35"/>
      <c r="J30" s="144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37</v>
      </c>
      <c r="G32" s="35"/>
      <c r="H32" s="35"/>
      <c r="I32" s="145" t="s">
        <v>36</v>
      </c>
      <c r="J32" s="14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39</v>
      </c>
      <c r="E33" s="133" t="s">
        <v>40</v>
      </c>
      <c r="F33" s="147">
        <f>ROUND((SUM(BE120:BE142)),  2)</f>
        <v>0</v>
      </c>
      <c r="G33" s="35"/>
      <c r="H33" s="35"/>
      <c r="I33" s="148">
        <v>0.20999999999999999</v>
      </c>
      <c r="J33" s="147">
        <f>ROUND(((SUM(BE120:BE142))*I33),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41</v>
      </c>
      <c r="F34" s="147">
        <f>ROUND((SUM(BF120:BF142)),  2)</f>
        <v>0</v>
      </c>
      <c r="G34" s="35"/>
      <c r="H34" s="35"/>
      <c r="I34" s="148">
        <v>0.14999999999999999</v>
      </c>
      <c r="J34" s="147">
        <f>ROUND(((SUM(BF120:BF142))*I34),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42</v>
      </c>
      <c r="F35" s="147">
        <f>ROUND((SUM(BG120:BG142)),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43</v>
      </c>
      <c r="F36" s="147">
        <f>ROUND((SUM(BH120:BH142)),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44</v>
      </c>
      <c r="F37" s="147">
        <f>ROUND((SUM(BI120:BI142)),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Oprava TV v úseku Hranice n./M – Polom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t.ú. Hranice n./M – Polom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t.ú. Hranice n./M – Polom</v>
      </c>
      <c r="G89" s="37"/>
      <c r="H89" s="37"/>
      <c r="I89" s="29" t="s">
        <v>22</v>
      </c>
      <c r="J89" s="76" t="str">
        <f>IF(J12="","",J12)</f>
        <v>31. 7. 2020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Správa železnic, státní organizace-OŘ Ostrava SEE</v>
      </c>
      <c r="G91" s="37"/>
      <c r="H91" s="37"/>
      <c r="I91" s="29" t="s">
        <v>30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89</v>
      </c>
      <c r="D94" s="169"/>
      <c r="E94" s="169"/>
      <c r="F94" s="169"/>
      <c r="G94" s="169"/>
      <c r="H94" s="169"/>
      <c r="I94" s="169"/>
      <c r="J94" s="170" t="s">
        <v>90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91</v>
      </c>
      <c r="D96" s="37"/>
      <c r="E96" s="37"/>
      <c r="F96" s="37"/>
      <c r="G96" s="37"/>
      <c r="H96" s="37"/>
      <c r="I96" s="37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92</v>
      </c>
    </row>
    <row r="97" s="9" customFormat="1" ht="24.96" customHeight="1">
      <c r="A97" s="9"/>
      <c r="B97" s="172"/>
      <c r="C97" s="173"/>
      <c r="D97" s="174" t="s">
        <v>93</v>
      </c>
      <c r="E97" s="175"/>
      <c r="F97" s="175"/>
      <c r="G97" s="175"/>
      <c r="H97" s="175"/>
      <c r="I97" s="175"/>
      <c r="J97" s="176">
        <f>J121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94</v>
      </c>
      <c r="E98" s="181"/>
      <c r="F98" s="181"/>
      <c r="G98" s="181"/>
      <c r="H98" s="181"/>
      <c r="I98" s="181"/>
      <c r="J98" s="182">
        <f>J122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95</v>
      </c>
      <c r="E99" s="181"/>
      <c r="F99" s="181"/>
      <c r="G99" s="181"/>
      <c r="H99" s="181"/>
      <c r="I99" s="181"/>
      <c r="J99" s="182">
        <f>J135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96</v>
      </c>
      <c r="E100" s="181"/>
      <c r="F100" s="181"/>
      <c r="G100" s="181"/>
      <c r="H100" s="181"/>
      <c r="I100" s="181"/>
      <c r="J100" s="182">
        <f>J140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97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67" t="str">
        <f>E7</f>
        <v>Oprava TV v úseku Hranice n./M – Polom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86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SO 01 - t.ú. Hranice n./M – Polom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t.ú. Hranice n./M – Polom</v>
      </c>
      <c r="G114" s="37"/>
      <c r="H114" s="37"/>
      <c r="I114" s="29" t="s">
        <v>22</v>
      </c>
      <c r="J114" s="76" t="str">
        <f>IF(J12="","",J12)</f>
        <v>31. 7. 2020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>Správa železnic, státní organizace-OŘ Ostrava SEE</v>
      </c>
      <c r="G116" s="37"/>
      <c r="H116" s="37"/>
      <c r="I116" s="29" t="s">
        <v>30</v>
      </c>
      <c r="J116" s="33" t="str">
        <f>E21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29" t="s">
        <v>33</v>
      </c>
      <c r="J117" s="33" t="str">
        <f>E24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84"/>
      <c r="B119" s="185"/>
      <c r="C119" s="186" t="s">
        <v>98</v>
      </c>
      <c r="D119" s="187" t="s">
        <v>60</v>
      </c>
      <c r="E119" s="187" t="s">
        <v>56</v>
      </c>
      <c r="F119" s="187" t="s">
        <v>57</v>
      </c>
      <c r="G119" s="187" t="s">
        <v>99</v>
      </c>
      <c r="H119" s="187" t="s">
        <v>100</v>
      </c>
      <c r="I119" s="187" t="s">
        <v>101</v>
      </c>
      <c r="J119" s="187" t="s">
        <v>90</v>
      </c>
      <c r="K119" s="188" t="s">
        <v>102</v>
      </c>
      <c r="L119" s="189"/>
      <c r="M119" s="97" t="s">
        <v>1</v>
      </c>
      <c r="N119" s="98" t="s">
        <v>39</v>
      </c>
      <c r="O119" s="98" t="s">
        <v>103</v>
      </c>
      <c r="P119" s="98" t="s">
        <v>104</v>
      </c>
      <c r="Q119" s="98" t="s">
        <v>105</v>
      </c>
      <c r="R119" s="98" t="s">
        <v>106</v>
      </c>
      <c r="S119" s="98" t="s">
        <v>107</v>
      </c>
      <c r="T119" s="99" t="s">
        <v>108</v>
      </c>
      <c r="U119" s="184"/>
      <c r="V119" s="184"/>
      <c r="W119" s="184"/>
      <c r="X119" s="184"/>
      <c r="Y119" s="184"/>
      <c r="Z119" s="184"/>
      <c r="AA119" s="184"/>
      <c r="AB119" s="184"/>
      <c r="AC119" s="184"/>
      <c r="AD119" s="184"/>
      <c r="AE119" s="184"/>
    </row>
    <row r="120" s="2" customFormat="1" ht="22.8" customHeight="1">
      <c r="A120" s="35"/>
      <c r="B120" s="36"/>
      <c r="C120" s="104" t="s">
        <v>109</v>
      </c>
      <c r="D120" s="37"/>
      <c r="E120" s="37"/>
      <c r="F120" s="37"/>
      <c r="G120" s="37"/>
      <c r="H120" s="37"/>
      <c r="I120" s="37"/>
      <c r="J120" s="190">
        <f>BK120</f>
        <v>0</v>
      </c>
      <c r="K120" s="37"/>
      <c r="L120" s="41"/>
      <c r="M120" s="100"/>
      <c r="N120" s="191"/>
      <c r="O120" s="101"/>
      <c r="P120" s="192">
        <f>P121</f>
        <v>0</v>
      </c>
      <c r="Q120" s="101"/>
      <c r="R120" s="192">
        <f>R121</f>
        <v>0</v>
      </c>
      <c r="S120" s="101"/>
      <c r="T120" s="193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92</v>
      </c>
      <c r="BK120" s="194">
        <f>BK121</f>
        <v>0</v>
      </c>
    </row>
    <row r="121" s="12" customFormat="1" ht="25.92" customHeight="1">
      <c r="A121" s="12"/>
      <c r="B121" s="195"/>
      <c r="C121" s="196"/>
      <c r="D121" s="197" t="s">
        <v>74</v>
      </c>
      <c r="E121" s="198" t="s">
        <v>110</v>
      </c>
      <c r="F121" s="198" t="s">
        <v>110</v>
      </c>
      <c r="G121" s="196"/>
      <c r="H121" s="196"/>
      <c r="I121" s="199"/>
      <c r="J121" s="200">
        <f>BK121</f>
        <v>0</v>
      </c>
      <c r="K121" s="196"/>
      <c r="L121" s="201"/>
      <c r="M121" s="202"/>
      <c r="N121" s="203"/>
      <c r="O121" s="203"/>
      <c r="P121" s="204">
        <f>P122+P135+P140</f>
        <v>0</v>
      </c>
      <c r="Q121" s="203"/>
      <c r="R121" s="204">
        <f>R122+R135+R140</f>
        <v>0</v>
      </c>
      <c r="S121" s="203"/>
      <c r="T121" s="205">
        <f>T122+T135+T140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6" t="s">
        <v>82</v>
      </c>
      <c r="AT121" s="207" t="s">
        <v>74</v>
      </c>
      <c r="AU121" s="207" t="s">
        <v>75</v>
      </c>
      <c r="AY121" s="206" t="s">
        <v>111</v>
      </c>
      <c r="BK121" s="208">
        <f>BK122+BK135+BK140</f>
        <v>0</v>
      </c>
    </row>
    <row r="122" s="12" customFormat="1" ht="22.8" customHeight="1">
      <c r="A122" s="12"/>
      <c r="B122" s="195"/>
      <c r="C122" s="196"/>
      <c r="D122" s="197" t="s">
        <v>74</v>
      </c>
      <c r="E122" s="209" t="s">
        <v>112</v>
      </c>
      <c r="F122" s="209" t="s">
        <v>113</v>
      </c>
      <c r="G122" s="196"/>
      <c r="H122" s="196"/>
      <c r="I122" s="199"/>
      <c r="J122" s="210">
        <f>BK122</f>
        <v>0</v>
      </c>
      <c r="K122" s="196"/>
      <c r="L122" s="201"/>
      <c r="M122" s="202"/>
      <c r="N122" s="203"/>
      <c r="O122" s="203"/>
      <c r="P122" s="204">
        <f>SUM(P123:P134)</f>
        <v>0</v>
      </c>
      <c r="Q122" s="203"/>
      <c r="R122" s="204">
        <f>SUM(R123:R134)</f>
        <v>0</v>
      </c>
      <c r="S122" s="203"/>
      <c r="T122" s="205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6" t="s">
        <v>82</v>
      </c>
      <c r="AT122" s="207" t="s">
        <v>74</v>
      </c>
      <c r="AU122" s="207" t="s">
        <v>82</v>
      </c>
      <c r="AY122" s="206" t="s">
        <v>111</v>
      </c>
      <c r="BK122" s="208">
        <f>SUM(BK123:BK134)</f>
        <v>0</v>
      </c>
    </row>
    <row r="123" s="2" customFormat="1" ht="24.15" customHeight="1">
      <c r="A123" s="35"/>
      <c r="B123" s="36"/>
      <c r="C123" s="211" t="s">
        <v>82</v>
      </c>
      <c r="D123" s="211" t="s">
        <v>114</v>
      </c>
      <c r="E123" s="212" t="s">
        <v>115</v>
      </c>
      <c r="F123" s="213" t="s">
        <v>116</v>
      </c>
      <c r="G123" s="214" t="s">
        <v>117</v>
      </c>
      <c r="H123" s="215">
        <v>6170</v>
      </c>
      <c r="I123" s="216"/>
      <c r="J123" s="217">
        <f>ROUND(I123*H123,2)</f>
        <v>0</v>
      </c>
      <c r="K123" s="213" t="s">
        <v>118</v>
      </c>
      <c r="L123" s="218"/>
      <c r="M123" s="219" t="s">
        <v>1</v>
      </c>
      <c r="N123" s="220" t="s">
        <v>40</v>
      </c>
      <c r="O123" s="88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3" t="s">
        <v>119</v>
      </c>
      <c r="AT123" s="223" t="s">
        <v>114</v>
      </c>
      <c r="AU123" s="223" t="s">
        <v>84</v>
      </c>
      <c r="AY123" s="14" t="s">
        <v>111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4" t="s">
        <v>82</v>
      </c>
      <c r="BK123" s="224">
        <f>ROUND(I123*H123,2)</f>
        <v>0</v>
      </c>
      <c r="BL123" s="14" t="s">
        <v>120</v>
      </c>
      <c r="BM123" s="223" t="s">
        <v>121</v>
      </c>
    </row>
    <row r="124" s="2" customFormat="1" ht="24.15" customHeight="1">
      <c r="A124" s="35"/>
      <c r="B124" s="36"/>
      <c r="C124" s="225" t="s">
        <v>122</v>
      </c>
      <c r="D124" s="225" t="s">
        <v>123</v>
      </c>
      <c r="E124" s="226" t="s">
        <v>124</v>
      </c>
      <c r="F124" s="227" t="s">
        <v>125</v>
      </c>
      <c r="G124" s="228" t="s">
        <v>126</v>
      </c>
      <c r="H124" s="229">
        <v>102</v>
      </c>
      <c r="I124" s="230"/>
      <c r="J124" s="231">
        <f>ROUND(I124*H124,2)</f>
        <v>0</v>
      </c>
      <c r="K124" s="227" t="s">
        <v>118</v>
      </c>
      <c r="L124" s="41"/>
      <c r="M124" s="232" t="s">
        <v>1</v>
      </c>
      <c r="N124" s="233" t="s">
        <v>40</v>
      </c>
      <c r="O124" s="88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3" t="s">
        <v>127</v>
      </c>
      <c r="AT124" s="223" t="s">
        <v>123</v>
      </c>
      <c r="AU124" s="223" t="s">
        <v>84</v>
      </c>
      <c r="AY124" s="14" t="s">
        <v>111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4" t="s">
        <v>82</v>
      </c>
      <c r="BK124" s="224">
        <f>ROUND(I124*H124,2)</f>
        <v>0</v>
      </c>
      <c r="BL124" s="14" t="s">
        <v>127</v>
      </c>
      <c r="BM124" s="223" t="s">
        <v>128</v>
      </c>
    </row>
    <row r="125" s="2" customFormat="1" ht="24.15" customHeight="1">
      <c r="A125" s="35"/>
      <c r="B125" s="36"/>
      <c r="C125" s="225" t="s">
        <v>129</v>
      </c>
      <c r="D125" s="225" t="s">
        <v>123</v>
      </c>
      <c r="E125" s="226" t="s">
        <v>130</v>
      </c>
      <c r="F125" s="227" t="s">
        <v>131</v>
      </c>
      <c r="G125" s="228" t="s">
        <v>126</v>
      </c>
      <c r="H125" s="229">
        <v>890</v>
      </c>
      <c r="I125" s="230"/>
      <c r="J125" s="231">
        <f>ROUND(I125*H125,2)</f>
        <v>0</v>
      </c>
      <c r="K125" s="227" t="s">
        <v>118</v>
      </c>
      <c r="L125" s="41"/>
      <c r="M125" s="232" t="s">
        <v>1</v>
      </c>
      <c r="N125" s="233" t="s">
        <v>40</v>
      </c>
      <c r="O125" s="88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3" t="s">
        <v>127</v>
      </c>
      <c r="AT125" s="223" t="s">
        <v>123</v>
      </c>
      <c r="AU125" s="223" t="s">
        <v>84</v>
      </c>
      <c r="AY125" s="14" t="s">
        <v>111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4" t="s">
        <v>82</v>
      </c>
      <c r="BK125" s="224">
        <f>ROUND(I125*H125,2)</f>
        <v>0</v>
      </c>
      <c r="BL125" s="14" t="s">
        <v>127</v>
      </c>
      <c r="BM125" s="223" t="s">
        <v>132</v>
      </c>
    </row>
    <row r="126" s="2" customFormat="1" ht="24.15" customHeight="1">
      <c r="A126" s="35"/>
      <c r="B126" s="36"/>
      <c r="C126" s="225" t="s">
        <v>133</v>
      </c>
      <c r="D126" s="225" t="s">
        <v>123</v>
      </c>
      <c r="E126" s="226" t="s">
        <v>134</v>
      </c>
      <c r="F126" s="227" t="s">
        <v>135</v>
      </c>
      <c r="G126" s="228" t="s">
        <v>126</v>
      </c>
      <c r="H126" s="229">
        <v>58</v>
      </c>
      <c r="I126" s="230"/>
      <c r="J126" s="231">
        <f>ROUND(I126*H126,2)</f>
        <v>0</v>
      </c>
      <c r="K126" s="227" t="s">
        <v>118</v>
      </c>
      <c r="L126" s="41"/>
      <c r="M126" s="232" t="s">
        <v>1</v>
      </c>
      <c r="N126" s="233" t="s">
        <v>40</v>
      </c>
      <c r="O126" s="88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3" t="s">
        <v>127</v>
      </c>
      <c r="AT126" s="223" t="s">
        <v>123</v>
      </c>
      <c r="AU126" s="223" t="s">
        <v>84</v>
      </c>
      <c r="AY126" s="14" t="s">
        <v>111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4" t="s">
        <v>82</v>
      </c>
      <c r="BK126" s="224">
        <f>ROUND(I126*H126,2)</f>
        <v>0</v>
      </c>
      <c r="BL126" s="14" t="s">
        <v>127</v>
      </c>
      <c r="BM126" s="223" t="s">
        <v>136</v>
      </c>
    </row>
    <row r="127" s="2" customFormat="1" ht="24.15" customHeight="1">
      <c r="A127" s="35"/>
      <c r="B127" s="36"/>
      <c r="C127" s="225" t="s">
        <v>137</v>
      </c>
      <c r="D127" s="225" t="s">
        <v>123</v>
      </c>
      <c r="E127" s="226" t="s">
        <v>138</v>
      </c>
      <c r="F127" s="227" t="s">
        <v>139</v>
      </c>
      <c r="G127" s="228" t="s">
        <v>126</v>
      </c>
      <c r="H127" s="229">
        <v>12</v>
      </c>
      <c r="I127" s="230"/>
      <c r="J127" s="231">
        <f>ROUND(I127*H127,2)</f>
        <v>0</v>
      </c>
      <c r="K127" s="227" t="s">
        <v>118</v>
      </c>
      <c r="L127" s="41"/>
      <c r="M127" s="232" t="s">
        <v>1</v>
      </c>
      <c r="N127" s="233" t="s">
        <v>40</v>
      </c>
      <c r="O127" s="88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3" t="s">
        <v>127</v>
      </c>
      <c r="AT127" s="223" t="s">
        <v>123</v>
      </c>
      <c r="AU127" s="223" t="s">
        <v>84</v>
      </c>
      <c r="AY127" s="14" t="s">
        <v>111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4" t="s">
        <v>82</v>
      </c>
      <c r="BK127" s="224">
        <f>ROUND(I127*H127,2)</f>
        <v>0</v>
      </c>
      <c r="BL127" s="14" t="s">
        <v>127</v>
      </c>
      <c r="BM127" s="223" t="s">
        <v>140</v>
      </c>
    </row>
    <row r="128" s="2" customFormat="1" ht="24.15" customHeight="1">
      <c r="A128" s="35"/>
      <c r="B128" s="36"/>
      <c r="C128" s="225" t="s">
        <v>84</v>
      </c>
      <c r="D128" s="225" t="s">
        <v>123</v>
      </c>
      <c r="E128" s="226" t="s">
        <v>141</v>
      </c>
      <c r="F128" s="227" t="s">
        <v>142</v>
      </c>
      <c r="G128" s="228" t="s">
        <v>117</v>
      </c>
      <c r="H128" s="229">
        <v>6170</v>
      </c>
      <c r="I128" s="230"/>
      <c r="J128" s="231">
        <f>ROUND(I128*H128,2)</f>
        <v>0</v>
      </c>
      <c r="K128" s="227" t="s">
        <v>118</v>
      </c>
      <c r="L128" s="41"/>
      <c r="M128" s="232" t="s">
        <v>1</v>
      </c>
      <c r="N128" s="233" t="s">
        <v>40</v>
      </c>
      <c r="O128" s="88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3" t="s">
        <v>127</v>
      </c>
      <c r="AT128" s="223" t="s">
        <v>123</v>
      </c>
      <c r="AU128" s="223" t="s">
        <v>84</v>
      </c>
      <c r="AY128" s="14" t="s">
        <v>111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4" t="s">
        <v>82</v>
      </c>
      <c r="BK128" s="224">
        <f>ROUND(I128*H128,2)</f>
        <v>0</v>
      </c>
      <c r="BL128" s="14" t="s">
        <v>127</v>
      </c>
      <c r="BM128" s="223" t="s">
        <v>143</v>
      </c>
    </row>
    <row r="129" s="2" customFormat="1" ht="24.15" customHeight="1">
      <c r="A129" s="35"/>
      <c r="B129" s="36"/>
      <c r="C129" s="225" t="s">
        <v>144</v>
      </c>
      <c r="D129" s="225" t="s">
        <v>123</v>
      </c>
      <c r="E129" s="226" t="s">
        <v>145</v>
      </c>
      <c r="F129" s="227" t="s">
        <v>146</v>
      </c>
      <c r="G129" s="228" t="s">
        <v>117</v>
      </c>
      <c r="H129" s="229">
        <v>6170</v>
      </c>
      <c r="I129" s="230"/>
      <c r="J129" s="231">
        <f>ROUND(I129*H129,2)</f>
        <v>0</v>
      </c>
      <c r="K129" s="227" t="s">
        <v>118</v>
      </c>
      <c r="L129" s="41"/>
      <c r="M129" s="232" t="s">
        <v>1</v>
      </c>
      <c r="N129" s="233" t="s">
        <v>40</v>
      </c>
      <c r="O129" s="88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3" t="s">
        <v>127</v>
      </c>
      <c r="AT129" s="223" t="s">
        <v>123</v>
      </c>
      <c r="AU129" s="223" t="s">
        <v>84</v>
      </c>
      <c r="AY129" s="14" t="s">
        <v>111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4" t="s">
        <v>82</v>
      </c>
      <c r="BK129" s="224">
        <f>ROUND(I129*H129,2)</f>
        <v>0</v>
      </c>
      <c r="BL129" s="14" t="s">
        <v>127</v>
      </c>
      <c r="BM129" s="223" t="s">
        <v>147</v>
      </c>
    </row>
    <row r="130" s="2" customFormat="1" ht="24.15" customHeight="1">
      <c r="A130" s="35"/>
      <c r="B130" s="36"/>
      <c r="C130" s="211" t="s">
        <v>148</v>
      </c>
      <c r="D130" s="211" t="s">
        <v>114</v>
      </c>
      <c r="E130" s="212" t="s">
        <v>149</v>
      </c>
      <c r="F130" s="213" t="s">
        <v>150</v>
      </c>
      <c r="G130" s="214" t="s">
        <v>126</v>
      </c>
      <c r="H130" s="215">
        <v>890</v>
      </c>
      <c r="I130" s="216"/>
      <c r="J130" s="217">
        <f>ROUND(I130*H130,2)</f>
        <v>0</v>
      </c>
      <c r="K130" s="213" t="s">
        <v>118</v>
      </c>
      <c r="L130" s="218"/>
      <c r="M130" s="219" t="s">
        <v>1</v>
      </c>
      <c r="N130" s="220" t="s">
        <v>40</v>
      </c>
      <c r="O130" s="88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3" t="s">
        <v>151</v>
      </c>
      <c r="AT130" s="223" t="s">
        <v>114</v>
      </c>
      <c r="AU130" s="223" t="s">
        <v>84</v>
      </c>
      <c r="AY130" s="14" t="s">
        <v>111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4" t="s">
        <v>82</v>
      </c>
      <c r="BK130" s="224">
        <f>ROUND(I130*H130,2)</f>
        <v>0</v>
      </c>
      <c r="BL130" s="14" t="s">
        <v>151</v>
      </c>
      <c r="BM130" s="223" t="s">
        <v>152</v>
      </c>
    </row>
    <row r="131" s="2" customFormat="1">
      <c r="A131" s="35"/>
      <c r="B131" s="36"/>
      <c r="C131" s="37"/>
      <c r="D131" s="234" t="s">
        <v>153</v>
      </c>
      <c r="E131" s="37"/>
      <c r="F131" s="235" t="s">
        <v>150</v>
      </c>
      <c r="G131" s="37"/>
      <c r="H131" s="37"/>
      <c r="I131" s="236"/>
      <c r="J131" s="37"/>
      <c r="K131" s="37"/>
      <c r="L131" s="41"/>
      <c r="M131" s="237"/>
      <c r="N131" s="238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153</v>
      </c>
      <c r="AU131" s="14" t="s">
        <v>84</v>
      </c>
    </row>
    <row r="132" s="2" customFormat="1" ht="24.15" customHeight="1">
      <c r="A132" s="35"/>
      <c r="B132" s="36"/>
      <c r="C132" s="225" t="s">
        <v>154</v>
      </c>
      <c r="D132" s="225" t="s">
        <v>123</v>
      </c>
      <c r="E132" s="226" t="s">
        <v>155</v>
      </c>
      <c r="F132" s="227" t="s">
        <v>156</v>
      </c>
      <c r="G132" s="228" t="s">
        <v>126</v>
      </c>
      <c r="H132" s="229">
        <v>12</v>
      </c>
      <c r="I132" s="230"/>
      <c r="J132" s="231">
        <f>ROUND(I132*H132,2)</f>
        <v>0</v>
      </c>
      <c r="K132" s="227" t="s">
        <v>118</v>
      </c>
      <c r="L132" s="41"/>
      <c r="M132" s="232" t="s">
        <v>1</v>
      </c>
      <c r="N132" s="233" t="s">
        <v>40</v>
      </c>
      <c r="O132" s="88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3" t="s">
        <v>127</v>
      </c>
      <c r="AT132" s="223" t="s">
        <v>123</v>
      </c>
      <c r="AU132" s="223" t="s">
        <v>84</v>
      </c>
      <c r="AY132" s="14" t="s">
        <v>111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4" t="s">
        <v>82</v>
      </c>
      <c r="BK132" s="224">
        <f>ROUND(I132*H132,2)</f>
        <v>0</v>
      </c>
      <c r="BL132" s="14" t="s">
        <v>127</v>
      </c>
      <c r="BM132" s="223" t="s">
        <v>157</v>
      </c>
    </row>
    <row r="133" s="2" customFormat="1" ht="24.15" customHeight="1">
      <c r="A133" s="35"/>
      <c r="B133" s="36"/>
      <c r="C133" s="225" t="s">
        <v>119</v>
      </c>
      <c r="D133" s="225" t="s">
        <v>123</v>
      </c>
      <c r="E133" s="226" t="s">
        <v>158</v>
      </c>
      <c r="F133" s="227" t="s">
        <v>159</v>
      </c>
      <c r="G133" s="228" t="s">
        <v>126</v>
      </c>
      <c r="H133" s="229">
        <v>12</v>
      </c>
      <c r="I133" s="230"/>
      <c r="J133" s="231">
        <f>ROUND(I133*H133,2)</f>
        <v>0</v>
      </c>
      <c r="K133" s="227" t="s">
        <v>118</v>
      </c>
      <c r="L133" s="41"/>
      <c r="M133" s="232" t="s">
        <v>1</v>
      </c>
      <c r="N133" s="233" t="s">
        <v>40</v>
      </c>
      <c r="O133" s="88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3" t="s">
        <v>127</v>
      </c>
      <c r="AT133" s="223" t="s">
        <v>123</v>
      </c>
      <c r="AU133" s="223" t="s">
        <v>84</v>
      </c>
      <c r="AY133" s="14" t="s">
        <v>111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4" t="s">
        <v>82</v>
      </c>
      <c r="BK133" s="224">
        <f>ROUND(I133*H133,2)</f>
        <v>0</v>
      </c>
      <c r="BL133" s="14" t="s">
        <v>127</v>
      </c>
      <c r="BM133" s="223" t="s">
        <v>160</v>
      </c>
    </row>
    <row r="134" s="2" customFormat="1" ht="24.15" customHeight="1">
      <c r="A134" s="35"/>
      <c r="B134" s="36"/>
      <c r="C134" s="225" t="s">
        <v>161</v>
      </c>
      <c r="D134" s="225" t="s">
        <v>123</v>
      </c>
      <c r="E134" s="226" t="s">
        <v>162</v>
      </c>
      <c r="F134" s="227" t="s">
        <v>163</v>
      </c>
      <c r="G134" s="228" t="s">
        <v>164</v>
      </c>
      <c r="H134" s="229">
        <v>120</v>
      </c>
      <c r="I134" s="230"/>
      <c r="J134" s="231">
        <f>ROUND(I134*H134,2)</f>
        <v>0</v>
      </c>
      <c r="K134" s="227" t="s">
        <v>118</v>
      </c>
      <c r="L134" s="41"/>
      <c r="M134" s="232" t="s">
        <v>1</v>
      </c>
      <c r="N134" s="233" t="s">
        <v>40</v>
      </c>
      <c r="O134" s="88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3" t="s">
        <v>127</v>
      </c>
      <c r="AT134" s="223" t="s">
        <v>123</v>
      </c>
      <c r="AU134" s="223" t="s">
        <v>84</v>
      </c>
      <c r="AY134" s="14" t="s">
        <v>111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4" t="s">
        <v>82</v>
      </c>
      <c r="BK134" s="224">
        <f>ROUND(I134*H134,2)</f>
        <v>0</v>
      </c>
      <c r="BL134" s="14" t="s">
        <v>127</v>
      </c>
      <c r="BM134" s="223" t="s">
        <v>165</v>
      </c>
    </row>
    <row r="135" s="12" customFormat="1" ht="22.8" customHeight="1">
      <c r="A135" s="12"/>
      <c r="B135" s="195"/>
      <c r="C135" s="196"/>
      <c r="D135" s="197" t="s">
        <v>74</v>
      </c>
      <c r="E135" s="209" t="s">
        <v>166</v>
      </c>
      <c r="F135" s="209" t="s">
        <v>167</v>
      </c>
      <c r="G135" s="196"/>
      <c r="H135" s="196"/>
      <c r="I135" s="199"/>
      <c r="J135" s="210">
        <f>BK135</f>
        <v>0</v>
      </c>
      <c r="K135" s="196"/>
      <c r="L135" s="201"/>
      <c r="M135" s="202"/>
      <c r="N135" s="203"/>
      <c r="O135" s="203"/>
      <c r="P135" s="204">
        <f>SUM(P136:P139)</f>
        <v>0</v>
      </c>
      <c r="Q135" s="203"/>
      <c r="R135" s="204">
        <f>SUM(R136:R139)</f>
        <v>0</v>
      </c>
      <c r="S135" s="203"/>
      <c r="T135" s="205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6" t="s">
        <v>82</v>
      </c>
      <c r="AT135" s="207" t="s">
        <v>74</v>
      </c>
      <c r="AU135" s="207" t="s">
        <v>82</v>
      </c>
      <c r="AY135" s="206" t="s">
        <v>111</v>
      </c>
      <c r="BK135" s="208">
        <f>SUM(BK136:BK139)</f>
        <v>0</v>
      </c>
    </row>
    <row r="136" s="2" customFormat="1" ht="24.15" customHeight="1">
      <c r="A136" s="35"/>
      <c r="B136" s="36"/>
      <c r="C136" s="225" t="s">
        <v>168</v>
      </c>
      <c r="D136" s="225" t="s">
        <v>123</v>
      </c>
      <c r="E136" s="226" t="s">
        <v>169</v>
      </c>
      <c r="F136" s="227" t="s">
        <v>170</v>
      </c>
      <c r="G136" s="228" t="s">
        <v>126</v>
      </c>
      <c r="H136" s="229">
        <v>102</v>
      </c>
      <c r="I136" s="230"/>
      <c r="J136" s="231">
        <f>ROUND(I136*H136,2)</f>
        <v>0</v>
      </c>
      <c r="K136" s="227" t="s">
        <v>118</v>
      </c>
      <c r="L136" s="41"/>
      <c r="M136" s="232" t="s">
        <v>1</v>
      </c>
      <c r="N136" s="233" t="s">
        <v>40</v>
      </c>
      <c r="O136" s="88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3" t="s">
        <v>120</v>
      </c>
      <c r="AT136" s="223" t="s">
        <v>123</v>
      </c>
      <c r="AU136" s="223" t="s">
        <v>84</v>
      </c>
      <c r="AY136" s="14" t="s">
        <v>111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4" t="s">
        <v>82</v>
      </c>
      <c r="BK136" s="224">
        <f>ROUND(I136*H136,2)</f>
        <v>0</v>
      </c>
      <c r="BL136" s="14" t="s">
        <v>120</v>
      </c>
      <c r="BM136" s="223" t="s">
        <v>171</v>
      </c>
    </row>
    <row r="137" s="2" customFormat="1" ht="24.15" customHeight="1">
      <c r="A137" s="35"/>
      <c r="B137" s="36"/>
      <c r="C137" s="225" t="s">
        <v>172</v>
      </c>
      <c r="D137" s="225" t="s">
        <v>123</v>
      </c>
      <c r="E137" s="226" t="s">
        <v>173</v>
      </c>
      <c r="F137" s="227" t="s">
        <v>174</v>
      </c>
      <c r="G137" s="228" t="s">
        <v>126</v>
      </c>
      <c r="H137" s="229">
        <v>890</v>
      </c>
      <c r="I137" s="230"/>
      <c r="J137" s="231">
        <f>ROUND(I137*H137,2)</f>
        <v>0</v>
      </c>
      <c r="K137" s="227" t="s">
        <v>118</v>
      </c>
      <c r="L137" s="41"/>
      <c r="M137" s="232" t="s">
        <v>1</v>
      </c>
      <c r="N137" s="233" t="s">
        <v>40</v>
      </c>
      <c r="O137" s="88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3" t="s">
        <v>120</v>
      </c>
      <c r="AT137" s="223" t="s">
        <v>123</v>
      </c>
      <c r="AU137" s="223" t="s">
        <v>84</v>
      </c>
      <c r="AY137" s="14" t="s">
        <v>111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4" t="s">
        <v>82</v>
      </c>
      <c r="BK137" s="224">
        <f>ROUND(I137*H137,2)</f>
        <v>0</v>
      </c>
      <c r="BL137" s="14" t="s">
        <v>120</v>
      </c>
      <c r="BM137" s="223" t="s">
        <v>175</v>
      </c>
    </row>
    <row r="138" s="2" customFormat="1" ht="24.15" customHeight="1">
      <c r="A138" s="35"/>
      <c r="B138" s="36"/>
      <c r="C138" s="225" t="s">
        <v>176</v>
      </c>
      <c r="D138" s="225" t="s">
        <v>123</v>
      </c>
      <c r="E138" s="226" t="s">
        <v>177</v>
      </c>
      <c r="F138" s="227" t="s">
        <v>178</v>
      </c>
      <c r="G138" s="228" t="s">
        <v>117</v>
      </c>
      <c r="H138" s="229">
        <v>6170</v>
      </c>
      <c r="I138" s="230"/>
      <c r="J138" s="231">
        <f>ROUND(I138*H138,2)</f>
        <v>0</v>
      </c>
      <c r="K138" s="227" t="s">
        <v>118</v>
      </c>
      <c r="L138" s="41"/>
      <c r="M138" s="232" t="s">
        <v>1</v>
      </c>
      <c r="N138" s="233" t="s">
        <v>40</v>
      </c>
      <c r="O138" s="88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3" t="s">
        <v>120</v>
      </c>
      <c r="AT138" s="223" t="s">
        <v>123</v>
      </c>
      <c r="AU138" s="223" t="s">
        <v>84</v>
      </c>
      <c r="AY138" s="14" t="s">
        <v>111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4" t="s">
        <v>82</v>
      </c>
      <c r="BK138" s="224">
        <f>ROUND(I138*H138,2)</f>
        <v>0</v>
      </c>
      <c r="BL138" s="14" t="s">
        <v>120</v>
      </c>
      <c r="BM138" s="223" t="s">
        <v>179</v>
      </c>
    </row>
    <row r="139" s="2" customFormat="1" ht="24.15" customHeight="1">
      <c r="A139" s="35"/>
      <c r="B139" s="36"/>
      <c r="C139" s="225" t="s">
        <v>8</v>
      </c>
      <c r="D139" s="225" t="s">
        <v>123</v>
      </c>
      <c r="E139" s="226" t="s">
        <v>180</v>
      </c>
      <c r="F139" s="227" t="s">
        <v>181</v>
      </c>
      <c r="G139" s="228" t="s">
        <v>164</v>
      </c>
      <c r="H139" s="229">
        <v>36</v>
      </c>
      <c r="I139" s="230"/>
      <c r="J139" s="231">
        <f>ROUND(I139*H139,2)</f>
        <v>0</v>
      </c>
      <c r="K139" s="227" t="s">
        <v>118</v>
      </c>
      <c r="L139" s="41"/>
      <c r="M139" s="232" t="s">
        <v>1</v>
      </c>
      <c r="N139" s="233" t="s">
        <v>40</v>
      </c>
      <c r="O139" s="88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3" t="s">
        <v>120</v>
      </c>
      <c r="AT139" s="223" t="s">
        <v>123</v>
      </c>
      <c r="AU139" s="223" t="s">
        <v>84</v>
      </c>
      <c r="AY139" s="14" t="s">
        <v>111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4" t="s">
        <v>82</v>
      </c>
      <c r="BK139" s="224">
        <f>ROUND(I139*H139,2)</f>
        <v>0</v>
      </c>
      <c r="BL139" s="14" t="s">
        <v>120</v>
      </c>
      <c r="BM139" s="223" t="s">
        <v>182</v>
      </c>
    </row>
    <row r="140" s="12" customFormat="1" ht="22.8" customHeight="1">
      <c r="A140" s="12"/>
      <c r="B140" s="195"/>
      <c r="C140" s="196"/>
      <c r="D140" s="197" t="s">
        <v>74</v>
      </c>
      <c r="E140" s="209" t="s">
        <v>183</v>
      </c>
      <c r="F140" s="209" t="s">
        <v>184</v>
      </c>
      <c r="G140" s="196"/>
      <c r="H140" s="196"/>
      <c r="I140" s="199"/>
      <c r="J140" s="210">
        <f>BK140</f>
        <v>0</v>
      </c>
      <c r="K140" s="196"/>
      <c r="L140" s="201"/>
      <c r="M140" s="202"/>
      <c r="N140" s="203"/>
      <c r="O140" s="203"/>
      <c r="P140" s="204">
        <f>SUM(P141:P142)</f>
        <v>0</v>
      </c>
      <c r="Q140" s="203"/>
      <c r="R140" s="204">
        <f>SUM(R141:R142)</f>
        <v>0</v>
      </c>
      <c r="S140" s="203"/>
      <c r="T140" s="205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6" t="s">
        <v>82</v>
      </c>
      <c r="AT140" s="207" t="s">
        <v>74</v>
      </c>
      <c r="AU140" s="207" t="s">
        <v>82</v>
      </c>
      <c r="AY140" s="206" t="s">
        <v>111</v>
      </c>
      <c r="BK140" s="208">
        <f>SUM(BK141:BK142)</f>
        <v>0</v>
      </c>
    </row>
    <row r="141" s="2" customFormat="1" ht="37.8" customHeight="1">
      <c r="A141" s="35"/>
      <c r="B141" s="36"/>
      <c r="C141" s="225" t="s">
        <v>185</v>
      </c>
      <c r="D141" s="225" t="s">
        <v>123</v>
      </c>
      <c r="E141" s="226" t="s">
        <v>186</v>
      </c>
      <c r="F141" s="227" t="s">
        <v>187</v>
      </c>
      <c r="G141" s="228" t="s">
        <v>126</v>
      </c>
      <c r="H141" s="229">
        <v>1</v>
      </c>
      <c r="I141" s="230"/>
      <c r="J141" s="231">
        <f>ROUND(I141*H141,2)</f>
        <v>0</v>
      </c>
      <c r="K141" s="227" t="s">
        <v>118</v>
      </c>
      <c r="L141" s="41"/>
      <c r="M141" s="232" t="s">
        <v>1</v>
      </c>
      <c r="N141" s="233" t="s">
        <v>40</v>
      </c>
      <c r="O141" s="88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3" t="s">
        <v>120</v>
      </c>
      <c r="AT141" s="223" t="s">
        <v>123</v>
      </c>
      <c r="AU141" s="223" t="s">
        <v>84</v>
      </c>
      <c r="AY141" s="14" t="s">
        <v>111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4" t="s">
        <v>82</v>
      </c>
      <c r="BK141" s="224">
        <f>ROUND(I141*H141,2)</f>
        <v>0</v>
      </c>
      <c r="BL141" s="14" t="s">
        <v>120</v>
      </c>
      <c r="BM141" s="223" t="s">
        <v>188</v>
      </c>
    </row>
    <row r="142" s="2" customFormat="1" ht="24.15" customHeight="1">
      <c r="A142" s="35"/>
      <c r="B142" s="36"/>
      <c r="C142" s="225" t="s">
        <v>189</v>
      </c>
      <c r="D142" s="225" t="s">
        <v>123</v>
      </c>
      <c r="E142" s="226" t="s">
        <v>190</v>
      </c>
      <c r="F142" s="227" t="s">
        <v>191</v>
      </c>
      <c r="G142" s="228" t="s">
        <v>126</v>
      </c>
      <c r="H142" s="229">
        <v>12</v>
      </c>
      <c r="I142" s="230"/>
      <c r="J142" s="231">
        <f>ROUND(I142*H142,2)</f>
        <v>0</v>
      </c>
      <c r="K142" s="227" t="s">
        <v>118</v>
      </c>
      <c r="L142" s="41"/>
      <c r="M142" s="239" t="s">
        <v>1</v>
      </c>
      <c r="N142" s="240" t="s">
        <v>40</v>
      </c>
      <c r="O142" s="241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3" t="s">
        <v>120</v>
      </c>
      <c r="AT142" s="223" t="s">
        <v>123</v>
      </c>
      <c r="AU142" s="223" t="s">
        <v>84</v>
      </c>
      <c r="AY142" s="14" t="s">
        <v>111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4" t="s">
        <v>82</v>
      </c>
      <c r="BK142" s="224">
        <f>ROUND(I142*H142,2)</f>
        <v>0</v>
      </c>
      <c r="BL142" s="14" t="s">
        <v>120</v>
      </c>
      <c r="BM142" s="223" t="s">
        <v>192</v>
      </c>
    </row>
    <row r="143" s="2" customFormat="1" ht="6.96" customHeight="1">
      <c r="A143" s="35"/>
      <c r="B143" s="63"/>
      <c r="C143" s="64"/>
      <c r="D143" s="64"/>
      <c r="E143" s="64"/>
      <c r="F143" s="64"/>
      <c r="G143" s="64"/>
      <c r="H143" s="64"/>
      <c r="I143" s="64"/>
      <c r="J143" s="64"/>
      <c r="K143" s="64"/>
      <c r="L143" s="41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sheet="1" autoFilter="0" formatColumns="0" formatRows="0" objects="1" scenarios="1" spinCount="100000" saltValue="zTd9ZkEJOtdFRvmGBiNrB9Kk/xkH9GdO0/b8fVjG5fgjlwj75P8qEmKUuE8Z11/ghpSrSKWm0zabNzvZBD2g/A==" hashValue="u0wSFi5RYNHxO2KlPHpgvjN4UV1VO9VuKVYHZ+sk68vVZpTB2vvmjDVo1RM2if4z8dy+Zq84u7eUAp40xEHsag==" algorithmName="SHA-512" password="CC35"/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2020-07-31T07:31:18Z</dcterms:created>
  <dcterms:modified xsi:type="dcterms:W3CDTF">2020-07-31T07:31:23Z</dcterms:modified>
</cp:coreProperties>
</file>