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/>
  <mc:AlternateContent xmlns:mc="http://schemas.openxmlformats.org/markup-compatibility/2006">
    <mc:Choice Requires="x15">
      <x15ac:absPath xmlns:x15ac="http://schemas.microsoft.com/office/spreadsheetml/2010/11/ac" url="X:\2019\025_Rekonstrukce mostu v km 0,989 na trati Havlíčkův Brod – Pardubice –Rosice nL\G_Náklady\G.3_Soupisy prací\"/>
    </mc:Choice>
  </mc:AlternateContent>
  <xr:revisionPtr revIDLastSave="0" documentId="13_ncr:1_{A190C206-A001-4A6D-AFAB-D105A2B817FF}" xr6:coauthVersionLast="45" xr6:coauthVersionMax="45" xr10:uidLastSave="{00000000-0000-0000-0000-000000000000}"/>
  <bookViews>
    <workbookView xWindow="3675" yWindow="780" windowWidth="23595" windowHeight="14520" xr2:uid="{00000000-000D-0000-FFFF-FFFF00000000}"/>
  </bookViews>
  <sheets>
    <sheet name="PS 01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9" i="1" l="1"/>
  <c r="Q8" i="1" s="1"/>
  <c r="I8" i="1" s="1"/>
  <c r="O9" i="1"/>
  <c r="R8" i="1" s="1"/>
  <c r="O8" i="1" s="1"/>
  <c r="I13" i="1"/>
  <c r="O13" i="1" s="1"/>
  <c r="I18" i="1"/>
  <c r="Q17" i="1" s="1"/>
  <c r="I17" i="1" s="1"/>
  <c r="O18" i="1"/>
  <c r="I22" i="1"/>
  <c r="O22" i="1" s="1"/>
  <c r="I26" i="1"/>
  <c r="O26" i="1"/>
  <c r="I30" i="1"/>
  <c r="O30" i="1" s="1"/>
  <c r="I34" i="1"/>
  <c r="O34" i="1"/>
  <c r="I38" i="1"/>
  <c r="O38" i="1" s="1"/>
  <c r="I43" i="1"/>
  <c r="Q42" i="1" s="1"/>
  <c r="I42" i="1" s="1"/>
  <c r="O43" i="1"/>
  <c r="I47" i="1"/>
  <c r="O47" i="1" s="1"/>
  <c r="I51" i="1"/>
  <c r="O51" i="1"/>
  <c r="I55" i="1"/>
  <c r="O55" i="1" s="1"/>
  <c r="R17" i="1" l="1"/>
  <c r="O17" i="1" s="1"/>
  <c r="O2" i="1" s="1"/>
  <c r="I3" i="1"/>
  <c r="R42" i="1"/>
  <c r="O42" i="1" s="1"/>
</calcChain>
</file>

<file path=xl/sharedStrings.xml><?xml version="1.0" encoding="utf-8"?>
<sst xmlns="http://schemas.openxmlformats.org/spreadsheetml/2006/main" count="204" uniqueCount="88">
  <si>
    <t>ASPE10</t>
  </si>
  <si>
    <t>S</t>
  </si>
  <si>
    <t>Firma: Firma</t>
  </si>
  <si>
    <t>Příloha k formuláři pro ocenění nabídky</t>
  </si>
  <si>
    <t xml:space="preserve">Stavba: </t>
  </si>
  <si>
    <t>2019-025</t>
  </si>
  <si>
    <t>Rekonstrukce mostu v km 0,989 na trati Havlíčkův Brod - Pardubice-Rosice n/L</t>
  </si>
  <si>
    <t>O</t>
  </si>
  <si>
    <t>Rozpočet:</t>
  </si>
  <si>
    <t>0,00</t>
  </si>
  <si>
    <t>15,00</t>
  </si>
  <si>
    <t>21,00</t>
  </si>
  <si>
    <t>3</t>
  </si>
  <si>
    <t>2</t>
  </si>
  <si>
    <t>PS 01</t>
  </si>
  <si>
    <t>Úprava zabezpečovacího zařízení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</si>
  <si>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</si>
  <si>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</si>
  <si>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</si>
  <si>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</si>
  <si>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</si>
  <si>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</si>
  <si>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</si>
  <si>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</si>
  <si>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</si>
  <si>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</si>
  <si>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</si>
  <si>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</si>
  <si>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Cena</t>
  </si>
  <si>
    <t>Jednotková</t>
  </si>
  <si>
    <t>9</t>
  </si>
  <si>
    <t>Celkem</t>
  </si>
  <si>
    <t>10</t>
  </si>
  <si>
    <t>SD</t>
  </si>
  <si>
    <t>75B</t>
  </si>
  <si>
    <t>Železniční zabezpečovací zařízení - vnitřní zařízení</t>
  </si>
  <si>
    <t>P</t>
  </si>
  <si>
    <t>R75B339</t>
  </si>
  <si>
    <t/>
  </si>
  <si>
    <t>SEKCE OVLÁDACÍHO STOLU, KONTROLNÍ SKŘÍNĚ - ÚPRAVA</t>
  </si>
  <si>
    <t>KUS</t>
  </si>
  <si>
    <t>PP</t>
  </si>
  <si>
    <t>VV</t>
  </si>
  <si>
    <t>TS</t>
  </si>
  <si>
    <t>1. Položka obsahuje:  
 – demontáž a montáž sekce ovládacího stolu včetně dodávky doplňovaného materiálu (max. 50 tlačítek a světelných buněk)  
 – demontáž a montáž zařízení se všemi pomocnými a doplňujícími pracemi a součástmi, případné použití mechanizmů, včetně dopravy z místa demontáže do skladu  
 – naložení vybouraného materiálu na dopravní prostředek  
 – odvoz vybouraného materiálu do skladu nebo na likvidaci  
2. Položka neobsahuje:  
 – poplatek za likvidaci odpadů (nacení se dle SSD 0)  
3. Způsob měření:  
Udává se počet kusů kompletní konstrukce nebo práce.</t>
  </si>
  <si>
    <t>R75B569</t>
  </si>
  <si>
    <t>ÚPRAVA RELÉOVÝCH, NAPÁJECÍCH NEBO KABELOVÝCH STOJANŮ NEBO SKŘÍNÍ</t>
  </si>
  <si>
    <t>1. Položka obsahuje: 
 – demontáž a montáž úprav reléových napájecích nebo kabelových stojanů, odpojení 
 – demontáž a montáž zařízení se všemi pomocnými a doplňujícími pracemi a součástmi a potřebným materiálem, případné použití mechanizmů 
 – naložení vybouraného materiálu na dopravní prostředek 
 – odvoz vybouraného materiálu do skladu nebo na likvidaci 
2. Položka neobsahuje: 
 – poplatek za likvidaci odpadů (nacení se dle SSD 0) 
3. Způsob měření: 
Udává se počet kusů kompletní konstrukce nebo práce.</t>
  </si>
  <si>
    <t>75C</t>
  </si>
  <si>
    <t>Železniční zabezpečovací zařízení - venkovní zařízení</t>
  </si>
  <si>
    <t>75C218</t>
  </si>
  <si>
    <t>VÝKOLEJKA S PŘESTAVNÍKEM - DEMONTÁŽ</t>
  </si>
  <si>
    <t>1. Položka obsahuje:  
 – demontáž upevňovací soupravy a výkolejky s přestavníkem, demontáž kabelového závěru, odpojení kabelových forem  
 – demontáž výkolejky s přestavníkem se všemi pomocnými a doplňujícími pracemi a součástmi, případné použití mechanizmů, včetně dopravy z místa demontáže do skladu  
 – naložení vybouraného materiálu na dopravní prostředek  
 – odvoz vybouraného materiálu do skladu nebo na likvidaci  
2. Položka neobsahuje:  
 – poplatek za likvidaci odpadů (nacení se dle SSD 0)  
3. Způsob měření:  
Udává se počet kusů kompletní konstrukce nebo práce.</t>
  </si>
  <si>
    <t>75C418</t>
  </si>
  <si>
    <t>ZÁMEK VÝMĚNOVÝ NEBO ODTLAČNÝ (JEDNODUCHÝ, KONTROLNÍ) - DEMONTÁŽ</t>
  </si>
  <si>
    <t>1. Položka obsahuje:  
 – demontáž zámku výměnového nebo odtlačného podle typu daného položkou  
 – demontáž zámku výměnového nebo odtlačného se všemi pomocnými a doplňujícími pracemi a součástmi, případné použití mechanizmů, včetně dopravy z místa demontáže do skladu  
 – naložení vybouraného materiálu na dopravní prostředek  
 – odvoz vybouraného materiálu do skladu nebo na likvidaci  
2. Položka neobsahuje:  
 – poplatek za likvidaci odpadů (nacení se dle SSD 0)  
3. Způsob měření:  
Udává se počet kusů kompletní konstrukce nebo práce.</t>
  </si>
  <si>
    <t>75C478</t>
  </si>
  <si>
    <t>ZÁMEK ELEKTROMAGNETICKÝ V KOLEJIŠTI - DEMONTÁŽ</t>
  </si>
  <si>
    <t>1. Položka obsahuje:  
 – demontáž zámku elektromagnetického v kolejišti dle typu určeného položkou, odpojení formy  
 – demontáž zámku elektromagnetického v kolejišti se všemi pomocnými a doplňujícími pracemi a součástmi, případné použití mechanizmů, včetně dopravy z místa demontáže do skladu.  
 – naložení vybouraného materiálu na dopravní prostředek  
 – odvoz vybouraného materiálu do skladu nebo na likvidaci  
2. Položka neobsahuje:  
 – poplatek za likvidaci odpadů (nacení se dle SSD 0)  
3. Způsob měření:  
Udává se počet kusů kompletní konstrukce nebo práce.</t>
  </si>
  <si>
    <t>75C4A8</t>
  </si>
  <si>
    <t>ZÁMEK ELEKTROMAGNETICKÝ VNITŘNÍ - DEMONTÁŽ</t>
  </si>
  <si>
    <t>1. Položka obsahuje:  
 – demontáž zámku elektromagnetického vnitřního podle typu daného položkou, odpojení  
 – demontáž zámku elektromagnetického vnitřního se všemi pomocnými a doplňujícími pracemi a součástmi, případné použití mechanizmů, včetně dopravy z místa demontáže do skladu  
 – naložení vybouraného materiálu na dopravní prostředek  
 – odvoz vybouraného materiálu do skladu nebo na likvidaci  
2. Položka neobsahuje:  
 – poplatek za likvidaci odpadů (nacení se dle SSD 0)  
3. Způsob měření:  
Udává se počet kusů kompletní konstrukce nebo práce.</t>
  </si>
  <si>
    <t>7</t>
  </si>
  <si>
    <t>75C918</t>
  </si>
  <si>
    <t>SNÍMAČ POČÍTAČE NÁPRAV - DEMONTÁŽ</t>
  </si>
  <si>
    <t>1. Položka obsahuje:  
 – demontáž snímače počítače náprav včetně odpojení kabelových přívodů  
 – demontáž snímače počítače náprav se všemi pomocnými a doplňujícími pracemi a součástmi, případné použití mechanizmů, včetně dopravy z místa demontáže do skladu  
 – naložení vybouraného materiálu na dopravní prostředek  
 – odvoz vybouraného materiálu do skladu nebo na likvidaci  
2. Položka neobsahuje:  
 – poplatek za likvidaci odpadů (nacení se dle SSD 0)  
3. Způsob měření:  
Udává se počet kusů kompletní konstrukce nebo práce.</t>
  </si>
  <si>
    <t>8</t>
  </si>
  <si>
    <t>R75C93</t>
  </si>
  <si>
    <t>Skříň s počítači náprav - úprava</t>
  </si>
  <si>
    <t>1. Položka obsahuje: 
Úprava skříně s  počítači náprav, zapojení, přezkoušení. Položka obsahuje všechny náklady na úpravu skříně s  počítači náprav se všemi pomocnými a doplňujícími pracemi a součástmi, případné použití mechanizmů, včetně dopravy ze skladu k místu montáže, náklady na mzdy. 
2. Položka neobsahuje: 
 X 
3. Způsob měření: 
Udává se počet kusů kompletní konstrukce nebo práce za jeden úsek.</t>
  </si>
  <si>
    <t>75E</t>
  </si>
  <si>
    <t>Ostatní práce a zařízení</t>
  </si>
  <si>
    <t>02940</t>
  </si>
  <si>
    <t>OSTATNÍ POŽADAVKY - SCHVÁLENÍ ZÁKLADNÍ DOKUMENTACE</t>
  </si>
  <si>
    <t>KPL</t>
  </si>
  <si>
    <t>zahrnuje veškeré náklady spojené s objednatelem požadovanými pracemi</t>
  </si>
  <si>
    <t>75E117</t>
  </si>
  <si>
    <t>DOZOR PRACOVNÍKŮ PROVOZOVATELE PŘI PRÁCI NA ŽIVÉM ZAŘÍZENÍ</t>
  </si>
  <si>
    <t>HOD</t>
  </si>
  <si>
    <t>1. Položka obsahuje:  
 – při provádění prací na zařízení, které je v provozu, určují pracovníci správy dopravní cesty kdy a jak je možné potřebný zásah provést  
 – ztrátu času pracovníků prozozovatele, kteří tento čas využijí ve prospěch prováděné stavby  
2. Položka neobsahuje:  
 X  
3. Způsob měření:  
Udává se počet hodin provádění dozoru, revize nebo práce.</t>
  </si>
  <si>
    <t>11</t>
  </si>
  <si>
    <t>75E1B7</t>
  </si>
  <si>
    <t>REGULACE A ZKOUŠENÍ ZABEZPEČOVACÍHO ZAŘÍZENÍ</t>
  </si>
  <si>
    <t>1. Položka obsahuje:  
 – zajištění a provedení čiností určenných položkou včetně dodávky potřebného pomocného materiálu a dopravy na místo určení  
 – provedení zkušebního provozu se všemi pomocnými a doplňujícími pracemi a součástmi, případné použití mechanizmů  
2. Položka neobsahuje:  
 X  
3. Způsob měření:  
Udává se počet hodin provádění dozoru, revize nebo práce.</t>
  </si>
  <si>
    <t>12</t>
  </si>
  <si>
    <t>75E1C7</t>
  </si>
  <si>
    <t>PROTOKOL UTZ</t>
  </si>
  <si>
    <t>1. Položka obsahuje:  
 – protokol autorizovanou osobou podle požadavku ČSN, včetně hodnocení  
2. Položka neobsahuje:  
 X  
3. Způsob měření:  
Udává se počet kusů kompletní konstrukce nebo práce.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</si>
</sst>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6" x14ac:knownFonts="1">
    <font>
      <sz val="10"/>
      <name val="Arial"/>
    </font>
    <font>
      <b/>
      <sz val="16"/>
      <color indexed="8"/>
      <name val="Arial"/>
    </font>
    <font>
      <b/>
      <sz val="11"/>
      <name val="Arial"/>
    </font>
    <font>
      <sz val="10"/>
      <color indexed="9"/>
      <name val="Arial"/>
    </font>
    <font>
      <b/>
      <sz val="10"/>
      <name val="Arial"/>
    </font>
    <font>
      <i/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3">
    <xf numFmtId="0" fontId="0" fillId="0" borderId="0" xfId="0">
      <alignment vertical="center"/>
    </xf>
    <xf numFmtId="0" fontId="0" fillId="2" borderId="0" xfId="0" applyFill="1">
      <alignment vertical="center"/>
    </xf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>
      <alignment vertical="center"/>
    </xf>
    <xf numFmtId="0" fontId="0" fillId="2" borderId="3" xfId="0" applyFill="1" applyBorder="1">
      <alignment vertical="center"/>
    </xf>
    <xf numFmtId="0" fontId="2" fillId="2" borderId="0" xfId="0" applyFont="1" applyFill="1">
      <alignment vertical="center"/>
    </xf>
    <xf numFmtId="0" fontId="2" fillId="2" borderId="0" xfId="0" applyFont="1" applyFill="1" applyAlignment="1">
      <alignment horizontal="left" vertical="center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>
      <alignment vertical="center"/>
    </xf>
    <xf numFmtId="0" fontId="2" fillId="2" borderId="3" xfId="0" applyFont="1" applyFill="1" applyBorder="1" applyAlignment="1">
      <alignment horizontal="left" vertical="center"/>
    </xf>
    <xf numFmtId="0" fontId="0" fillId="2" borderId="5" xfId="0" applyFill="1" applyBorder="1">
      <alignment vertical="center"/>
    </xf>
    <xf numFmtId="0" fontId="0" fillId="0" borderId="1" xfId="0" applyBorder="1">
      <alignment vertical="center"/>
    </xf>
    <xf numFmtId="0" fontId="4" fillId="2" borderId="5" xfId="0" applyFont="1" applyFill="1" applyBorder="1" applyAlignment="1">
      <alignment horizontal="right" vertical="center"/>
    </xf>
    <xf numFmtId="0" fontId="4" fillId="2" borderId="5" xfId="0" applyFont="1" applyFill="1" applyBorder="1" applyAlignment="1">
      <alignment vertical="center" wrapText="1"/>
    </xf>
    <xf numFmtId="4" fontId="4" fillId="2" borderId="5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right"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0" fontId="0" fillId="0" borderId="4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0" fontId="4" fillId="2" borderId="3" xfId="0" applyFont="1" applyFill="1" applyBorder="1" applyAlignment="1">
      <alignment horizontal="right" vertical="center"/>
    </xf>
    <xf numFmtId="4" fontId="4" fillId="2" borderId="3" xfId="0" applyNumberFormat="1" applyFont="1" applyFill="1" applyBorder="1" applyAlignment="1">
      <alignment horizontal="center" vertical="center"/>
    </xf>
    <xf numFmtId="4" fontId="0" fillId="2" borderId="1" xfId="0" applyNumberForma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right" vertical="center"/>
    </xf>
    <xf numFmtId="0" fontId="0" fillId="2" borderId="0" xfId="0" applyFill="1">
      <alignment vertical="center"/>
    </xf>
    <xf numFmtId="0" fontId="2" fillId="2" borderId="3" xfId="0" applyFont="1" applyFill="1" applyBorder="1" applyAlignment="1">
      <alignment horizontal="right" vertical="center"/>
    </xf>
    <xf numFmtId="0" fontId="0" fillId="2" borderId="3" xfId="0" applyFill="1" applyBorder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025" name="Picture 1">
          <a:extLst>
            <a:ext uri="{FF2B5EF4-FFF2-40B4-BE49-F238E27FC236}">
              <a16:creationId xmlns:a16="http://schemas.microsoft.com/office/drawing/2014/main" id="{7E2BB272-551C-46FE-B9D7-2332126EE5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"/>
          <a:ext cx="1276350" cy="466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58"/>
  <sheetViews>
    <sheetView tabSelected="1" zoomScaleNormal="100" workbookViewId="0">
      <pane ySplit="7" topLeftCell="A8" activePane="bottomLeft" state="frozen"/>
      <selection pane="bottomLeft" activeCell="A8" sqref="A8"/>
    </sheetView>
  </sheetViews>
  <sheetFormatPr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0</v>
      </c>
      <c r="B1" s="1"/>
      <c r="C1" s="1"/>
      <c r="D1" s="1"/>
      <c r="E1" s="1" t="s">
        <v>2</v>
      </c>
      <c r="F1" s="1"/>
      <c r="G1" s="1"/>
      <c r="H1" s="1"/>
      <c r="I1" s="1"/>
      <c r="P1" t="s">
        <v>12</v>
      </c>
    </row>
    <row r="2" spans="1:18" ht="24.95" customHeight="1" x14ac:dyDescent="0.2">
      <c r="B2" s="1"/>
      <c r="C2" s="1"/>
      <c r="D2" s="1"/>
      <c r="E2" s="2" t="s">
        <v>3</v>
      </c>
      <c r="F2" s="1"/>
      <c r="G2" s="1"/>
      <c r="H2" s="5"/>
      <c r="I2" s="5"/>
      <c r="O2">
        <f>0+O8+O17+O42</f>
        <v>0</v>
      </c>
      <c r="P2" t="s">
        <v>12</v>
      </c>
    </row>
    <row r="3" spans="1:18" ht="15" customHeight="1" x14ac:dyDescent="0.2">
      <c r="A3" t="s">
        <v>1</v>
      </c>
      <c r="B3" s="6" t="s">
        <v>4</v>
      </c>
      <c r="C3" s="29" t="s">
        <v>5</v>
      </c>
      <c r="D3" s="30"/>
      <c r="E3" s="7" t="s">
        <v>6</v>
      </c>
      <c r="F3" s="1"/>
      <c r="G3" s="4"/>
      <c r="H3" s="3" t="s">
        <v>14</v>
      </c>
      <c r="I3" s="27">
        <f>0+I8+I17+I42</f>
        <v>0</v>
      </c>
      <c r="O3" t="s">
        <v>9</v>
      </c>
      <c r="P3" t="s">
        <v>13</v>
      </c>
    </row>
    <row r="4" spans="1:18" ht="15" customHeight="1" x14ac:dyDescent="0.2">
      <c r="A4" t="s">
        <v>7</v>
      </c>
      <c r="B4" s="9" t="s">
        <v>8</v>
      </c>
      <c r="C4" s="31" t="s">
        <v>14</v>
      </c>
      <c r="D4" s="32"/>
      <c r="E4" s="10" t="s">
        <v>15</v>
      </c>
      <c r="F4" s="5"/>
      <c r="G4" s="5"/>
      <c r="H4" s="11"/>
      <c r="I4" s="11"/>
      <c r="O4" t="s">
        <v>10</v>
      </c>
      <c r="P4" t="s">
        <v>13</v>
      </c>
    </row>
    <row r="5" spans="1:18" ht="12.75" customHeight="1" x14ac:dyDescent="0.2">
      <c r="A5" s="28" t="s">
        <v>16</v>
      </c>
      <c r="B5" s="28" t="s">
        <v>18</v>
      </c>
      <c r="C5" s="28" t="s">
        <v>20</v>
      </c>
      <c r="D5" s="28" t="s">
        <v>21</v>
      </c>
      <c r="E5" s="28" t="s">
        <v>22</v>
      </c>
      <c r="F5" s="28" t="s">
        <v>24</v>
      </c>
      <c r="G5" s="28" t="s">
        <v>26</v>
      </c>
      <c r="H5" s="28" t="s">
        <v>28</v>
      </c>
      <c r="I5" s="28"/>
      <c r="O5" t="s">
        <v>11</v>
      </c>
      <c r="P5" t="s">
        <v>13</v>
      </c>
    </row>
    <row r="6" spans="1:18" ht="12.75" customHeight="1" x14ac:dyDescent="0.2">
      <c r="A6" s="28"/>
      <c r="B6" s="28"/>
      <c r="C6" s="28"/>
      <c r="D6" s="28"/>
      <c r="E6" s="28"/>
      <c r="F6" s="28"/>
      <c r="G6" s="28"/>
      <c r="H6" s="8" t="s">
        <v>29</v>
      </c>
      <c r="I6" s="8" t="s">
        <v>31</v>
      </c>
    </row>
    <row r="7" spans="1:18" ht="12.75" customHeight="1" x14ac:dyDescent="0.2">
      <c r="A7" s="8" t="s">
        <v>17</v>
      </c>
      <c r="B7" s="8" t="s">
        <v>19</v>
      </c>
      <c r="C7" s="8" t="s">
        <v>13</v>
      </c>
      <c r="D7" s="8" t="s">
        <v>12</v>
      </c>
      <c r="E7" s="8" t="s">
        <v>23</v>
      </c>
      <c r="F7" s="8" t="s">
        <v>25</v>
      </c>
      <c r="G7" s="8" t="s">
        <v>27</v>
      </c>
      <c r="H7" s="8" t="s">
        <v>30</v>
      </c>
      <c r="I7" s="8" t="s">
        <v>32</v>
      </c>
    </row>
    <row r="8" spans="1:18" ht="12.75" customHeight="1" x14ac:dyDescent="0.2">
      <c r="A8" s="11" t="s">
        <v>33</v>
      </c>
      <c r="B8" s="11"/>
      <c r="C8" s="13" t="s">
        <v>34</v>
      </c>
      <c r="D8" s="11"/>
      <c r="E8" s="14" t="s">
        <v>35</v>
      </c>
      <c r="F8" s="11"/>
      <c r="G8" s="11"/>
      <c r="H8" s="11"/>
      <c r="I8" s="15">
        <f>0+Q8</f>
        <v>0</v>
      </c>
      <c r="O8">
        <f>0+R8</f>
        <v>0</v>
      </c>
      <c r="Q8">
        <f>0+I9+I13</f>
        <v>0</v>
      </c>
      <c r="R8">
        <f>0+O9+O13</f>
        <v>0</v>
      </c>
    </row>
    <row r="9" spans="1:18" x14ac:dyDescent="0.2">
      <c r="A9" s="12" t="s">
        <v>36</v>
      </c>
      <c r="B9" s="16" t="s">
        <v>19</v>
      </c>
      <c r="C9" s="16" t="s">
        <v>37</v>
      </c>
      <c r="D9" s="12" t="s">
        <v>38</v>
      </c>
      <c r="E9" s="17" t="s">
        <v>39</v>
      </c>
      <c r="F9" s="18" t="s">
        <v>40</v>
      </c>
      <c r="G9" s="19">
        <v>1</v>
      </c>
      <c r="H9" s="20">
        <v>0</v>
      </c>
      <c r="I9" s="20">
        <f>ROUND(ROUND(H9,2)*ROUND(G9,3),2)</f>
        <v>0</v>
      </c>
      <c r="O9">
        <f>(I9*21)/100</f>
        <v>0</v>
      </c>
      <c r="P9" t="s">
        <v>13</v>
      </c>
    </row>
    <row r="10" spans="1:18" x14ac:dyDescent="0.2">
      <c r="A10" s="21" t="s">
        <v>41</v>
      </c>
      <c r="E10" s="22" t="s">
        <v>38</v>
      </c>
    </row>
    <row r="11" spans="1:18" x14ac:dyDescent="0.2">
      <c r="A11" s="23" t="s">
        <v>42</v>
      </c>
      <c r="E11" s="24" t="s">
        <v>38</v>
      </c>
    </row>
    <row r="12" spans="1:18" ht="153" x14ac:dyDescent="0.2">
      <c r="A12" t="s">
        <v>43</v>
      </c>
      <c r="E12" s="22" t="s">
        <v>44</v>
      </c>
    </row>
    <row r="13" spans="1:18" ht="25.5" x14ac:dyDescent="0.2">
      <c r="A13" s="12" t="s">
        <v>36</v>
      </c>
      <c r="B13" s="16" t="s">
        <v>13</v>
      </c>
      <c r="C13" s="16" t="s">
        <v>45</v>
      </c>
      <c r="D13" s="12" t="s">
        <v>38</v>
      </c>
      <c r="E13" s="17" t="s">
        <v>46</v>
      </c>
      <c r="F13" s="18" t="s">
        <v>40</v>
      </c>
      <c r="G13" s="19">
        <v>1</v>
      </c>
      <c r="H13" s="20">
        <v>0</v>
      </c>
      <c r="I13" s="20">
        <f>ROUND(ROUND(H13,2)*ROUND(G13,3),2)</f>
        <v>0</v>
      </c>
      <c r="O13">
        <f>(I13*21)/100</f>
        <v>0</v>
      </c>
      <c r="P13" t="s">
        <v>13</v>
      </c>
    </row>
    <row r="14" spans="1:18" x14ac:dyDescent="0.2">
      <c r="A14" s="21" t="s">
        <v>41</v>
      </c>
      <c r="E14" s="22" t="s">
        <v>38</v>
      </c>
    </row>
    <row r="15" spans="1:18" x14ac:dyDescent="0.2">
      <c r="A15" s="23" t="s">
        <v>42</v>
      </c>
      <c r="E15" s="24" t="s">
        <v>38</v>
      </c>
    </row>
    <row r="16" spans="1:18" ht="140.25" x14ac:dyDescent="0.2">
      <c r="A16" t="s">
        <v>43</v>
      </c>
      <c r="E16" s="22" t="s">
        <v>47</v>
      </c>
    </row>
    <row r="17" spans="1:18" ht="12.75" customHeight="1" x14ac:dyDescent="0.2">
      <c r="A17" s="5" t="s">
        <v>33</v>
      </c>
      <c r="B17" s="5"/>
      <c r="C17" s="25" t="s">
        <v>48</v>
      </c>
      <c r="D17" s="5"/>
      <c r="E17" s="14" t="s">
        <v>49</v>
      </c>
      <c r="F17" s="5"/>
      <c r="G17" s="5"/>
      <c r="H17" s="5"/>
      <c r="I17" s="26">
        <f>0+Q17</f>
        <v>0</v>
      </c>
      <c r="O17">
        <f>0+R17</f>
        <v>0</v>
      </c>
      <c r="Q17">
        <f>0+I18+I22+I26+I30+I34+I38</f>
        <v>0</v>
      </c>
      <c r="R17">
        <f>0+O18+O22+O26+O30+O34+O38</f>
        <v>0</v>
      </c>
    </row>
    <row r="18" spans="1:18" x14ac:dyDescent="0.2">
      <c r="A18" s="12" t="s">
        <v>36</v>
      </c>
      <c r="B18" s="16" t="s">
        <v>12</v>
      </c>
      <c r="C18" s="16" t="s">
        <v>50</v>
      </c>
      <c r="D18" s="12" t="s">
        <v>38</v>
      </c>
      <c r="E18" s="17" t="s">
        <v>51</v>
      </c>
      <c r="F18" s="18" t="s">
        <v>40</v>
      </c>
      <c r="G18" s="19">
        <v>1</v>
      </c>
      <c r="H18" s="20">
        <v>0</v>
      </c>
      <c r="I18" s="20">
        <f>ROUND(ROUND(H18,2)*ROUND(G18,3),2)</f>
        <v>0</v>
      </c>
      <c r="O18">
        <f>(I18*21)/100</f>
        <v>0</v>
      </c>
      <c r="P18" t="s">
        <v>13</v>
      </c>
    </row>
    <row r="19" spans="1:18" x14ac:dyDescent="0.2">
      <c r="A19" s="21" t="s">
        <v>41</v>
      </c>
      <c r="E19" s="22" t="s">
        <v>38</v>
      </c>
    </row>
    <row r="20" spans="1:18" x14ac:dyDescent="0.2">
      <c r="A20" s="23" t="s">
        <v>42</v>
      </c>
      <c r="E20" s="24" t="s">
        <v>38</v>
      </c>
    </row>
    <row r="21" spans="1:18" ht="153" x14ac:dyDescent="0.2">
      <c r="A21" t="s">
        <v>43</v>
      </c>
      <c r="E21" s="22" t="s">
        <v>52</v>
      </c>
    </row>
    <row r="22" spans="1:18" ht="25.5" x14ac:dyDescent="0.2">
      <c r="A22" s="12" t="s">
        <v>36</v>
      </c>
      <c r="B22" s="16" t="s">
        <v>23</v>
      </c>
      <c r="C22" s="16" t="s">
        <v>53</v>
      </c>
      <c r="D22" s="12" t="s">
        <v>38</v>
      </c>
      <c r="E22" s="17" t="s">
        <v>54</v>
      </c>
      <c r="F22" s="18" t="s">
        <v>40</v>
      </c>
      <c r="G22" s="19">
        <v>3</v>
      </c>
      <c r="H22" s="20">
        <v>0</v>
      </c>
      <c r="I22" s="20">
        <f>ROUND(ROUND(H22,2)*ROUND(G22,3),2)</f>
        <v>0</v>
      </c>
      <c r="O22">
        <f>(I22*21)/100</f>
        <v>0</v>
      </c>
      <c r="P22" t="s">
        <v>13</v>
      </c>
    </row>
    <row r="23" spans="1:18" x14ac:dyDescent="0.2">
      <c r="A23" s="21" t="s">
        <v>41</v>
      </c>
      <c r="E23" s="22" t="s">
        <v>38</v>
      </c>
    </row>
    <row r="24" spans="1:18" x14ac:dyDescent="0.2">
      <c r="A24" s="23" t="s">
        <v>42</v>
      </c>
      <c r="E24" s="24" t="s">
        <v>38</v>
      </c>
    </row>
    <row r="25" spans="1:18" ht="140.25" x14ac:dyDescent="0.2">
      <c r="A25" t="s">
        <v>43</v>
      </c>
      <c r="E25" s="22" t="s">
        <v>55</v>
      </c>
    </row>
    <row r="26" spans="1:18" x14ac:dyDescent="0.2">
      <c r="A26" s="12" t="s">
        <v>36</v>
      </c>
      <c r="B26" s="16" t="s">
        <v>25</v>
      </c>
      <c r="C26" s="16" t="s">
        <v>56</v>
      </c>
      <c r="D26" s="12" t="s">
        <v>38</v>
      </c>
      <c r="E26" s="17" t="s">
        <v>57</v>
      </c>
      <c r="F26" s="18" t="s">
        <v>40</v>
      </c>
      <c r="G26" s="19">
        <v>1</v>
      </c>
      <c r="H26" s="20">
        <v>0</v>
      </c>
      <c r="I26" s="20">
        <f>ROUND(ROUND(H26,2)*ROUND(G26,3),2)</f>
        <v>0</v>
      </c>
      <c r="O26">
        <f>(I26*21)/100</f>
        <v>0</v>
      </c>
      <c r="P26" t="s">
        <v>13</v>
      </c>
    </row>
    <row r="27" spans="1:18" x14ac:dyDescent="0.2">
      <c r="A27" s="21" t="s">
        <v>41</v>
      </c>
      <c r="E27" s="22" t="s">
        <v>38</v>
      </c>
    </row>
    <row r="28" spans="1:18" x14ac:dyDescent="0.2">
      <c r="A28" s="23" t="s">
        <v>42</v>
      </c>
      <c r="E28" s="24" t="s">
        <v>38</v>
      </c>
    </row>
    <row r="29" spans="1:18" ht="153" x14ac:dyDescent="0.2">
      <c r="A29" t="s">
        <v>43</v>
      </c>
      <c r="E29" s="22" t="s">
        <v>58</v>
      </c>
    </row>
    <row r="30" spans="1:18" x14ac:dyDescent="0.2">
      <c r="A30" s="12" t="s">
        <v>36</v>
      </c>
      <c r="B30" s="16" t="s">
        <v>27</v>
      </c>
      <c r="C30" s="16" t="s">
        <v>59</v>
      </c>
      <c r="D30" s="12" t="s">
        <v>38</v>
      </c>
      <c r="E30" s="17" t="s">
        <v>60</v>
      </c>
      <c r="F30" s="18" t="s">
        <v>40</v>
      </c>
      <c r="G30" s="19">
        <v>1</v>
      </c>
      <c r="H30" s="20">
        <v>0</v>
      </c>
      <c r="I30" s="20">
        <f>ROUND(ROUND(H30,2)*ROUND(G30,3),2)</f>
        <v>0</v>
      </c>
      <c r="O30">
        <f>(I30*21)/100</f>
        <v>0</v>
      </c>
      <c r="P30" t="s">
        <v>13</v>
      </c>
    </row>
    <row r="31" spans="1:18" x14ac:dyDescent="0.2">
      <c r="A31" s="21" t="s">
        <v>41</v>
      </c>
      <c r="E31" s="22" t="s">
        <v>38</v>
      </c>
    </row>
    <row r="32" spans="1:18" x14ac:dyDescent="0.2">
      <c r="A32" s="23" t="s">
        <v>42</v>
      </c>
      <c r="E32" s="24" t="s">
        <v>38</v>
      </c>
    </row>
    <row r="33" spans="1:18" ht="153" x14ac:dyDescent="0.2">
      <c r="A33" t="s">
        <v>43</v>
      </c>
      <c r="E33" s="22" t="s">
        <v>61</v>
      </c>
    </row>
    <row r="34" spans="1:18" x14ac:dyDescent="0.2">
      <c r="A34" s="12" t="s">
        <v>36</v>
      </c>
      <c r="B34" s="16" t="s">
        <v>62</v>
      </c>
      <c r="C34" s="16" t="s">
        <v>63</v>
      </c>
      <c r="D34" s="12" t="s">
        <v>38</v>
      </c>
      <c r="E34" s="17" t="s">
        <v>64</v>
      </c>
      <c r="F34" s="18" t="s">
        <v>40</v>
      </c>
      <c r="G34" s="19">
        <v>1</v>
      </c>
      <c r="H34" s="20">
        <v>0</v>
      </c>
      <c r="I34" s="20">
        <f>ROUND(ROUND(H34,2)*ROUND(G34,3),2)</f>
        <v>0</v>
      </c>
      <c r="O34">
        <f>(I34*21)/100</f>
        <v>0</v>
      </c>
      <c r="P34" t="s">
        <v>13</v>
      </c>
    </row>
    <row r="35" spans="1:18" x14ac:dyDescent="0.2">
      <c r="A35" s="21" t="s">
        <v>41</v>
      </c>
      <c r="E35" s="22" t="s">
        <v>38</v>
      </c>
    </row>
    <row r="36" spans="1:18" x14ac:dyDescent="0.2">
      <c r="A36" s="23" t="s">
        <v>42</v>
      </c>
      <c r="E36" s="24" t="s">
        <v>38</v>
      </c>
    </row>
    <row r="37" spans="1:18" ht="140.25" x14ac:dyDescent="0.2">
      <c r="A37" t="s">
        <v>43</v>
      </c>
      <c r="E37" s="22" t="s">
        <v>65</v>
      </c>
    </row>
    <row r="38" spans="1:18" x14ac:dyDescent="0.2">
      <c r="A38" s="12" t="s">
        <v>36</v>
      </c>
      <c r="B38" s="16" t="s">
        <v>66</v>
      </c>
      <c r="C38" s="16" t="s">
        <v>67</v>
      </c>
      <c r="D38" s="12" t="s">
        <v>38</v>
      </c>
      <c r="E38" s="17" t="s">
        <v>68</v>
      </c>
      <c r="F38" s="18" t="s">
        <v>40</v>
      </c>
      <c r="G38" s="19">
        <v>1</v>
      </c>
      <c r="H38" s="20">
        <v>0</v>
      </c>
      <c r="I38" s="20">
        <f>ROUND(ROUND(H38,2)*ROUND(G38,3),2)</f>
        <v>0</v>
      </c>
      <c r="O38">
        <f>(I38*21)/100</f>
        <v>0</v>
      </c>
      <c r="P38" t="s">
        <v>13</v>
      </c>
    </row>
    <row r="39" spans="1:18" x14ac:dyDescent="0.2">
      <c r="A39" s="21" t="s">
        <v>41</v>
      </c>
      <c r="E39" s="22" t="s">
        <v>38</v>
      </c>
    </row>
    <row r="40" spans="1:18" x14ac:dyDescent="0.2">
      <c r="A40" s="23" t="s">
        <v>42</v>
      </c>
      <c r="E40" s="24" t="s">
        <v>38</v>
      </c>
    </row>
    <row r="41" spans="1:18" ht="114.75" x14ac:dyDescent="0.2">
      <c r="A41" t="s">
        <v>43</v>
      </c>
      <c r="E41" s="22" t="s">
        <v>69</v>
      </c>
    </row>
    <row r="42" spans="1:18" ht="12.75" customHeight="1" x14ac:dyDescent="0.2">
      <c r="A42" s="5" t="s">
        <v>33</v>
      </c>
      <c r="B42" s="5"/>
      <c r="C42" s="25" t="s">
        <v>70</v>
      </c>
      <c r="D42" s="5"/>
      <c r="E42" s="14" t="s">
        <v>71</v>
      </c>
      <c r="F42" s="5"/>
      <c r="G42" s="5"/>
      <c r="H42" s="5"/>
      <c r="I42" s="26">
        <f>0+Q42</f>
        <v>0</v>
      </c>
      <c r="O42">
        <f>0+R42</f>
        <v>0</v>
      </c>
      <c r="Q42">
        <f>0+I43+I47+I51+I55</f>
        <v>0</v>
      </c>
      <c r="R42">
        <f>0+O43+O47+O51+O55</f>
        <v>0</v>
      </c>
    </row>
    <row r="43" spans="1:18" x14ac:dyDescent="0.2">
      <c r="A43" s="12" t="s">
        <v>36</v>
      </c>
      <c r="B43" s="16" t="s">
        <v>30</v>
      </c>
      <c r="C43" s="16" t="s">
        <v>72</v>
      </c>
      <c r="D43" s="12" t="s">
        <v>38</v>
      </c>
      <c r="E43" s="17" t="s">
        <v>73</v>
      </c>
      <c r="F43" s="18" t="s">
        <v>74</v>
      </c>
      <c r="G43" s="19">
        <v>1</v>
      </c>
      <c r="H43" s="20">
        <v>0</v>
      </c>
      <c r="I43" s="20">
        <f>ROUND(ROUND(H43,2)*ROUND(G43,3),2)</f>
        <v>0</v>
      </c>
      <c r="O43">
        <f>(I43*21)/100</f>
        <v>0</v>
      </c>
      <c r="P43" t="s">
        <v>13</v>
      </c>
    </row>
    <row r="44" spans="1:18" x14ac:dyDescent="0.2">
      <c r="A44" s="21" t="s">
        <v>41</v>
      </c>
      <c r="E44" s="22" t="s">
        <v>38</v>
      </c>
    </row>
    <row r="45" spans="1:18" x14ac:dyDescent="0.2">
      <c r="A45" s="23" t="s">
        <v>42</v>
      </c>
      <c r="E45" s="24" t="s">
        <v>38</v>
      </c>
    </row>
    <row r="46" spans="1:18" x14ac:dyDescent="0.2">
      <c r="A46" t="s">
        <v>43</v>
      </c>
      <c r="E46" s="22" t="s">
        <v>75</v>
      </c>
    </row>
    <row r="47" spans="1:18" x14ac:dyDescent="0.2">
      <c r="A47" s="12" t="s">
        <v>36</v>
      </c>
      <c r="B47" s="16" t="s">
        <v>32</v>
      </c>
      <c r="C47" s="16" t="s">
        <v>76</v>
      </c>
      <c r="D47" s="12" t="s">
        <v>38</v>
      </c>
      <c r="E47" s="17" t="s">
        <v>77</v>
      </c>
      <c r="F47" s="18" t="s">
        <v>78</v>
      </c>
      <c r="G47" s="19">
        <v>20</v>
      </c>
      <c r="H47" s="20">
        <v>0</v>
      </c>
      <c r="I47" s="20">
        <f>ROUND(ROUND(H47,2)*ROUND(G47,3),2)</f>
        <v>0</v>
      </c>
      <c r="O47">
        <f>(I47*21)/100</f>
        <v>0</v>
      </c>
      <c r="P47" t="s">
        <v>13</v>
      </c>
    </row>
    <row r="48" spans="1:18" x14ac:dyDescent="0.2">
      <c r="A48" s="21" t="s">
        <v>41</v>
      </c>
      <c r="E48" s="22" t="s">
        <v>38</v>
      </c>
    </row>
    <row r="49" spans="1:16" x14ac:dyDescent="0.2">
      <c r="A49" s="23" t="s">
        <v>42</v>
      </c>
      <c r="E49" s="24" t="s">
        <v>38</v>
      </c>
    </row>
    <row r="50" spans="1:16" ht="114.75" x14ac:dyDescent="0.2">
      <c r="A50" t="s">
        <v>43</v>
      </c>
      <c r="E50" s="22" t="s">
        <v>79</v>
      </c>
    </row>
    <row r="51" spans="1:16" x14ac:dyDescent="0.2">
      <c r="A51" s="12" t="s">
        <v>36</v>
      </c>
      <c r="B51" s="16" t="s">
        <v>80</v>
      </c>
      <c r="C51" s="16" t="s">
        <v>81</v>
      </c>
      <c r="D51" s="12" t="s">
        <v>38</v>
      </c>
      <c r="E51" s="17" t="s">
        <v>82</v>
      </c>
      <c r="F51" s="18" t="s">
        <v>78</v>
      </c>
      <c r="G51" s="19">
        <v>30</v>
      </c>
      <c r="H51" s="20">
        <v>0</v>
      </c>
      <c r="I51" s="20">
        <f>ROUND(ROUND(H51,2)*ROUND(G51,3),2)</f>
        <v>0</v>
      </c>
      <c r="O51">
        <f>(I51*21)/100</f>
        <v>0</v>
      </c>
      <c r="P51" t="s">
        <v>13</v>
      </c>
    </row>
    <row r="52" spans="1:16" x14ac:dyDescent="0.2">
      <c r="A52" s="21" t="s">
        <v>41</v>
      </c>
      <c r="E52" s="22" t="s">
        <v>38</v>
      </c>
    </row>
    <row r="53" spans="1:16" x14ac:dyDescent="0.2">
      <c r="A53" s="23" t="s">
        <v>42</v>
      </c>
      <c r="E53" s="24" t="s">
        <v>38</v>
      </c>
    </row>
    <row r="54" spans="1:16" ht="114.75" x14ac:dyDescent="0.2">
      <c r="A54" t="s">
        <v>43</v>
      </c>
      <c r="E54" s="22" t="s">
        <v>83</v>
      </c>
    </row>
    <row r="55" spans="1:16" x14ac:dyDescent="0.2">
      <c r="A55" s="12" t="s">
        <v>36</v>
      </c>
      <c r="B55" s="16" t="s">
        <v>84</v>
      </c>
      <c r="C55" s="16" t="s">
        <v>85</v>
      </c>
      <c r="D55" s="12" t="s">
        <v>38</v>
      </c>
      <c r="E55" s="17" t="s">
        <v>86</v>
      </c>
      <c r="F55" s="18" t="s">
        <v>40</v>
      </c>
      <c r="G55" s="19">
        <v>1</v>
      </c>
      <c r="H55" s="20">
        <v>0</v>
      </c>
      <c r="I55" s="20">
        <f>ROUND(ROUND(H55,2)*ROUND(G55,3),2)</f>
        <v>0</v>
      </c>
      <c r="O55">
        <f>(I55*21)/100</f>
        <v>0</v>
      </c>
      <c r="P55" t="s">
        <v>13</v>
      </c>
    </row>
    <row r="56" spans="1:16" x14ac:dyDescent="0.2">
      <c r="A56" s="21" t="s">
        <v>41</v>
      </c>
      <c r="E56" s="22" t="s">
        <v>38</v>
      </c>
    </row>
    <row r="57" spans="1:16" x14ac:dyDescent="0.2">
      <c r="A57" s="23" t="s">
        <v>42</v>
      </c>
      <c r="E57" s="24" t="s">
        <v>38</v>
      </c>
    </row>
    <row r="58" spans="1:16" ht="76.5" x14ac:dyDescent="0.2">
      <c r="A58" t="s">
        <v>43</v>
      </c>
      <c r="E58" s="22" t="s">
        <v>87</v>
      </c>
    </row>
  </sheetData>
  <mergeCells count="10">
    <mergeCell ref="A5:A6"/>
    <mergeCell ref="B5:B6"/>
    <mergeCell ref="C5:C6"/>
    <mergeCell ref="D5:D6"/>
    <mergeCell ref="E5:E6"/>
    <mergeCell ref="F5:F6"/>
    <mergeCell ref="G5:G6"/>
    <mergeCell ref="H5:I5"/>
    <mergeCell ref="C3:D3"/>
    <mergeCell ref="C4:D4"/>
  </mergeCells>
  <pageMargins left="0.75" right="0.75" top="1" bottom="1" header="0.5" footer="0.5"/>
  <pageSetup paperSize="9" fitToHeight="0" orientation="portrait" horizontalDpi="300" vertic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PS 01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Urbánková Jaroslava</dc:creator>
  <cp:lastModifiedBy>Urbánková Jaroslava</cp:lastModifiedBy>
  <dcterms:created xsi:type="dcterms:W3CDTF">2020-07-08T09:31:27Z</dcterms:created>
  <dcterms:modified xsi:type="dcterms:W3CDTF">2020-07-08T09:32:40Z</dcterms:modified>
</cp:coreProperties>
</file>