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890" windowHeight="7770"/>
  </bookViews>
  <sheets>
    <sheet name="Tabulka hodnocení" sheetId="2" r:id="rId1"/>
  </sheets>
  <calcPr calcId="145621"/>
</workbook>
</file>

<file path=xl/calcChain.xml><?xml version="1.0" encoding="utf-8"?>
<calcChain xmlns="http://schemas.openxmlformats.org/spreadsheetml/2006/main">
  <c r="L23" i="2" l="1"/>
  <c r="L32" i="2"/>
  <c r="N32" i="2" s="1"/>
  <c r="M32" i="2" s="1"/>
  <c r="J32" i="2"/>
  <c r="K32" i="2" s="1"/>
  <c r="I32" i="2"/>
  <c r="H32" i="2" s="1"/>
  <c r="F32" i="2"/>
  <c r="E32" i="2" s="1"/>
  <c r="L31" i="2"/>
  <c r="N31" i="2" s="1"/>
  <c r="M31" i="2" s="1"/>
  <c r="J31" i="2"/>
  <c r="K31" i="2" s="1"/>
  <c r="I31" i="2"/>
  <c r="H31" i="2" s="1"/>
  <c r="F31" i="2"/>
  <c r="E31" i="2" s="1"/>
  <c r="L30" i="2"/>
  <c r="N30" i="2" s="1"/>
  <c r="M30" i="2" s="1"/>
  <c r="J30" i="2"/>
  <c r="K30" i="2" s="1"/>
  <c r="I30" i="2"/>
  <c r="H30" i="2" s="1"/>
  <c r="F30" i="2"/>
  <c r="E30" i="2" s="1"/>
  <c r="L29" i="2"/>
  <c r="J29" i="2"/>
  <c r="K29" i="2" s="1"/>
  <c r="R29" i="2" s="1"/>
  <c r="I29" i="2"/>
  <c r="H29" i="2" s="1"/>
  <c r="F29" i="2"/>
  <c r="E29" i="2" s="1"/>
  <c r="L28" i="2"/>
  <c r="N28" i="2" s="1"/>
  <c r="M28" i="2" s="1"/>
  <c r="J28" i="2"/>
  <c r="K28" i="2" s="1"/>
  <c r="I28" i="2"/>
  <c r="H28" i="2" s="1"/>
  <c r="F28" i="2"/>
  <c r="E28" i="2" s="1"/>
  <c r="L27" i="2"/>
  <c r="J27" i="2"/>
  <c r="I27" i="2"/>
  <c r="H27" i="2" s="1"/>
  <c r="F27" i="2"/>
  <c r="E27" i="2" s="1"/>
  <c r="L26" i="2"/>
  <c r="J26" i="2"/>
  <c r="K26" i="2" s="1"/>
  <c r="I26" i="2"/>
  <c r="H26" i="2" s="1"/>
  <c r="F26" i="2"/>
  <c r="E26" i="2" s="1"/>
  <c r="L25" i="2"/>
  <c r="O25" i="2" s="1"/>
  <c r="J25" i="2"/>
  <c r="K25" i="2" s="1"/>
  <c r="R25" i="2" s="1"/>
  <c r="I25" i="2"/>
  <c r="H25" i="2" s="1"/>
  <c r="F25" i="2"/>
  <c r="E25" i="2" s="1"/>
  <c r="L24" i="2"/>
  <c r="N24" i="2" s="1"/>
  <c r="M24" i="2" s="1"/>
  <c r="J24" i="2"/>
  <c r="K24" i="2" s="1"/>
  <c r="I24" i="2"/>
  <c r="H24" i="2" s="1"/>
  <c r="F24" i="2"/>
  <c r="E24" i="2" s="1"/>
  <c r="J23" i="2"/>
  <c r="I23" i="2"/>
  <c r="H23" i="2" s="1"/>
  <c r="F23" i="2"/>
  <c r="E23" i="2" s="1"/>
  <c r="L22" i="2"/>
  <c r="N22" i="2" s="1"/>
  <c r="M22" i="2" s="1"/>
  <c r="J22" i="2"/>
  <c r="K22" i="2" s="1"/>
  <c r="I22" i="2"/>
  <c r="H22" i="2" s="1"/>
  <c r="F22" i="2"/>
  <c r="E22" i="2" s="1"/>
  <c r="L21" i="2"/>
  <c r="N21" i="2" s="1"/>
  <c r="M21" i="2" s="1"/>
  <c r="J21" i="2"/>
  <c r="I21" i="2"/>
  <c r="H21" i="2" s="1"/>
  <c r="F21" i="2"/>
  <c r="E21" i="2" s="1"/>
  <c r="O26" i="2" l="1"/>
  <c r="Q26" i="2" s="1"/>
  <c r="P26" i="2" s="1"/>
  <c r="N25" i="2"/>
  <c r="M25" i="2" s="1"/>
  <c r="Q25" i="2"/>
  <c r="P25" i="2" s="1"/>
  <c r="N29" i="2"/>
  <c r="M29" i="2" s="1"/>
  <c r="O29" i="2"/>
  <c r="Q29" i="2" s="1"/>
  <c r="P29" i="2" s="1"/>
  <c r="N27" i="2"/>
  <c r="M27" i="2" s="1"/>
  <c r="N26" i="2"/>
  <c r="M26" i="2" s="1"/>
  <c r="O32" i="2"/>
  <c r="Q32" i="2" s="1"/>
  <c r="P32" i="2" s="1"/>
  <c r="O22" i="2"/>
  <c r="Q22" i="2" s="1"/>
  <c r="P22" i="2" s="1"/>
  <c r="O28" i="2"/>
  <c r="Q28" i="2" s="1"/>
  <c r="P28" i="2" s="1"/>
  <c r="O23" i="2"/>
  <c r="Q23" i="2" s="1"/>
  <c r="P23" i="2" s="1"/>
  <c r="N23" i="2"/>
  <c r="M23" i="2" s="1"/>
  <c r="O21" i="2"/>
  <c r="Q21" i="2" s="1"/>
  <c r="P21" i="2" s="1"/>
  <c r="K27" i="2"/>
  <c r="R26" i="2" s="1"/>
  <c r="K23" i="2"/>
  <c r="R23" i="2" s="1"/>
  <c r="K21" i="2"/>
  <c r="R22" i="2"/>
  <c r="R28" i="2"/>
  <c r="R32" i="2"/>
  <c r="R21" i="2" l="1"/>
</calcChain>
</file>

<file path=xl/sharedStrings.xml><?xml version="1.0" encoding="utf-8"?>
<sst xmlns="http://schemas.openxmlformats.org/spreadsheetml/2006/main" count="50" uniqueCount="47">
  <si>
    <t>Tabulka hodnocení</t>
  </si>
  <si>
    <t>Identifikace účastníka:</t>
  </si>
  <si>
    <t>Název:</t>
  </si>
  <si>
    <t>Sídlo:</t>
  </si>
  <si>
    <t>IČO:</t>
  </si>
  <si>
    <t xml:space="preserve">Účastník je povinen vyplnit pouze žlutě vyznačená pole tabulky vztahující se k dané části VZ, na kterou podává nabídku </t>
  </si>
  <si>
    <t>Část VZ</t>
  </si>
  <si>
    <t>Kategorie</t>
  </si>
  <si>
    <t>Q -Předpokládaný počet kusů vozidel celkem</t>
  </si>
  <si>
    <t>A</t>
  </si>
  <si>
    <t xml:space="preserve">V1 </t>
  </si>
  <si>
    <t>B</t>
  </si>
  <si>
    <t>V3A</t>
  </si>
  <si>
    <t>C</t>
  </si>
  <si>
    <t>V2</t>
  </si>
  <si>
    <t>F6</t>
  </si>
  <si>
    <t>V3B</t>
  </si>
  <si>
    <t>D</t>
  </si>
  <si>
    <t>E</t>
  </si>
  <si>
    <t>M2</t>
  </si>
  <si>
    <t>M3</t>
  </si>
  <si>
    <t>F</t>
  </si>
  <si>
    <t>L5</t>
  </si>
  <si>
    <t>G</t>
  </si>
  <si>
    <t>P1</t>
  </si>
  <si>
    <t>P1A</t>
  </si>
  <si>
    <t>P1AT</t>
  </si>
  <si>
    <t>H</t>
  </si>
  <si>
    <t>M4</t>
  </si>
  <si>
    <r>
      <t>Nadlimitní veřejná zakázka: "</t>
    </r>
    <r>
      <rPr>
        <b/>
        <sz val="9"/>
        <rFont val="Verdana"/>
        <family val="2"/>
        <charset val="238"/>
      </rPr>
      <t>Dodávky užitkových vozidel pro resort dopravy 2020-2021"</t>
    </r>
  </si>
  <si>
    <r>
      <t>** Způsob výpočtu: N</t>
    </r>
    <r>
      <rPr>
        <b/>
        <i/>
        <vertAlign val="subscript"/>
        <sz val="9"/>
        <color theme="1"/>
        <rFont val="Verdana"/>
        <family val="2"/>
        <charset val="238"/>
      </rPr>
      <t>2</t>
    </r>
    <r>
      <rPr>
        <b/>
        <i/>
        <sz val="9"/>
        <color theme="1"/>
        <rFont val="Verdana"/>
        <family val="2"/>
        <charset val="238"/>
      </rPr>
      <t xml:space="preserve"> = N</t>
    </r>
    <r>
      <rPr>
        <b/>
        <i/>
        <vertAlign val="subscript"/>
        <sz val="9"/>
        <color theme="1"/>
        <rFont val="Verdana"/>
        <family val="2"/>
        <charset val="238"/>
      </rPr>
      <t>1</t>
    </r>
    <r>
      <rPr>
        <b/>
        <i/>
        <sz val="9"/>
        <color theme="1"/>
        <rFont val="Verdana"/>
        <family val="2"/>
        <charset val="238"/>
      </rPr>
      <t xml:space="preserve"> x Q</t>
    </r>
  </si>
  <si>
    <r>
      <t>Pořizovací cena C</t>
    </r>
    <r>
      <rPr>
        <b/>
        <i/>
        <vertAlign val="subscript"/>
        <sz val="9"/>
        <rFont val="Verdana"/>
        <family val="2"/>
        <charset val="238"/>
      </rPr>
      <t xml:space="preserve">p </t>
    </r>
    <r>
      <rPr>
        <b/>
        <i/>
        <sz val="9"/>
        <rFont val="Verdana"/>
        <family val="2"/>
        <charset val="238"/>
      </rPr>
      <t>představuje cenu vozidla dané kategorie a dané specifikace dle přílohy č. 7 ZD</t>
    </r>
  </si>
  <si>
    <r>
      <rPr>
        <b/>
        <i/>
        <sz val="9"/>
        <color theme="1"/>
        <rFont val="Verdana"/>
        <family val="2"/>
        <charset val="238"/>
      </rPr>
      <t>* Způsob výpočtu: N</t>
    </r>
    <r>
      <rPr>
        <b/>
        <i/>
        <vertAlign val="subscript"/>
        <sz val="9"/>
        <color theme="1"/>
        <rFont val="Verdana"/>
        <family val="2"/>
        <charset val="238"/>
      </rPr>
      <t>1</t>
    </r>
    <r>
      <rPr>
        <b/>
        <i/>
        <sz val="9"/>
        <color theme="1"/>
        <rFont val="Verdana"/>
        <family val="2"/>
        <charset val="238"/>
      </rPr>
      <t xml:space="preserve"> = (C</t>
    </r>
    <r>
      <rPr>
        <b/>
        <i/>
        <vertAlign val="subscript"/>
        <sz val="9"/>
        <color theme="1"/>
        <rFont val="Verdana"/>
        <family val="2"/>
        <charset val="238"/>
      </rPr>
      <t xml:space="preserve">p x 0,95) </t>
    </r>
    <r>
      <rPr>
        <b/>
        <i/>
        <sz val="9"/>
        <color theme="1"/>
        <rFont val="Verdana"/>
        <family val="2"/>
        <charset val="238"/>
      </rPr>
      <t>+ (C</t>
    </r>
    <r>
      <rPr>
        <b/>
        <i/>
        <vertAlign val="subscript"/>
        <sz val="9"/>
        <color theme="1"/>
        <rFont val="Verdana"/>
        <family val="2"/>
        <charset val="238"/>
      </rPr>
      <t>n</t>
    </r>
    <r>
      <rPr>
        <b/>
        <i/>
        <sz val="9"/>
        <color theme="1"/>
        <rFont val="Verdana"/>
        <family val="2"/>
        <charset val="238"/>
      </rPr>
      <t xml:space="preserve"> x 0,05)</t>
    </r>
  </si>
  <si>
    <r>
      <t>N</t>
    </r>
    <r>
      <rPr>
        <b/>
        <vertAlign val="subscript"/>
        <sz val="9"/>
        <color theme="1"/>
        <rFont val="Verdana"/>
        <family val="2"/>
        <charset val="238"/>
      </rPr>
      <t>c</t>
    </r>
    <r>
      <rPr>
        <b/>
        <sz val="9"/>
        <color theme="1"/>
        <rFont val="Verdana"/>
        <family val="2"/>
        <charset val="238"/>
      </rPr>
      <t xml:space="preserve"> - Náklady celkem za všechna vozidla v dané části VZ- pro účely hodnocení </t>
    </r>
  </si>
  <si>
    <r>
      <t>N</t>
    </r>
    <r>
      <rPr>
        <b/>
        <vertAlign val="subscript"/>
        <sz val="9"/>
        <color theme="1"/>
        <rFont val="Verdana"/>
        <family val="2"/>
        <charset val="238"/>
      </rPr>
      <t>2</t>
    </r>
    <r>
      <rPr>
        <b/>
        <sz val="9"/>
        <color theme="1"/>
        <rFont val="Verdana"/>
        <family val="2"/>
        <charset val="238"/>
      </rPr>
      <t xml:space="preserve"> - Celkové náklady na pořízení vozidel vč. nadstandardní výbavy - pro účely hodnocení </t>
    </r>
    <r>
      <rPr>
        <b/>
        <vertAlign val="superscript"/>
        <sz val="9"/>
        <color theme="1"/>
        <rFont val="Verdana"/>
        <family val="2"/>
        <charset val="238"/>
      </rPr>
      <t>**</t>
    </r>
  </si>
  <si>
    <r>
      <t>N</t>
    </r>
    <r>
      <rPr>
        <b/>
        <vertAlign val="subscript"/>
        <sz val="9"/>
        <color theme="1"/>
        <rFont val="Verdana"/>
        <family val="2"/>
        <charset val="238"/>
      </rPr>
      <t>1</t>
    </r>
    <r>
      <rPr>
        <b/>
        <sz val="9"/>
        <color theme="1"/>
        <rFont val="Verdana"/>
        <family val="2"/>
        <charset val="238"/>
      </rPr>
      <t xml:space="preserve"> - Náklady na pořízení jednoho vozidla vč. nadstandardní výbavy - pro účely hodnocení </t>
    </r>
    <r>
      <rPr>
        <b/>
        <strike/>
        <vertAlign val="superscript"/>
        <sz val="9"/>
        <color theme="1"/>
        <rFont val="Verdana"/>
        <family val="2"/>
        <charset val="238"/>
      </rPr>
      <t>*</t>
    </r>
  </si>
  <si>
    <r>
      <t>C</t>
    </r>
    <r>
      <rPr>
        <b/>
        <vertAlign val="subscript"/>
        <sz val="9"/>
        <color theme="1"/>
        <rFont val="Verdana"/>
        <family val="2"/>
        <charset val="238"/>
      </rPr>
      <t>p</t>
    </r>
    <r>
      <rPr>
        <b/>
        <sz val="9"/>
        <color theme="1"/>
        <rFont val="Verdana"/>
        <family val="2"/>
        <charset val="238"/>
      </rPr>
      <t xml:space="preserve"> - pořizovací cena jednoho vozidla (v Kč bez DPH)</t>
    </r>
  </si>
  <si>
    <r>
      <t>C</t>
    </r>
    <r>
      <rPr>
        <b/>
        <vertAlign val="subscript"/>
        <sz val="9"/>
        <color theme="1"/>
        <rFont val="Verdana"/>
        <family val="2"/>
        <charset val="238"/>
      </rPr>
      <t>n</t>
    </r>
    <r>
      <rPr>
        <b/>
        <sz val="9"/>
        <color theme="1"/>
        <rFont val="Verdana"/>
        <family val="2"/>
        <charset val="238"/>
      </rPr>
      <t xml:space="preserve"> - Cena za všechny položky nadstandardní výbavy pro dané vozidlo celkem (v Kč bez DPH)</t>
    </r>
  </si>
  <si>
    <t>Cc - celková nabídková cena (v Kč bez DPH)</t>
  </si>
  <si>
    <t>DPH 21% (v Kč)</t>
  </si>
  <si>
    <r>
      <t>C</t>
    </r>
    <r>
      <rPr>
        <b/>
        <vertAlign val="subscript"/>
        <sz val="9"/>
        <color theme="1"/>
        <rFont val="Verdana"/>
        <family val="2"/>
        <charset val="238"/>
      </rPr>
      <t>p</t>
    </r>
    <r>
      <rPr>
        <b/>
        <sz val="9"/>
        <color theme="1"/>
        <rFont val="Verdana"/>
        <family val="2"/>
        <charset val="238"/>
      </rPr>
      <t xml:space="preserve"> - pořizovací cena jednoho vozidla (v Kč s DPH)</t>
    </r>
  </si>
  <si>
    <r>
      <t>C</t>
    </r>
    <r>
      <rPr>
        <b/>
        <vertAlign val="subscript"/>
        <sz val="9"/>
        <color theme="1"/>
        <rFont val="Verdana"/>
        <family val="2"/>
        <charset val="238"/>
      </rPr>
      <t>n</t>
    </r>
    <r>
      <rPr>
        <b/>
        <sz val="9"/>
        <color theme="1"/>
        <rFont val="Verdana"/>
        <family val="2"/>
        <charset val="238"/>
      </rPr>
      <t xml:space="preserve"> - Cena za všechny položky nadstandardní výbavy pro dané vozidlo celkem (v Kč s DPH)</t>
    </r>
  </si>
  <si>
    <t xml:space="preserve">Cc - celková nabídková cena za všechna vozidla v dané části VZ, kterou je účastník povinen doplnit ve shodě do krycího listu nabídky </t>
  </si>
  <si>
    <t>Cc - celková nabídková cena za všechna vozidla v dané části VZ (v Kč bez DPH)</t>
  </si>
  <si>
    <t>Cc - celková nabídková cena (v Kč s DPH)</t>
  </si>
  <si>
    <t>Cc - celková nabídková cena za všechna vozidla v dané části VZ (v Kč s DPH)</t>
  </si>
  <si>
    <t>Příloha č. 4 Zadávací dokumentace č.j. 53300/2020-SŽ-GŘ-O8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</si>
</sst>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vertAlign val="subscript"/>
      <sz val="9"/>
      <color theme="1"/>
      <name val="Verdana"/>
      <family val="2"/>
      <charset val="238"/>
    </font>
    <font>
      <b/>
      <vertAlign val="superscript"/>
      <sz val="9"/>
      <color theme="1"/>
      <name val="Verdana"/>
      <family val="2"/>
      <charset val="238"/>
    </font>
    <font>
      <b/>
      <i/>
      <vertAlign val="superscript"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vertAlign val="subscript"/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vertAlign val="subscript"/>
      <sz val="9"/>
      <name val="Verdana"/>
      <family val="2"/>
      <charset val="238"/>
    </font>
    <font>
      <b/>
      <u/>
      <sz val="12"/>
      <color theme="1"/>
      <name val="Verdana"/>
      <family val="2"/>
      <charset val="238"/>
    </font>
    <font>
      <b/>
      <strike/>
      <vertAlign val="superscript"/>
      <sz val="9"/>
      <color theme="1"/>
      <name val="Verdana"/>
      <family val="2"/>
      <charset val="238"/>
    </font>
    <font>
      <b/>
      <i/>
      <u/>
      <sz val="9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justify"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7" fillId="0" borderId="0" xfId="0" applyFont="1"/>
    <xf numFmtId="0" fontId="7" fillId="3" borderId="4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164" fontId="4" fillId="0" borderId="4" xfId="1" applyNumberFormat="1" applyFont="1" applyBorder="1"/>
    <xf numFmtId="0" fontId="7" fillId="0" borderId="5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164" fontId="4" fillId="0" borderId="5" xfId="1" applyNumberFormat="1" applyFont="1" applyBorder="1"/>
    <xf numFmtId="0" fontId="7" fillId="0" borderId="6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164" fontId="4" fillId="0" borderId="6" xfId="1" applyNumberFormat="1" applyFont="1" applyBorder="1"/>
    <xf numFmtId="0" fontId="7" fillId="0" borderId="7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164" fontId="4" fillId="0" borderId="7" xfId="1" applyNumberFormat="1" applyFont="1" applyBorder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5" fillId="0" borderId="0" xfId="0" applyFont="1" applyAlignment="1">
      <alignment vertical="center"/>
    </xf>
    <xf numFmtId="0" fontId="15" fillId="0" borderId="0" xfId="0" applyFont="1"/>
    <xf numFmtId="0" fontId="5" fillId="0" borderId="7" xfId="1" applyFont="1" applyBorder="1" applyAlignment="1">
      <alignment horizontal="center"/>
    </xf>
    <xf numFmtId="0" fontId="7" fillId="0" borderId="4" xfId="1" applyFont="1" applyBorder="1" applyAlignment="1">
      <alignment horizontal="center" vertical="center"/>
    </xf>
    <xf numFmtId="165" fontId="5" fillId="0" borderId="4" xfId="1" applyNumberFormat="1" applyFont="1" applyBorder="1"/>
    <xf numFmtId="165" fontId="4" fillId="0" borderId="5" xfId="1" applyNumberFormat="1" applyFont="1" applyBorder="1"/>
    <xf numFmtId="165" fontId="4" fillId="0" borderId="7" xfId="1" applyNumberFormat="1" applyFont="1" applyBorder="1"/>
    <xf numFmtId="165" fontId="4" fillId="0" borderId="6" xfId="1" applyNumberFormat="1" applyFont="1" applyBorder="1"/>
    <xf numFmtId="165" fontId="4" fillId="0" borderId="4" xfId="1" applyNumberFormat="1" applyFont="1" applyBorder="1"/>
    <xf numFmtId="165" fontId="5" fillId="0" borderId="5" xfId="1" applyNumberFormat="1" applyFont="1" applyBorder="1"/>
    <xf numFmtId="165" fontId="5" fillId="0" borderId="7" xfId="1" applyNumberFormat="1" applyFont="1" applyBorder="1"/>
    <xf numFmtId="165" fontId="5" fillId="0" borderId="6" xfId="1" applyNumberFormat="1" applyFont="1" applyBorder="1"/>
    <xf numFmtId="0" fontId="7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/>
    </xf>
    <xf numFmtId="164" fontId="4" fillId="2" borderId="5" xfId="1" applyNumberFormat="1" applyFont="1" applyFill="1" applyBorder="1" applyAlignment="1">
      <alignment horizontal="center"/>
    </xf>
    <xf numFmtId="164" fontId="4" fillId="2" borderId="7" xfId="1" applyNumberFormat="1" applyFont="1" applyFill="1" applyBorder="1" applyAlignment="1">
      <alignment horizontal="center"/>
    </xf>
    <xf numFmtId="164" fontId="4" fillId="2" borderId="6" xfId="1" applyNumberFormat="1" applyFont="1" applyFill="1" applyBorder="1" applyAlignment="1">
      <alignment horizontal="center"/>
    </xf>
    <xf numFmtId="164" fontId="0" fillId="0" borderId="0" xfId="0" applyNumberFormat="1"/>
    <xf numFmtId="164" fontId="7" fillId="2" borderId="4" xfId="1" applyNumberFormat="1" applyFont="1" applyFill="1" applyBorder="1" applyAlignment="1">
      <alignment horizontal="center"/>
    </xf>
    <xf numFmtId="0" fontId="17" fillId="0" borderId="0" xfId="0" applyFont="1"/>
    <xf numFmtId="164" fontId="7" fillId="2" borderId="8" xfId="1" applyNumberFormat="1" applyFont="1" applyFill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165" fontId="4" fillId="0" borderId="8" xfId="1" applyNumberFormat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165" fontId="4" fillId="0" borderId="5" xfId="1" applyNumberFormat="1" applyFont="1" applyBorder="1" applyAlignment="1">
      <alignment horizontal="right" vertical="center"/>
    </xf>
    <xf numFmtId="165" fontId="4" fillId="0" borderId="7" xfId="1" applyNumberFormat="1" applyFont="1" applyBorder="1" applyAlignment="1">
      <alignment horizontal="right" vertical="center"/>
    </xf>
    <xf numFmtId="164" fontId="7" fillId="2" borderId="8" xfId="1" applyNumberFormat="1" applyFont="1" applyFill="1" applyBorder="1" applyAlignment="1">
      <alignment horizontal="center" vertical="center"/>
    </xf>
    <xf numFmtId="164" fontId="7" fillId="2" borderId="10" xfId="1" applyNumberFormat="1" applyFont="1" applyFill="1" applyBorder="1" applyAlignment="1">
      <alignment horizontal="center" vertical="center"/>
    </xf>
    <xf numFmtId="165" fontId="4" fillId="0" borderId="6" xfId="1" applyNumberFormat="1" applyFont="1" applyBorder="1" applyAlignment="1">
      <alignment horizontal="right" vertical="center"/>
    </xf>
    <xf numFmtId="164" fontId="7" fillId="2" borderId="5" xfId="1" applyNumberFormat="1" applyFont="1" applyFill="1" applyBorder="1" applyAlignment="1">
      <alignment horizontal="center" vertical="center"/>
    </xf>
    <xf numFmtId="164" fontId="7" fillId="2" borderId="7" xfId="1" applyNumberFormat="1" applyFont="1" applyFill="1" applyBorder="1" applyAlignment="1">
      <alignment horizontal="center" vertical="center"/>
    </xf>
    <xf numFmtId="164" fontId="7" fillId="2" borderId="6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/>
      <protection locked="0"/>
    </xf>
    <xf numFmtId="164" fontId="7" fillId="2" borderId="5" xfId="1" applyNumberFormat="1" applyFont="1" applyFill="1" applyBorder="1" applyAlignment="1" applyProtection="1">
      <alignment horizontal="center"/>
      <protection locked="0"/>
    </xf>
    <xf numFmtId="164" fontId="7" fillId="2" borderId="7" xfId="1" applyNumberFormat="1" applyFont="1" applyFill="1" applyBorder="1" applyAlignment="1" applyProtection="1">
      <alignment horizontal="center"/>
      <protection locked="0"/>
    </xf>
    <xf numFmtId="164" fontId="7" fillId="2" borderId="6" xfId="1" applyNumberFormat="1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70908</xdr:colOff>
      <xdr:row>0</xdr:row>
      <xdr:rowOff>109008</xdr:rowOff>
    </xdr:from>
    <xdr:to>
      <xdr:col>2</xdr:col>
      <xdr:colOff>870585</xdr:colOff>
      <xdr:row>3</xdr:row>
      <xdr:rowOff>178223</xdr:rowOff>
    </xdr:to>
    <xdr:pic>
      <xdr:nvPicPr>
        <xdr:cNvPr id="2" name="Obráze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558" y="109008"/>
          <a:ext cx="1723602" cy="640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T35"/>
  <sheetViews>
    <sheetView tabSelected="1" zoomScale="80" zoomScaleNormal="80" workbookViewId="0">
      <selection activeCell="D21" sqref="D21"/>
    </sheetView>
  </sheetViews>
  <sheetFormatPr defaultRowHeight="15" x14ac:dyDescent="0.25"/>
  <cols>
    <col min="1" max="1" width="15.140625" customWidth="1"/>
    <col min="2" max="2" width="13.85546875" customWidth="1"/>
    <col min="3" max="3" width="16.7109375" customWidth="1"/>
    <col min="4" max="4" width="14" customWidth="1"/>
    <col min="5" max="5" width="14.5703125" customWidth="1"/>
    <col min="6" max="6" width="19" customWidth="1"/>
    <col min="7" max="7" width="16.140625" customWidth="1"/>
    <col min="8" max="8" width="15.28515625" customWidth="1"/>
    <col min="9" max="9" width="17.140625" customWidth="1"/>
    <col min="10" max="10" width="20.42578125" customWidth="1"/>
    <col min="11" max="11" width="17.7109375" customWidth="1"/>
    <col min="12" max="12" width="17.85546875" customWidth="1"/>
    <col min="13" max="13" width="13.85546875" customWidth="1"/>
    <col min="14" max="14" width="17.42578125" customWidth="1"/>
    <col min="15" max="17" width="17.85546875" customWidth="1"/>
    <col min="18" max="18" width="18.7109375" customWidth="1"/>
    <col min="20" max="20" width="21.85546875" customWidth="1"/>
  </cols>
  <sheetData>
    <row r="3" spans="1:18" x14ac:dyDescent="0.25">
      <c r="F3" s="1"/>
    </row>
    <row r="6" spans="1:18" ht="15.75" x14ac:dyDescent="0.25">
      <c r="A6" s="23" t="s">
        <v>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4" t="s">
        <v>46</v>
      </c>
    </row>
    <row r="7" spans="1:18" ht="15.75" x14ac:dyDescent="0.25">
      <c r="A7" s="2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A9" s="22" t="s">
        <v>29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A11" s="2" t="s">
        <v>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20.25" customHeight="1" x14ac:dyDescent="0.25">
      <c r="A12" s="5" t="s">
        <v>2</v>
      </c>
      <c r="B12" s="59"/>
      <c r="C12" s="60"/>
      <c r="D12" s="60"/>
      <c r="E12" s="60"/>
      <c r="F12" s="60"/>
      <c r="G12" s="60"/>
      <c r="H12" s="60"/>
      <c r="I12" s="60"/>
      <c r="J12" s="61"/>
      <c r="K12" s="3"/>
      <c r="L12" s="3"/>
      <c r="M12" s="3"/>
      <c r="N12" s="3"/>
      <c r="O12" s="3"/>
      <c r="P12" s="3"/>
      <c r="Q12" s="3"/>
      <c r="R12" s="3"/>
    </row>
    <row r="13" spans="1:18" ht="20.25" customHeight="1" x14ac:dyDescent="0.25">
      <c r="A13" s="5" t="s">
        <v>3</v>
      </c>
      <c r="B13" s="59"/>
      <c r="C13" s="60"/>
      <c r="D13" s="60"/>
      <c r="E13" s="60"/>
      <c r="F13" s="60"/>
      <c r="G13" s="60"/>
      <c r="H13" s="60"/>
      <c r="I13" s="60"/>
      <c r="J13" s="61"/>
      <c r="K13" s="3"/>
      <c r="L13" s="3"/>
      <c r="M13" s="3"/>
      <c r="N13" s="3"/>
      <c r="O13" s="3"/>
      <c r="P13" s="3"/>
      <c r="Q13" s="3"/>
      <c r="R13" s="3"/>
    </row>
    <row r="14" spans="1:18" ht="20.25" customHeight="1" x14ac:dyDescent="0.25">
      <c r="A14" s="5" t="s">
        <v>4</v>
      </c>
      <c r="B14" s="59"/>
      <c r="C14" s="60"/>
      <c r="D14" s="60"/>
      <c r="E14" s="60"/>
      <c r="F14" s="60"/>
      <c r="G14" s="60"/>
      <c r="H14" s="60"/>
      <c r="I14" s="60"/>
      <c r="J14" s="61"/>
      <c r="K14" s="3"/>
      <c r="L14" s="3"/>
      <c r="M14" s="3"/>
      <c r="N14" s="3"/>
      <c r="O14" s="3"/>
      <c r="P14" s="3"/>
      <c r="Q14" s="3"/>
      <c r="R14" s="3"/>
    </row>
    <row r="15" spans="1:18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5">
      <c r="A16" s="41" t="s">
        <v>5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20" x14ac:dyDescent="0.25">
      <c r="A17" s="21" t="s">
        <v>31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0" x14ac:dyDescent="0.25">
      <c r="A18" s="21" t="s">
        <v>42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20" ht="15.75" thickBot="1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0" ht="100.5" customHeight="1" thickBot="1" x14ac:dyDescent="0.3">
      <c r="A20" s="6" t="s">
        <v>6</v>
      </c>
      <c r="B20" s="6" t="s">
        <v>7</v>
      </c>
      <c r="C20" s="6" t="s">
        <v>8</v>
      </c>
      <c r="D20" s="34" t="s">
        <v>36</v>
      </c>
      <c r="E20" s="6" t="s">
        <v>39</v>
      </c>
      <c r="F20" s="6" t="s">
        <v>40</v>
      </c>
      <c r="G20" s="34" t="s">
        <v>37</v>
      </c>
      <c r="H20" s="6" t="s">
        <v>39</v>
      </c>
      <c r="I20" s="6" t="s">
        <v>41</v>
      </c>
      <c r="J20" s="6" t="s">
        <v>35</v>
      </c>
      <c r="K20" s="6" t="s">
        <v>34</v>
      </c>
      <c r="L20" s="34" t="s">
        <v>38</v>
      </c>
      <c r="M20" s="34" t="s">
        <v>39</v>
      </c>
      <c r="N20" s="34" t="s">
        <v>44</v>
      </c>
      <c r="O20" s="34" t="s">
        <v>43</v>
      </c>
      <c r="P20" s="34" t="s">
        <v>39</v>
      </c>
      <c r="Q20" s="34" t="s">
        <v>45</v>
      </c>
      <c r="R20" s="6" t="s">
        <v>33</v>
      </c>
    </row>
    <row r="21" spans="1:20" ht="15.75" thickBot="1" x14ac:dyDescent="0.3">
      <c r="A21" s="25" t="s">
        <v>9</v>
      </c>
      <c r="B21" s="7" t="s">
        <v>10</v>
      </c>
      <c r="C21" s="8">
        <v>15</v>
      </c>
      <c r="D21" s="55"/>
      <c r="E21" s="9">
        <f>F21-D21</f>
        <v>0</v>
      </c>
      <c r="F21" s="9">
        <f>D21*1.21</f>
        <v>0</v>
      </c>
      <c r="G21" s="55"/>
      <c r="H21" s="9">
        <f>I21-G21</f>
        <v>0</v>
      </c>
      <c r="I21" s="9">
        <f>G21*1.21</f>
        <v>0</v>
      </c>
      <c r="J21" s="26">
        <f>(D21*0.95)+(G21*0.05)</f>
        <v>0</v>
      </c>
      <c r="K21" s="30">
        <f t="shared" ref="K21:K32" si="0">J21*C21</f>
        <v>0</v>
      </c>
      <c r="L21" s="35">
        <f>(D21+G21)*C21</f>
        <v>0</v>
      </c>
      <c r="M21" s="35">
        <f>N21-L21</f>
        <v>0</v>
      </c>
      <c r="N21" s="35">
        <f>L21*1.21</f>
        <v>0</v>
      </c>
      <c r="O21" s="40">
        <f>SUM(L21)</f>
        <v>0</v>
      </c>
      <c r="P21" s="40">
        <f>Q21-O21</f>
        <v>0</v>
      </c>
      <c r="Q21" s="40">
        <f>O21*1.21</f>
        <v>0</v>
      </c>
      <c r="R21" s="30">
        <f>SUM(K21)</f>
        <v>0</v>
      </c>
    </row>
    <row r="22" spans="1:20" ht="15.75" thickBot="1" x14ac:dyDescent="0.3">
      <c r="A22" s="25" t="s">
        <v>11</v>
      </c>
      <c r="B22" s="7" t="s">
        <v>12</v>
      </c>
      <c r="C22" s="8">
        <v>10</v>
      </c>
      <c r="D22" s="55"/>
      <c r="E22" s="9">
        <f>F22-D22</f>
        <v>0</v>
      </c>
      <c r="F22" s="9">
        <f>D22*1.21</f>
        <v>0</v>
      </c>
      <c r="G22" s="55"/>
      <c r="H22" s="9">
        <f t="shared" ref="H22:H32" si="1">I22-G22</f>
        <v>0</v>
      </c>
      <c r="I22" s="9">
        <f t="shared" ref="I22:I32" si="2">G22*1.21</f>
        <v>0</v>
      </c>
      <c r="J22" s="26">
        <f t="shared" ref="J22:J32" si="3">(D22*0.95)+(G22*0.05)</f>
        <v>0</v>
      </c>
      <c r="K22" s="30">
        <f t="shared" si="0"/>
        <v>0</v>
      </c>
      <c r="L22" s="35">
        <f>(D22+G22)*C22</f>
        <v>0</v>
      </c>
      <c r="M22" s="35">
        <f t="shared" ref="M22:M32" si="4">N22-L22</f>
        <v>0</v>
      </c>
      <c r="N22" s="35">
        <f>L22*1.21</f>
        <v>0</v>
      </c>
      <c r="O22" s="40">
        <f>SUM(L22)</f>
        <v>0</v>
      </c>
      <c r="P22" s="40">
        <f>Q22-O22</f>
        <v>0</v>
      </c>
      <c r="Q22" s="40">
        <f>O22*1.21</f>
        <v>0</v>
      </c>
      <c r="R22" s="30">
        <f>SUM(K22)</f>
        <v>0</v>
      </c>
    </row>
    <row r="23" spans="1:20" ht="15.75" thickBot="1" x14ac:dyDescent="0.3">
      <c r="A23" s="45" t="s">
        <v>13</v>
      </c>
      <c r="B23" s="10" t="s">
        <v>14</v>
      </c>
      <c r="C23" s="11">
        <v>65</v>
      </c>
      <c r="D23" s="56"/>
      <c r="E23" s="12">
        <f t="shared" ref="E23:E32" si="5">F23-D23</f>
        <v>0</v>
      </c>
      <c r="F23" s="12">
        <f t="shared" ref="F23:F32" si="6">D23*1.21</f>
        <v>0</v>
      </c>
      <c r="G23" s="56"/>
      <c r="H23" s="12">
        <f t="shared" si="1"/>
        <v>0</v>
      </c>
      <c r="I23" s="12">
        <f t="shared" si="2"/>
        <v>0</v>
      </c>
      <c r="J23" s="31">
        <f t="shared" si="3"/>
        <v>0</v>
      </c>
      <c r="K23" s="27">
        <f t="shared" si="0"/>
        <v>0</v>
      </c>
      <c r="L23" s="36">
        <f>(D23+G23)*C23</f>
        <v>0</v>
      </c>
      <c r="M23" s="36">
        <f t="shared" si="4"/>
        <v>0</v>
      </c>
      <c r="N23" s="36">
        <f t="shared" ref="N23:N32" si="7">L23*1.21</f>
        <v>0</v>
      </c>
      <c r="O23" s="51">
        <f>SUM(L23:L24)</f>
        <v>0</v>
      </c>
      <c r="P23" s="48">
        <f>Q23-O23</f>
        <v>0</v>
      </c>
      <c r="Q23" s="48">
        <f>O23*1.21</f>
        <v>0</v>
      </c>
      <c r="R23" s="46">
        <f>SUM(K23:K24)</f>
        <v>0</v>
      </c>
      <c r="T23" s="39"/>
    </row>
    <row r="24" spans="1:20" ht="15.75" thickBot="1" x14ac:dyDescent="0.3">
      <c r="A24" s="45"/>
      <c r="B24" s="16" t="s">
        <v>16</v>
      </c>
      <c r="C24" s="17">
        <v>1</v>
      </c>
      <c r="D24" s="57"/>
      <c r="E24" s="18">
        <f t="shared" si="5"/>
        <v>0</v>
      </c>
      <c r="F24" s="18">
        <f t="shared" si="6"/>
        <v>0</v>
      </c>
      <c r="G24" s="57"/>
      <c r="H24" s="18">
        <f t="shared" si="1"/>
        <v>0</v>
      </c>
      <c r="I24" s="18">
        <f t="shared" si="2"/>
        <v>0</v>
      </c>
      <c r="J24" s="32">
        <f t="shared" si="3"/>
        <v>0</v>
      </c>
      <c r="K24" s="28">
        <f t="shared" si="0"/>
        <v>0</v>
      </c>
      <c r="L24" s="37">
        <f t="shared" ref="L24:L32" si="8">(D24+G24)*C24</f>
        <v>0</v>
      </c>
      <c r="M24" s="37">
        <f t="shared" si="4"/>
        <v>0</v>
      </c>
      <c r="N24" s="37">
        <f t="shared" si="7"/>
        <v>0</v>
      </c>
      <c r="O24" s="52"/>
      <c r="P24" s="49"/>
      <c r="Q24" s="49"/>
      <c r="R24" s="47"/>
    </row>
    <row r="25" spans="1:20" ht="15.75" thickBot="1" x14ac:dyDescent="0.3">
      <c r="A25" s="43" t="s">
        <v>17</v>
      </c>
      <c r="B25" s="16" t="s">
        <v>15</v>
      </c>
      <c r="C25" s="17">
        <v>10</v>
      </c>
      <c r="D25" s="57"/>
      <c r="E25" s="18">
        <f>F25-D25</f>
        <v>0</v>
      </c>
      <c r="F25" s="18">
        <f>D25*1.21</f>
        <v>0</v>
      </c>
      <c r="G25" s="57"/>
      <c r="H25" s="18">
        <f>I25-G25</f>
        <v>0</v>
      </c>
      <c r="I25" s="18">
        <f>G25*1.21</f>
        <v>0</v>
      </c>
      <c r="J25" s="32">
        <f t="shared" si="3"/>
        <v>0</v>
      </c>
      <c r="K25" s="28">
        <f t="shared" si="0"/>
        <v>0</v>
      </c>
      <c r="L25" s="37">
        <f t="shared" si="8"/>
        <v>0</v>
      </c>
      <c r="M25" s="37">
        <f t="shared" si="4"/>
        <v>0</v>
      </c>
      <c r="N25" s="37">
        <f t="shared" si="7"/>
        <v>0</v>
      </c>
      <c r="O25" s="42">
        <f>SUM(L25)</f>
        <v>0</v>
      </c>
      <c r="P25" s="42">
        <f>Q25-O25</f>
        <v>0</v>
      </c>
      <c r="Q25" s="42">
        <f>O25*1.21</f>
        <v>0</v>
      </c>
      <c r="R25" s="44">
        <f>SUM(K25)</f>
        <v>0</v>
      </c>
    </row>
    <row r="26" spans="1:20" ht="15.75" thickBot="1" x14ac:dyDescent="0.3">
      <c r="A26" s="45" t="s">
        <v>18</v>
      </c>
      <c r="B26" s="13" t="s">
        <v>19</v>
      </c>
      <c r="C26" s="14">
        <v>7</v>
      </c>
      <c r="D26" s="58"/>
      <c r="E26" s="15">
        <f t="shared" si="5"/>
        <v>0</v>
      </c>
      <c r="F26" s="15">
        <f t="shared" si="6"/>
        <v>0</v>
      </c>
      <c r="G26" s="58"/>
      <c r="H26" s="15">
        <f t="shared" si="1"/>
        <v>0</v>
      </c>
      <c r="I26" s="15">
        <f t="shared" si="2"/>
        <v>0</v>
      </c>
      <c r="J26" s="33">
        <f t="shared" si="3"/>
        <v>0</v>
      </c>
      <c r="K26" s="29">
        <f t="shared" si="0"/>
        <v>0</v>
      </c>
      <c r="L26" s="38">
        <f t="shared" si="8"/>
        <v>0</v>
      </c>
      <c r="M26" s="38">
        <f t="shared" si="4"/>
        <v>0</v>
      </c>
      <c r="N26" s="38">
        <f t="shared" si="7"/>
        <v>0</v>
      </c>
      <c r="O26" s="48">
        <f>SUM(L26:L27)</f>
        <v>0</v>
      </c>
      <c r="P26" s="48">
        <f>Q26-O26</f>
        <v>0</v>
      </c>
      <c r="Q26" s="48">
        <f>O26*1.21</f>
        <v>0</v>
      </c>
      <c r="R26" s="50">
        <f>SUM(K26:K27)</f>
        <v>0</v>
      </c>
    </row>
    <row r="27" spans="1:20" ht="15.75" thickBot="1" x14ac:dyDescent="0.3">
      <c r="A27" s="45"/>
      <c r="B27" s="16" t="s">
        <v>20</v>
      </c>
      <c r="C27" s="17">
        <v>1</v>
      </c>
      <c r="D27" s="57"/>
      <c r="E27" s="18">
        <f t="shared" si="5"/>
        <v>0</v>
      </c>
      <c r="F27" s="18">
        <f t="shared" si="6"/>
        <v>0</v>
      </c>
      <c r="G27" s="57"/>
      <c r="H27" s="18">
        <f t="shared" si="1"/>
        <v>0</v>
      </c>
      <c r="I27" s="18">
        <f t="shared" si="2"/>
        <v>0</v>
      </c>
      <c r="J27" s="32">
        <f t="shared" si="3"/>
        <v>0</v>
      </c>
      <c r="K27" s="28">
        <f t="shared" si="0"/>
        <v>0</v>
      </c>
      <c r="L27" s="37">
        <f t="shared" si="8"/>
        <v>0</v>
      </c>
      <c r="M27" s="37">
        <f t="shared" si="4"/>
        <v>0</v>
      </c>
      <c r="N27" s="37">
        <f t="shared" si="7"/>
        <v>0</v>
      </c>
      <c r="O27" s="49"/>
      <c r="P27" s="49"/>
      <c r="Q27" s="49"/>
      <c r="R27" s="47"/>
    </row>
    <row r="28" spans="1:20" ht="15.75" thickBot="1" x14ac:dyDescent="0.3">
      <c r="A28" s="25" t="s">
        <v>21</v>
      </c>
      <c r="B28" s="7" t="s">
        <v>22</v>
      </c>
      <c r="C28" s="8">
        <v>14</v>
      </c>
      <c r="D28" s="55"/>
      <c r="E28" s="9">
        <f t="shared" si="5"/>
        <v>0</v>
      </c>
      <c r="F28" s="9">
        <f t="shared" si="6"/>
        <v>0</v>
      </c>
      <c r="G28" s="55"/>
      <c r="H28" s="9">
        <f t="shared" si="1"/>
        <v>0</v>
      </c>
      <c r="I28" s="9">
        <f t="shared" si="2"/>
        <v>0</v>
      </c>
      <c r="J28" s="26">
        <f t="shared" si="3"/>
        <v>0</v>
      </c>
      <c r="K28" s="30">
        <f t="shared" si="0"/>
        <v>0</v>
      </c>
      <c r="L28" s="35">
        <f t="shared" si="8"/>
        <v>0</v>
      </c>
      <c r="M28" s="35">
        <f t="shared" si="4"/>
        <v>0</v>
      </c>
      <c r="N28" s="35">
        <f t="shared" si="7"/>
        <v>0</v>
      </c>
      <c r="O28" s="40">
        <f>SUM(L28)</f>
        <v>0</v>
      </c>
      <c r="P28" s="40">
        <f>Q28-O28</f>
        <v>0</v>
      </c>
      <c r="Q28" s="40">
        <f>O28*1.21</f>
        <v>0</v>
      </c>
      <c r="R28" s="30">
        <f>SUM(K28)</f>
        <v>0</v>
      </c>
    </row>
    <row r="29" spans="1:20" ht="15.75" thickBot="1" x14ac:dyDescent="0.3">
      <c r="A29" s="45" t="s">
        <v>23</v>
      </c>
      <c r="B29" s="10" t="s">
        <v>24</v>
      </c>
      <c r="C29" s="11">
        <v>1</v>
      </c>
      <c r="D29" s="56"/>
      <c r="E29" s="12">
        <f t="shared" si="5"/>
        <v>0</v>
      </c>
      <c r="F29" s="12">
        <f t="shared" si="6"/>
        <v>0</v>
      </c>
      <c r="G29" s="56"/>
      <c r="H29" s="12">
        <f t="shared" si="1"/>
        <v>0</v>
      </c>
      <c r="I29" s="12">
        <f t="shared" si="2"/>
        <v>0</v>
      </c>
      <c r="J29" s="31">
        <f t="shared" si="3"/>
        <v>0</v>
      </c>
      <c r="K29" s="27">
        <f t="shared" si="0"/>
        <v>0</v>
      </c>
      <c r="L29" s="36">
        <f t="shared" si="8"/>
        <v>0</v>
      </c>
      <c r="M29" s="36">
        <f t="shared" si="4"/>
        <v>0</v>
      </c>
      <c r="N29" s="36">
        <f t="shared" si="7"/>
        <v>0</v>
      </c>
      <c r="O29" s="51">
        <f>SUM(L29:L31)</f>
        <v>0</v>
      </c>
      <c r="P29" s="48">
        <f>Q29-O29</f>
        <v>0</v>
      </c>
      <c r="Q29" s="48">
        <f>O29*1.21</f>
        <v>0</v>
      </c>
      <c r="R29" s="46">
        <f>SUM(K29:K31)</f>
        <v>0</v>
      </c>
    </row>
    <row r="30" spans="1:20" ht="15.75" thickBot="1" x14ac:dyDescent="0.3">
      <c r="A30" s="45"/>
      <c r="B30" s="13" t="s">
        <v>25</v>
      </c>
      <c r="C30" s="14">
        <v>1</v>
      </c>
      <c r="D30" s="58"/>
      <c r="E30" s="15">
        <f t="shared" si="5"/>
        <v>0</v>
      </c>
      <c r="F30" s="15">
        <f t="shared" si="6"/>
        <v>0</v>
      </c>
      <c r="G30" s="58"/>
      <c r="H30" s="15">
        <f t="shared" si="1"/>
        <v>0</v>
      </c>
      <c r="I30" s="15">
        <f t="shared" si="2"/>
        <v>0</v>
      </c>
      <c r="J30" s="33">
        <f t="shared" si="3"/>
        <v>0</v>
      </c>
      <c r="K30" s="29">
        <f t="shared" si="0"/>
        <v>0</v>
      </c>
      <c r="L30" s="38">
        <f t="shared" si="8"/>
        <v>0</v>
      </c>
      <c r="M30" s="38">
        <f t="shared" si="4"/>
        <v>0</v>
      </c>
      <c r="N30" s="38">
        <f t="shared" si="7"/>
        <v>0</v>
      </c>
      <c r="O30" s="53"/>
      <c r="P30" s="54"/>
      <c r="Q30" s="54"/>
      <c r="R30" s="50"/>
    </row>
    <row r="31" spans="1:20" ht="15.75" thickBot="1" x14ac:dyDescent="0.3">
      <c r="A31" s="45"/>
      <c r="B31" s="16" t="s">
        <v>26</v>
      </c>
      <c r="C31" s="24">
        <v>2</v>
      </c>
      <c r="D31" s="57"/>
      <c r="E31" s="18">
        <f t="shared" si="5"/>
        <v>0</v>
      </c>
      <c r="F31" s="18">
        <f t="shared" si="6"/>
        <v>0</v>
      </c>
      <c r="G31" s="57"/>
      <c r="H31" s="18">
        <f t="shared" si="1"/>
        <v>0</v>
      </c>
      <c r="I31" s="18">
        <f t="shared" si="2"/>
        <v>0</v>
      </c>
      <c r="J31" s="32">
        <f t="shared" si="3"/>
        <v>0</v>
      </c>
      <c r="K31" s="28">
        <f t="shared" si="0"/>
        <v>0</v>
      </c>
      <c r="L31" s="37">
        <f t="shared" si="8"/>
        <v>0</v>
      </c>
      <c r="M31" s="37">
        <f t="shared" si="4"/>
        <v>0</v>
      </c>
      <c r="N31" s="37">
        <f t="shared" si="7"/>
        <v>0</v>
      </c>
      <c r="O31" s="52"/>
      <c r="P31" s="49"/>
      <c r="Q31" s="49"/>
      <c r="R31" s="47"/>
    </row>
    <row r="32" spans="1:20" ht="15.75" thickBot="1" x14ac:dyDescent="0.3">
      <c r="A32" s="25" t="s">
        <v>27</v>
      </c>
      <c r="B32" s="7" t="s">
        <v>28</v>
      </c>
      <c r="C32" s="8">
        <v>8</v>
      </c>
      <c r="D32" s="55"/>
      <c r="E32" s="9">
        <f t="shared" si="5"/>
        <v>0</v>
      </c>
      <c r="F32" s="9">
        <f t="shared" si="6"/>
        <v>0</v>
      </c>
      <c r="G32" s="55"/>
      <c r="H32" s="9">
        <f t="shared" si="1"/>
        <v>0</v>
      </c>
      <c r="I32" s="9">
        <f t="shared" si="2"/>
        <v>0</v>
      </c>
      <c r="J32" s="26">
        <f t="shared" si="3"/>
        <v>0</v>
      </c>
      <c r="K32" s="30">
        <f t="shared" si="0"/>
        <v>0</v>
      </c>
      <c r="L32" s="35">
        <f t="shared" si="8"/>
        <v>0</v>
      </c>
      <c r="M32" s="35">
        <f t="shared" si="4"/>
        <v>0</v>
      </c>
      <c r="N32" s="35">
        <f t="shared" si="7"/>
        <v>0</v>
      </c>
      <c r="O32" s="40">
        <f>SUM(L32)</f>
        <v>0</v>
      </c>
      <c r="P32" s="40">
        <f>Q32-O32</f>
        <v>0</v>
      </c>
      <c r="Q32" s="40">
        <f>O32*1.21</f>
        <v>0</v>
      </c>
      <c r="R32" s="30">
        <f>SUM(K32)</f>
        <v>0</v>
      </c>
    </row>
    <row r="33" spans="1:18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18" x14ac:dyDescent="0.25">
      <c r="A34" s="19" t="s">
        <v>32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5">
      <c r="A35" s="20" t="s">
        <v>30</v>
      </c>
    </row>
  </sheetData>
  <sheetProtection password="93E7" sheet="1" objects="1" scenarios="1"/>
  <protectedRanges>
    <protectedRange password="8A6C" sqref="B12:G14" name="Oblast1" securityDescriptor="O:WDG:WDD:(A;;CC;;;WD)"/>
  </protectedRanges>
  <mergeCells count="18">
    <mergeCell ref="B12:J12"/>
    <mergeCell ref="B13:J13"/>
    <mergeCell ref="B14:J14"/>
    <mergeCell ref="A23:A24"/>
    <mergeCell ref="R23:R24"/>
    <mergeCell ref="Q23:Q24"/>
    <mergeCell ref="P23:P24"/>
    <mergeCell ref="A29:A31"/>
    <mergeCell ref="R29:R31"/>
    <mergeCell ref="O23:O24"/>
    <mergeCell ref="O29:O31"/>
    <mergeCell ref="A26:A27"/>
    <mergeCell ref="R26:R27"/>
    <mergeCell ref="P29:P31"/>
    <mergeCell ref="Q29:Q31"/>
    <mergeCell ref="O26:O27"/>
    <mergeCell ref="P26:P27"/>
    <mergeCell ref="Q26:Q27"/>
  </mergeCells>
  <pageMargins left="0.7" right="0.7" top="0.75" bottom="0.7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hodnocení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2020-06-23T10:40:56Z</cp:lastPrinted>
  <dcterms:created xsi:type="dcterms:W3CDTF">2020-02-13T12:36:48Z</dcterms:created>
  <dcterms:modified xsi:type="dcterms:W3CDTF">2020-09-09T10:49:27Z</dcterms:modified>
</cp:coreProperties>
</file>