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208 - Horšovský Týn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'65420208 - Horšovský Týn ...'!$C$112:$K$118</definedName>
    <definedName name="_xlnm.Print_Area" localSheetId="1">'65420208 - Horšovský Týn ...'!$C$4:$J$76,'65420208 - Horšovský Týn ...'!$C$82:$J$96,'65420208 - Horšovský Týn ...'!$C$102:$K$118</definedName>
    <definedName name="_xlnm.Print_Titles" localSheetId="1">'65420208 - Horšovský Týn 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F107"/>
  <c r="E105"/>
  <c r="F87"/>
  <c r="E85"/>
  <c r="J22"/>
  <c r="E22"/>
  <c r="J110"/>
  <c r="J21"/>
  <c r="J19"/>
  <c r="E19"/>
  <c r="J109"/>
  <c r="J18"/>
  <c r="J16"/>
  <c r="E16"/>
  <c r="F110"/>
  <c r="J15"/>
  <c r="J13"/>
  <c r="E13"/>
  <c r="F109"/>
  <c r="J12"/>
  <c r="J10"/>
  <c r="J107"/>
  <c i="1" r="L90"/>
  <c r="AM90"/>
  <c r="AM89"/>
  <c r="L89"/>
  <c r="AM87"/>
  <c r="L87"/>
  <c r="L85"/>
  <c r="L84"/>
  <c i="2" r="BK118"/>
  <c r="J117"/>
  <c r="BK116"/>
  <c r="J115"/>
  <c r="J118"/>
  <c r="BK117"/>
  <c r="J116"/>
  <c r="BK115"/>
  <c i="1" r="AS94"/>
  <c i="2" l="1" r="BK114"/>
  <c r="J114"/>
  <c r="J95"/>
  <c r="P114"/>
  <c r="P113"/>
  <c i="1" r="AU95"/>
  <c i="2" r="R114"/>
  <c r="R113"/>
  <c r="T114"/>
  <c r="T113"/>
  <c r="F89"/>
  <c r="F90"/>
  <c r="BE116"/>
  <c r="BE118"/>
  <c r="J87"/>
  <c r="J89"/>
  <c r="J90"/>
  <c r="BE115"/>
  <c r="BE117"/>
  <c r="J32"/>
  <c i="1" r="AW95"/>
  <c i="2" r="F32"/>
  <c i="1" r="BA95"/>
  <c r="BA94"/>
  <c r="AW94"/>
  <c r="AK30"/>
  <c i="2" r="F35"/>
  <c i="1" r="BD95"/>
  <c r="BD94"/>
  <c r="W33"/>
  <c i="2" r="F33"/>
  <c i="1" r="BB95"/>
  <c r="BB94"/>
  <c r="AX94"/>
  <c r="AU94"/>
  <c i="2" r="F34"/>
  <c i="1" r="BC95"/>
  <c r="BC94"/>
  <c r="W32"/>
  <c i="2" l="1" r="BK113"/>
  <c r="J113"/>
  <c i="1" r="AY94"/>
  <c r="W31"/>
  <c r="W30"/>
  <c i="2" r="J28"/>
  <c i="1" r="AG95"/>
  <c r="AG94"/>
  <c r="AK26"/>
  <c i="2" r="J31"/>
  <c i="1" r="AV95"/>
  <c r="AT95"/>
  <c i="2" r="F31"/>
  <c i="1" r="AZ95"/>
  <c r="AZ94"/>
  <c r="W29"/>
  <c i="2" l="1" r="J37"/>
  <c i="1" r="AN95"/>
  <c i="2" r="J94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<sst xmlns="http://schemas.openxmlformats.org/spreadsheetml/2006/main">
  <si>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</si>
  <si>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</si>
  <si>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</si>
  <si>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</si>
  <si>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</si>
  <si>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{96e17fd7-d93e-4a56-aa4f-d2386dc5052d}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</si>
  <si>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</si>
  <si>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</si>
  <si>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</si>
  <si>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</si>
  <si>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</si>
  <si>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</si>
  <si>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</si>
  <si>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</si>
  <si>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65420208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</si>
  <si>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</si>
  <si>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</si>
  <si>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Horšovský Týn ON - Oprava VB - projektová dokumentace</t>
  </si>
  <si>
    <t>KSO:</t>
  </si>
  <si>
    <t>CC-CZ:</t>
  </si>
  <si>
    <t>Místo:</t>
  </si>
  <si>
    <t xml:space="preserve"> </t>
  </si>
  <si>
    <t>Datum:</t>
  </si>
  <si>
    <t>12. 7. 2020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</si>
  <si>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</si>
  <si>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</si>
  <si>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</si>
  <si>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</si>
  <si>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</si>
  <si>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</si>
  <si>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</si>
  <si>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</si>
  <si>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</si>
  <si>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</si>
  <si>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</si>
  <si>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</si>
  <si>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</si>
  <si>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</si>
  <si>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</si>
  <si>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</si>
  <si>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</si>
  <si>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</si>
  <si>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</si>
  <si>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</si>
  <si>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</si>
  <si>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</si>
  <si>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</si>
  <si>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</si>
  <si>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</si>
  <si>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</si>
  <si>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</si>
  <si>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</si>
  <si>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</si>
  <si>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</si>
  <si>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</si>
  <si>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</si>
  <si>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</si>
  <si>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</si>
  <si>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</si>
  <si>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</si>
  <si>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</si>
  <si>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</si>
  <si>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</si>
  <si>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</si>
  <si>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</si>
  <si>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</si>
  <si>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</si>
  <si>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</si>
  <si>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</si>
  <si>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</si>
  <si>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</si>
  <si>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</si>
  <si>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</si>
  <si>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</si>
  <si>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</si>
  <si>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</si>
  <si>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</si>
  <si>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</si>
  <si>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</si>
  <si>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</si>
  <si>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</si>
  <si>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</si>
  <si>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</si>
  <si>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</si>
  <si>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</si>
  <si>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</si>
  <si>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</si>
  <si>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</si>
  <si>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</si>
  <si>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</si>
  <si>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</si>
  <si>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</si>
  <si>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</si>
  <si>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</si>
  <si>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</si>
  <si>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</si>
  <si>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</si>
  <si>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</si>
  <si>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</si>
  <si>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</si>
  <si>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</si>
  <si>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</si>
  <si>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</si>
  <si>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</si>
  <si>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</si>
  <si>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</si>
  <si>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010001001</t>
  </si>
  <si>
    <t>1. Etapa - zaměření stávajícího stavu, stavebně-technické průzkumy, situace širších vztahů</t>
  </si>
  <si>
    <t>kpl</t>
  </si>
  <si>
    <t>1024</t>
  </si>
  <si>
    <t>1613037637</t>
  </si>
  <si>
    <t>010001002</t>
  </si>
  <si>
    <t>2. Etapa - jednostupňová projektová dokumentace pro stavební povolení (DSP) s podrobností vč. prvků pro provedení stavby (DPS), vč. prez. projednání návrhu PD zástupci projektanta všech profesí PD se zástupci složek SŽ a ČD v budově OŘ Plzeň, Sušická 23</t>
  </si>
  <si>
    <t>1574708204</t>
  </si>
  <si>
    <t>3</t>
  </si>
  <si>
    <t>010001003</t>
  </si>
  <si>
    <t xml:space="preserve">3. Etapa - odevzdání projektové dokumentace včetně  položkového rozpočtu a výkazu výměr, oboje se zapracovaním případných připomínek z projednání odevzdané projektové dokumentace se složkami Správy železnic , státní organizace a ČD, a.s. </t>
  </si>
  <si>
    <t>-1698321416</t>
  </si>
  <si>
    <t>4</t>
  </si>
  <si>
    <t>010001004</t>
  </si>
  <si>
    <t>4. Etapa - Inženýrská činnost + odevzdání kompletní projektové dokumentace ke stav. povolení včetně zapracování případných připomínek z inženýrské činnosti a podání žádosti o vydání stavebního povolení vč. všech potřebných stanovisek, vyjádření a podkladů</t>
  </si>
  <si>
    <t>-680754861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</si>
</sst>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65420208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Horšovský Týn ON - Oprava VB - projektová dokumentace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12. 7. 2020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V94" s="113" t="s">
        <v>74</v>
      </c>
      <c r="BW94" s="113" t="s">
        <v>5</v>
      </c>
      <c r="BX94" s="113" t="s">
        <v>75</v>
      </c>
      <c r="CL94" s="113" t="s">
        <v>1</v>
      </c>
    </row>
    <row r="95" s="7" customFormat="1" ht="24.75" customHeight="1">
      <c r="A95" s="114" t="s">
        <v>76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'65420208 - Horšovský Týn 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77</v>
      </c>
      <c r="AR95" s="121"/>
      <c r="AS95" s="122">
        <v>0</v>
      </c>
      <c r="AT95" s="123">
        <f>ROUND(SUM(AV95:AW95),2)</f>
        <v>0</v>
      </c>
      <c r="AU95" s="124">
        <f>'65420208 - Horšovský Týn ...'!P113</f>
        <v>0</v>
      </c>
      <c r="AV95" s="123">
        <f>'65420208 - Horšovský Týn ...'!J31</f>
        <v>0</v>
      </c>
      <c r="AW95" s="123">
        <f>'65420208 - Horšovský Týn ...'!J32</f>
        <v>0</v>
      </c>
      <c r="AX95" s="123">
        <f>'65420208 - Horšovský Týn ...'!J33</f>
        <v>0</v>
      </c>
      <c r="AY95" s="123">
        <f>'65420208 - Horšovský Týn ...'!J34</f>
        <v>0</v>
      </c>
      <c r="AZ95" s="123">
        <f>'65420208 - Horšovský Týn ...'!F31</f>
        <v>0</v>
      </c>
      <c r="BA95" s="123">
        <f>'65420208 - Horšovský Týn ...'!F32</f>
        <v>0</v>
      </c>
      <c r="BB95" s="123">
        <f>'65420208 - Horšovský Týn ...'!F33</f>
        <v>0</v>
      </c>
      <c r="BC95" s="123">
        <f>'65420208 - Horšovský Týn ...'!F34</f>
        <v>0</v>
      </c>
      <c r="BD95" s="125">
        <f>'65420208 - Horšovský Týn ...'!F35</f>
        <v>0</v>
      </c>
      <c r="BE95" s="7"/>
      <c r="BT95" s="126" t="s">
        <v>78</v>
      </c>
      <c r="BU95" s="126" t="s">
        <v>79</v>
      </c>
      <c r="BV95" s="126" t="s">
        <v>74</v>
      </c>
      <c r="BW95" s="126" t="s">
        <v>5</v>
      </c>
      <c r="BX95" s="126" t="s">
        <v>75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dlpY3u9J2zIEzhHYewV5YVELp+bIepYOh7hmfkJL2ynrq4aZZDF0IyS2IE6CNF2GKwZJzCFIOGBOIIbY6cCCaw==" hashValue="f+2/MSk7NUGsKLNXUiXqCD8BHmbbfhLkyG39z11bnzLzEWcCDJFu01uWfT3XaYnzP5JTr337YdBrZNDzAuBZf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208 - Horšovský Týn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80</v>
      </c>
    </row>
    <row r="4" s="1" customFormat="1" ht="24.96" customHeight="1">
      <c r="B4" s="16"/>
      <c r="D4" s="129" t="s">
        <v>81</v>
      </c>
      <c r="L4" s="16"/>
      <c r="M4" s="130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12. 7. 2020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tr">
        <f>IF('Rekapitulace stavby'!AN10="","",'Rekapitulace stavby'!AN10)</f>
        <v/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3" t="str">
        <f>IF('Rekapitulace stavby'!E11="","",'Rekapitulace stavby'!E11)</f>
        <v xml:space="preserve"> </v>
      </c>
      <c r="F13" s="34"/>
      <c r="G13" s="34"/>
      <c r="H13" s="34"/>
      <c r="I13" s="131" t="s">
        <v>26</v>
      </c>
      <c r="J13" s="133" t="str">
        <f>IF('Rekapitulace stavby'!AN11="","",'Rekapitulace stavby'!AN11)</f>
        <v/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1" t="s">
        <v>27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26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1" t="s">
        <v>29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26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1" t="s">
        <v>31</v>
      </c>
      <c r="E21" s="34"/>
      <c r="F21" s="34"/>
      <c r="G21" s="34"/>
      <c r="H21" s="34"/>
      <c r="I21" s="131" t="s">
        <v>25</v>
      </c>
      <c r="J21" s="133" t="str">
        <f>IF('Rekapitulace stavby'!AN19="","",'Rekapitulace stavby'!AN19)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3" t="str">
        <f>IF('Rekapitulace stavby'!E20="","",'Rekapitulace stavby'!E20)</f>
        <v xml:space="preserve"> </v>
      </c>
      <c r="F22" s="34"/>
      <c r="G22" s="34"/>
      <c r="H22" s="34"/>
      <c r="I22" s="131" t="s">
        <v>26</v>
      </c>
      <c r="J22" s="133" t="str">
        <f>IF('Rekapitulace stavby'!AN20="","",'Rekapitulace stavby'!AN20)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1" t="s">
        <v>32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0" t="s">
        <v>33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2" t="s">
        <v>35</v>
      </c>
      <c r="G30" s="34"/>
      <c r="H30" s="34"/>
      <c r="I30" s="142" t="s">
        <v>34</v>
      </c>
      <c r="J30" s="142" t="s">
        <v>36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3" t="s">
        <v>37</v>
      </c>
      <c r="E31" s="131" t="s">
        <v>38</v>
      </c>
      <c r="F31" s="144">
        <f>ROUND((SUM(BE113:BE118)),  2)</f>
        <v>0</v>
      </c>
      <c r="G31" s="34"/>
      <c r="H31" s="34"/>
      <c r="I31" s="145">
        <v>0.20999999999999999</v>
      </c>
      <c r="J31" s="144">
        <f>ROUND(((SUM(BE113:BE118))*I31),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1" t="s">
        <v>39</v>
      </c>
      <c r="F32" s="144">
        <f>ROUND((SUM(BF113:BF118)),  2)</f>
        <v>0</v>
      </c>
      <c r="G32" s="34"/>
      <c r="H32" s="34"/>
      <c r="I32" s="145">
        <v>0.14999999999999999</v>
      </c>
      <c r="J32" s="144">
        <f>ROUND(((SUM(BF113:BF118))*I32),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40</v>
      </c>
      <c r="F33" s="144">
        <f>ROUND((SUM(BG113:BG118)),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41</v>
      </c>
      <c r="F34" s="144">
        <f>ROUND((SUM(BH113:BH118)),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42</v>
      </c>
      <c r="F35" s="144">
        <f>ROUND((SUM(BI113:BI118)),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6"/>
      <c r="D37" s="147" t="s">
        <v>43</v>
      </c>
      <c r="E37" s="148"/>
      <c r="F37" s="148"/>
      <c r="G37" s="149" t="s">
        <v>44</v>
      </c>
      <c r="H37" s="150" t="s">
        <v>45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3" t="s">
        <v>46</v>
      </c>
      <c r="E50" s="154"/>
      <c r="F50" s="154"/>
      <c r="G50" s="153" t="s">
        <v>47</v>
      </c>
      <c r="H50" s="154"/>
      <c r="I50" s="154"/>
      <c r="J50" s="154"/>
      <c r="K50" s="15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5" t="s">
        <v>48</v>
      </c>
      <c r="E61" s="156"/>
      <c r="F61" s="157" t="s">
        <v>49</v>
      </c>
      <c r="G61" s="155" t="s">
        <v>48</v>
      </c>
      <c r="H61" s="156"/>
      <c r="I61" s="156"/>
      <c r="J61" s="158" t="s">
        <v>49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3" t="s">
        <v>50</v>
      </c>
      <c r="E65" s="159"/>
      <c r="F65" s="159"/>
      <c r="G65" s="153" t="s">
        <v>51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5" t="s">
        <v>48</v>
      </c>
      <c r="E76" s="156"/>
      <c r="F76" s="157" t="s">
        <v>49</v>
      </c>
      <c r="G76" s="155" t="s">
        <v>48</v>
      </c>
      <c r="H76" s="156"/>
      <c r="I76" s="156"/>
      <c r="J76" s="158" t="s">
        <v>49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72" t="str">
        <f>E7</f>
        <v>Horšovský Týn ON - Oprava VB - projektová dokumentace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28" t="s">
        <v>22</v>
      </c>
      <c r="J87" s="75" t="str">
        <f>IF(J10="","",J10)</f>
        <v>12. 7. 2020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 xml:space="preserve"> </v>
      </c>
      <c r="G89" s="36"/>
      <c r="H89" s="36"/>
      <c r="I89" s="28" t="s">
        <v>29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27</v>
      </c>
      <c r="D90" s="36"/>
      <c r="E90" s="36"/>
      <c r="F90" s="23" t="str">
        <f>IF(E16="","",E16)</f>
        <v>Vyplň údaj</v>
      </c>
      <c r="G90" s="36"/>
      <c r="H90" s="36"/>
      <c r="I90" s="28" t="s">
        <v>31</v>
      </c>
      <c r="J90" s="32" t="str">
        <f>E22</f>
        <v xml:space="preserve"> 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4" t="s">
        <v>83</v>
      </c>
      <c r="D92" s="165"/>
      <c r="E92" s="165"/>
      <c r="F92" s="165"/>
      <c r="G92" s="165"/>
      <c r="H92" s="165"/>
      <c r="I92" s="165"/>
      <c r="J92" s="166" t="s">
        <v>84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67" t="s">
        <v>85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86</v>
      </c>
    </row>
    <row r="95" s="9" customFormat="1" ht="24.96" customHeight="1">
      <c r="A95" s="9"/>
      <c r="B95" s="168"/>
      <c r="C95" s="169"/>
      <c r="D95" s="170" t="s">
        <v>87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88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Horšovský Týn ON - Oprava VB - projektová dokumentace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 xml:space="preserve"> </v>
      </c>
      <c r="G107" s="36"/>
      <c r="H107" s="36"/>
      <c r="I107" s="28" t="s">
        <v>22</v>
      </c>
      <c r="J107" s="75" t="str">
        <f>IF(J10="","",J10)</f>
        <v>12. 7. 2020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 xml:space="preserve"> </v>
      </c>
      <c r="G109" s="36"/>
      <c r="H109" s="36"/>
      <c r="I109" s="28" t="s">
        <v>29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27</v>
      </c>
      <c r="D110" s="36"/>
      <c r="E110" s="36"/>
      <c r="F110" s="23" t="str">
        <f>IF(E16="","",E16)</f>
        <v>Vyplň údaj</v>
      </c>
      <c r="G110" s="36"/>
      <c r="H110" s="36"/>
      <c r="I110" s="28" t="s">
        <v>31</v>
      </c>
      <c r="J110" s="32" t="str">
        <f>E22</f>
        <v xml:space="preserve"> 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89</v>
      </c>
      <c r="D112" s="177" t="s">
        <v>58</v>
      </c>
      <c r="E112" s="177" t="s">
        <v>54</v>
      </c>
      <c r="F112" s="177" t="s">
        <v>55</v>
      </c>
      <c r="G112" s="177" t="s">
        <v>90</v>
      </c>
      <c r="H112" s="177" t="s">
        <v>91</v>
      </c>
      <c r="I112" s="177" t="s">
        <v>92</v>
      </c>
      <c r="J112" s="177" t="s">
        <v>84</v>
      </c>
      <c r="K112" s="178" t="s">
        <v>93</v>
      </c>
      <c r="L112" s="179"/>
      <c r="M112" s="96" t="s">
        <v>1</v>
      </c>
      <c r="N112" s="97" t="s">
        <v>37</v>
      </c>
      <c r="O112" s="97" t="s">
        <v>94</v>
      </c>
      <c r="P112" s="97" t="s">
        <v>95</v>
      </c>
      <c r="Q112" s="97" t="s">
        <v>96</v>
      </c>
      <c r="R112" s="97" t="s">
        <v>97</v>
      </c>
      <c r="S112" s="97" t="s">
        <v>98</v>
      </c>
      <c r="T112" s="98" t="s">
        <v>99</v>
      </c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100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3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72</v>
      </c>
      <c r="AU113" s="13" t="s">
        <v>86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72</v>
      </c>
      <c r="E114" s="188" t="s">
        <v>101</v>
      </c>
      <c r="F114" s="188" t="s">
        <v>102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SUM(P115:P118)</f>
        <v>0</v>
      </c>
      <c r="Q114" s="193"/>
      <c r="R114" s="194">
        <f>SUM(R115:R118)</f>
        <v>0</v>
      </c>
      <c r="S114" s="193"/>
      <c r="T114" s="195">
        <f>SUM(T115:T118)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103</v>
      </c>
      <c r="AT114" s="197" t="s">
        <v>72</v>
      </c>
      <c r="AU114" s="197" t="s">
        <v>73</v>
      </c>
      <c r="AY114" s="196" t="s">
        <v>104</v>
      </c>
      <c r="BK114" s="198">
        <f>SUM(BK115:BK118)</f>
        <v>0</v>
      </c>
    </row>
    <row r="115" s="2" customFormat="1" ht="24.15" customHeight="1">
      <c r="A115" s="34"/>
      <c r="B115" s="35"/>
      <c r="C115" s="199" t="s">
        <v>78</v>
      </c>
      <c r="D115" s="199" t="s">
        <v>105</v>
      </c>
      <c r="E115" s="200" t="s">
        <v>106</v>
      </c>
      <c r="F115" s="201" t="s">
        <v>107</v>
      </c>
      <c r="G115" s="202" t="s">
        <v>108</v>
      </c>
      <c r="H115" s="203">
        <v>1</v>
      </c>
      <c r="I115" s="204"/>
      <c r="J115" s="205">
        <f>ROUND(I115*H115,2)</f>
        <v>0</v>
      </c>
      <c r="K115" s="201" t="s">
        <v>1</v>
      </c>
      <c r="L115" s="40"/>
      <c r="M115" s="206" t="s">
        <v>1</v>
      </c>
      <c r="N115" s="207" t="s">
        <v>38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0" t="s">
        <v>109</v>
      </c>
      <c r="AT115" s="210" t="s">
        <v>105</v>
      </c>
      <c r="AU115" s="210" t="s">
        <v>78</v>
      </c>
      <c r="AY115" s="13" t="s">
        <v>104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78</v>
      </c>
      <c r="BK115" s="211">
        <f>ROUND(I115*H115,2)</f>
        <v>0</v>
      </c>
      <c r="BL115" s="13" t="s">
        <v>109</v>
      </c>
      <c r="BM115" s="210" t="s">
        <v>110</v>
      </c>
    </row>
    <row r="116" s="2" customFormat="1" ht="62.7" customHeight="1">
      <c r="A116" s="34"/>
      <c r="B116" s="35"/>
      <c r="C116" s="199" t="s">
        <v>80</v>
      </c>
      <c r="D116" s="199" t="s">
        <v>105</v>
      </c>
      <c r="E116" s="200" t="s">
        <v>111</v>
      </c>
      <c r="F116" s="201" t="s">
        <v>112</v>
      </c>
      <c r="G116" s="202" t="s">
        <v>108</v>
      </c>
      <c r="H116" s="203">
        <v>1</v>
      </c>
      <c r="I116" s="204"/>
      <c r="J116" s="205">
        <f>ROUND(I116*H116,2)</f>
        <v>0</v>
      </c>
      <c r="K116" s="201" t="s">
        <v>1</v>
      </c>
      <c r="L116" s="40"/>
      <c r="M116" s="206" t="s">
        <v>1</v>
      </c>
      <c r="N116" s="207" t="s">
        <v>38</v>
      </c>
      <c r="O116" s="8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0" t="s">
        <v>109</v>
      </c>
      <c r="AT116" s="210" t="s">
        <v>105</v>
      </c>
      <c r="AU116" s="210" t="s">
        <v>78</v>
      </c>
      <c r="AY116" s="13" t="s">
        <v>104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78</v>
      </c>
      <c r="BK116" s="211">
        <f>ROUND(I116*H116,2)</f>
        <v>0</v>
      </c>
      <c r="BL116" s="13" t="s">
        <v>109</v>
      </c>
      <c r="BM116" s="210" t="s">
        <v>113</v>
      </c>
    </row>
    <row r="117" s="2" customFormat="1" ht="62.7" customHeight="1">
      <c r="A117" s="34"/>
      <c r="B117" s="35"/>
      <c r="C117" s="199" t="s">
        <v>114</v>
      </c>
      <c r="D117" s="199" t="s">
        <v>105</v>
      </c>
      <c r="E117" s="200" t="s">
        <v>115</v>
      </c>
      <c r="F117" s="201" t="s">
        <v>116</v>
      </c>
      <c r="G117" s="202" t="s">
        <v>108</v>
      </c>
      <c r="H117" s="203">
        <v>1</v>
      </c>
      <c r="I117" s="204"/>
      <c r="J117" s="205">
        <f>ROUND(I117*H117,2)</f>
        <v>0</v>
      </c>
      <c r="K117" s="201" t="s">
        <v>1</v>
      </c>
      <c r="L117" s="40"/>
      <c r="M117" s="206" t="s">
        <v>1</v>
      </c>
      <c r="N117" s="207" t="s">
        <v>38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0" t="s">
        <v>109</v>
      </c>
      <c r="AT117" s="210" t="s">
        <v>105</v>
      </c>
      <c r="AU117" s="210" t="s">
        <v>78</v>
      </c>
      <c r="AY117" s="13" t="s">
        <v>104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78</v>
      </c>
      <c r="BK117" s="211">
        <f>ROUND(I117*H117,2)</f>
        <v>0</v>
      </c>
      <c r="BL117" s="13" t="s">
        <v>109</v>
      </c>
      <c r="BM117" s="210" t="s">
        <v>117</v>
      </c>
    </row>
    <row r="118" s="2" customFormat="1" ht="62.7" customHeight="1">
      <c r="A118" s="34"/>
      <c r="B118" s="35"/>
      <c r="C118" s="199" t="s">
        <v>118</v>
      </c>
      <c r="D118" s="199" t="s">
        <v>105</v>
      </c>
      <c r="E118" s="200" t="s">
        <v>119</v>
      </c>
      <c r="F118" s="201" t="s">
        <v>120</v>
      </c>
      <c r="G118" s="202" t="s">
        <v>108</v>
      </c>
      <c r="H118" s="203">
        <v>1</v>
      </c>
      <c r="I118" s="204"/>
      <c r="J118" s="205">
        <f>ROUND(I118*H118,2)</f>
        <v>0</v>
      </c>
      <c r="K118" s="201" t="s">
        <v>1</v>
      </c>
      <c r="L118" s="40"/>
      <c r="M118" s="212" t="s">
        <v>1</v>
      </c>
      <c r="N118" s="213" t="s">
        <v>38</v>
      </c>
      <c r="O118" s="21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0" t="s">
        <v>109</v>
      </c>
      <c r="AT118" s="210" t="s">
        <v>105</v>
      </c>
      <c r="AU118" s="210" t="s">
        <v>78</v>
      </c>
      <c r="AY118" s="13" t="s">
        <v>104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78</v>
      </c>
      <c r="BK118" s="211">
        <f>ROUND(I118*H118,2)</f>
        <v>0</v>
      </c>
      <c r="BL118" s="13" t="s">
        <v>109</v>
      </c>
      <c r="BM118" s="210" t="s">
        <v>121</v>
      </c>
    </row>
    <row r="119" s="2" customFormat="1" ht="6.96" customHeight="1">
      <c r="A119" s="34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40"/>
      <c r="M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</sheetData>
  <sheetProtection sheet="1" autoFilter="0" formatColumns="0" formatRows="0" objects="1" scenarios="1" spinCount="100000" saltValue="WwKcW2eF8GVBlUomE1ArPqWFTQXAIl0tFqdJQ5coNX8vGUq8vwH9qKc493/w2AaL9CFBUEOC8y+2V8mDr+DUkw==" hashValue="LCpebPPumLrIn3kjOcZdVKU8ZdWPcLklEIDf757UuhFI8v3XjxwPesYIso0PN91s0iHhlLRn2qQ4Q77GKTrF3A==" algorithmName="SHA-512" password="CC35"/>
  <autoFilter ref="C112:K118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2020-09-29T18:35:24Z</dcterms:created>
  <dcterms:modified xsi:type="dcterms:W3CDTF">2020-09-29T18:35:27Z</dcterms:modified>
</cp:coreProperties>
</file>