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<sst xmlns="http://schemas.openxmlformats.org/spreadsheetml/2006/main" count="18474" uniqueCount="2298">
  <si>
    <t>Aspe</t>
  </si>
  <si>
    <t>Rekapitulace ceny</t>
  </si>
  <si>
    <t>5213510016</t>
  </si>
  <si>
    <t>Zajištění bezbariérového přístupu na nástupiště v žst. Kolín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</si>
  <si>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</si>
  <si>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</si>
  <si>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</si>
  <si>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</si>
  <si>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</si>
  <si>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</si>
  <si>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</si>
  <si>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</si>
  <si>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</si>
  <si>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</si>
  <si>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</si>
  <si>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</si>
  <si>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</si>
  <si>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</si>
  <si>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</si>
  <si>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</si>
  <si>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</si>
  <si>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</si>
  <si>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</si>
  <si>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21,00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</si>
  <si>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</si>
  <si>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</si>
  <si>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</si>
  <si>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</si>
  <si>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</si>
  <si>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</si>
  <si>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</si>
  <si>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</si>
  <si>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</si>
  <si>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</si>
  <si>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</si>
  <si>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</si>
  <si>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</si>
  <si>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</si>
  <si>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</si>
  <si>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</si>
  <si>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</si>
  <si>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</si>
  <si>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</si>
  <si>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</si>
  <si>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</si>
  <si>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</si>
  <si>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</si>
  <si>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</si>
  <si>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</si>
  <si>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</si>
  <si>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13193</t>
  </si>
  <si>
    <t>HLOUBENÍ JAM ZAPAŽ I NEPAŽ TŘ IIIHLOUBENÍ JAM ZAPAŽ I NEPAŽ TŘ III</t>
  </si>
  <si>
    <t>M3</t>
  </si>
  <si>
    <t>Firemní</t>
  </si>
  <si>
    <t>0</t>
  </si>
  <si>
    <t>PP</t>
  </si>
  <si>
    <t>VV</t>
  </si>
  <si>
    <t>TS</t>
  </si>
  <si>
    <t>17411</t>
  </si>
  <si>
    <t>ZÁSYP JAM A RÝH ZEMINOU SE ZHUTNĚNÍMZÁSYP JAM A RÝH ZEMINOU SE ZHUTNĚNÍM</t>
  </si>
  <si>
    <t>702313</t>
  </si>
  <si>
    <t>ZAKRYTÍ KABELŮ VÝSTRAŽNOU FÓLIÍ ŠÍŘKY PŘES 40 CMZAKRYTÍ KABELŮ VÝSTRAŽNOU FÓLIÍ ŠÍŘKY PŘES 40 CM</t>
  </si>
  <si>
    <t>M</t>
  </si>
  <si>
    <t>4</t>
  </si>
  <si>
    <t>75A218</t>
  </si>
  <si>
    <t>ZATAŽENÍ A SPOJKOVÁNÍ KABELŮ DO 12 PÁRŮ - DEMONTÁŽZATAŽENÍ A SPOJKOVÁNÍ KABELŮ DO 12 PÁRŮ - DEMONTÁŽ</t>
  </si>
  <si>
    <t>KMPÁR</t>
  </si>
  <si>
    <t>5</t>
  </si>
  <si>
    <t>75A228</t>
  </si>
  <si>
    <t>ZATAŽENÍ A SPOJKOVÁNÍ KABELŮ PŘES 12 PÁRŮ - DEMONTÁŽZATAŽENÍ A SPOJKOVÁNÍ KABELŮ PŘES 12 PÁRŮ - DEMONTÁŽ</t>
  </si>
  <si>
    <t>709611</t>
  </si>
  <si>
    <t>DEMONTÁŽ KABELOVÉHO ŽLABU/LIŠTY VČETNĚ KRYTUDEMONTÁŽ KABELOVÉHO ŽLABU/LIŠTY VČETNĚ KRYTU</t>
  </si>
  <si>
    <t>7</t>
  </si>
  <si>
    <t>702113</t>
  </si>
  <si>
    <t>KABELOVÝ ŽLAB ZEMNÍ VČETNĚ KRYTU SVĚTLÉ ŠÍŘKY PŘES 250 MMKABELOVÝ ŽLAB ZEMNÍ VČETNĚ KRYTU SVĚTLÉ ŠÍŘKY PŘES 250 MM</t>
  </si>
  <si>
    <t>8</t>
  </si>
  <si>
    <t>702111</t>
  </si>
  <si>
    <t>KABELOVÝ ŽLAB ZEMNÍ VČETNĚ KRYTU SVĚTLÉ ŠÍŘKY DO 120 MMpopis položky 1. Položka obsahuje:  – kompletní montáž, rozměření, upevnění, řezání, spojování apod.   –</t>
  </si>
  <si>
    <t>veškerý spojovací a montážní materiál vč. upevňovacího materiálu ( držáky apod.)  – pomocné</t>
  </si>
  <si>
    <t>9</t>
  </si>
  <si>
    <t>75A217</t>
  </si>
  <si>
    <t>ZATAŽENÍ A SPOJKOVÁNÍ KABELŮ DO 12 PÁRŮ - MONTÁŽZATAŽENÍ A SPOJKOVÁNÍ KABELŮ DO 12 PÁRŮ - MONTÁŽ</t>
  </si>
  <si>
    <t>10</t>
  </si>
  <si>
    <t>75A227</t>
  </si>
  <si>
    <t>ZATAŽENÍ A SPOJKOVÁNÍ KABELŮ PŘES 12 PÁRŮ - MONTÁŽZATAŽENÍ A SPOJKOVÁNÍ KABELŮ PŘES 12 PÁRŮ - MONTÁŽ</t>
  </si>
  <si>
    <t>11</t>
  </si>
  <si>
    <t>702223</t>
  </si>
  <si>
    <t>KABELOVÁ CHRÁNIČKA ZEMNÍ UV STABILNÍ DN PŘES 200 MMKABELOVÁ CHRÁNIČKA ZEMNÍ UV STABILNÍ DN PŘES 200 MM</t>
  </si>
  <si>
    <t>12</t>
  </si>
  <si>
    <t>75A131</t>
  </si>
  <si>
    <t>KABEL METALICKÝ DVOUPLÁŠŤOVÝ DO 12 PÁRŮ - DODÁVKAKABEL METALICKÝ DVOUPLÁŠŤOVÝ DO 12 PÁRŮ - DODÁVKA</t>
  </si>
  <si>
    <t>13</t>
  </si>
  <si>
    <t>75A217_01</t>
  </si>
  <si>
    <t>14</t>
  </si>
  <si>
    <t>75A311</t>
  </si>
  <si>
    <t>KABELOVÁ FORMA (UKONČENÍ KABELŮ) PRO KABELY ZABEZPEČOVACÍ DO 12 PÁRŮKABELOVÁ FORMA (UKONČENÍ KABELŮ) PRO KABELY ZABEZPEČOVACÍ DO 12 PÁRŮ</t>
  </si>
  <si>
    <t>KS</t>
  </si>
  <si>
    <t>15</t>
  </si>
  <si>
    <t>75C538</t>
  </si>
  <si>
    <t>STOŽÁROVÉ NÁVĚSTIDLO OD ČTYŘ SVĚTEL - DEMONTÁŽSTOŽÁROVÉ NÁVĚSTIDLO OD ČTYŘ SVĚTEL - DEMONTÁŽ</t>
  </si>
  <si>
    <t>KUS</t>
  </si>
  <si>
    <t>16</t>
  </si>
  <si>
    <t>75C537</t>
  </si>
  <si>
    <t>STOŽÁROVÉ NÁVĚSTIDLO OD ČTYŘ SVĚTEL - MONTÁŽSTOŽÁROVÉ NÁVĚSTIDLO OD ČTYŘ SVĚTEL - MONTÁŽ</t>
  </si>
  <si>
    <t>17</t>
  </si>
  <si>
    <t>75C848</t>
  </si>
  <si>
    <t>STYKOVÝ TRANSFORMÁTOR, SYMETRIZAČNÍ A UKOLEJňOVACÍ TLUMIVKA - DEMONTÁŽSTYKOVÝ TRANSFORMÁTOR, SYMETRIZAČNÍ A UKOLEJňOVACÍ TLUMIVKA - DEMONTÁŽ</t>
  </si>
  <si>
    <t>18</t>
  </si>
  <si>
    <t>75C847</t>
  </si>
  <si>
    <t>STYKOVÝ TRANSFORMÁTOR, SYMETRIZAČNÍ A UKOLEJňOVACÍ TLUMIVKA - MONTÁŽSTYKOVÝ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</si>
  <si>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</si>
  <si>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</si>
  <si>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</si>
  <si>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</si>
  <si>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</si>
  <si>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CESTPŘEZKOUŠENÍ VLAKOVÝCH CEST</t>
  </si>
  <si>
    <t>21</t>
  </si>
  <si>
    <t>75E1B7</t>
  </si>
  <si>
    <t>REGULACE A ZKOUŠENÍ ZABEZPEČOVACÍHO ZAŘÍZENÍREGULACE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</si>
  <si>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</si>
  <si>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</si>
  <si>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</si>
  <si>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</si>
  <si>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</si>
  <si>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</si>
  <si>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</si>
  <si>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</si>
  <si>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</si>
  <si>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</si>
  <si>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</si>
  <si>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</si>
  <si>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</si>
  <si>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</si>
  <si>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</si>
  <si>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</si>
  <si>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</si>
  <si>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</si>
  <si>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</si>
  <si>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</si>
  <si>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</si>
  <si>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</si>
  <si>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</si>
  <si>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</si>
  <si>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</si>
  <si>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</si>
  <si>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</si>
  <si>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</si>
  <si>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</si>
  <si>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</si>
  <si>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</si>
  <si>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</si>
  <si>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</si>
  <si>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</si>
  <si>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</si>
  <si>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DEMONTÁŽBALÍZA NEPROMĚNNÁ TYP EUROBALISE - DEMONTÁŽ</t>
  </si>
  <si>
    <t>42</t>
  </si>
  <si>
    <t>75F217</t>
  </si>
  <si>
    <t>BALÍZA NEPROMĚNNÁ TYP EUROBALISE - MONTÁŽBALÍZA NEPROMĚNNÁ TYP EUROBALISE - MONTÁŽ</t>
  </si>
  <si>
    <t>43</t>
  </si>
  <si>
    <t>75E157_01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</si>
  <si>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</si>
  <si>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</si>
  <si>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</si>
  <si>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</si>
  <si>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</si>
  <si>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</si>
  <si>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PRVEKSW ADRESNÝ RBC - ÚPRAVA DLE POŽADAVKŮ PRO JEDEN VENKOVNÍ PRVEK</t>
  </si>
  <si>
    <t>47</t>
  </si>
  <si>
    <t>75F287</t>
  </si>
  <si>
    <t>PŘEZKOUŠENÍ A REGULACE TECHNOLOGIE RBC ZA 1 VCPŘEZKOUŠENÍ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</si>
  <si>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</si>
  <si>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</si>
  <si>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</si>
  <si>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</si>
  <si>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</si>
  <si>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</si>
  <si>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</si>
  <si>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</si>
  <si>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</si>
  <si>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2KMpopis položky Technická specifikace</t>
  </si>
  <si>
    <t>14173</t>
  </si>
  <si>
    <t>PROTLAČOVÁNÍ POTRUBÍ Z PLAST HMOT DN DO 200MMpopis položky</t>
  </si>
  <si>
    <t>17411_04</t>
  </si>
  <si>
    <t>ZÁSYP JAM A RÝH ZEMINOU SE ZHUTNĚNÍMpopis položky</t>
  </si>
  <si>
    <t>702112</t>
  </si>
  <si>
    <t>KABELOVÝ ŽLAB ZEMNÍ VČETNĚ KRYTU SVĚTLÉ ŠÍŘKY PŘES 120 DO 250 MMpopis položky</t>
  </si>
  <si>
    <t>702312_03</t>
  </si>
  <si>
    <t>ZAKRYTÍ KABELŮ VÝSTRAŽNOU FÓLIÍ ŠÍŘKY PŘES 20 DO 40 CMpopis položky</t>
  </si>
  <si>
    <t>Montážní práce</t>
  </si>
  <si>
    <t>703211_01</t>
  </si>
  <si>
    <t>KABELOVÝ ŽLAB NOSNÝ/DRÁTĚNÝ ŽÁROVĚ ZINKOVANÝ VČETNĚ UPEVNĚNÍ A PŘÍSLUŠENSTVÍ SVĚTLÉpopis položky</t>
  </si>
  <si>
    <t>75I221</t>
  </si>
  <si>
    <t>KABEL ZEMNÍ DVOUPLÁŠŤOVÝ BEZ PANCÍŘE PRŮMĚRU ŽÍLY 0,8 MM DO 5XNpopis položky</t>
  </si>
  <si>
    <t>KMČTYŘKA</t>
  </si>
  <si>
    <t>75I222</t>
  </si>
  <si>
    <t>KABEL ZEMNÍ DVOUPLÁŠŤOVÝ BEZ PANCÍŘE PRŮMĚRU ŽÍLY 0,8 MM DO 25XNpopis položky</t>
  </si>
  <si>
    <t>75I223</t>
  </si>
  <si>
    <t>KABEL ZEMNÍ DVOUPLÁŠŤOVÝ BEZ PANCÍŘE PRŮMĚRU ŽÍLY 0,8 MM DO 50XNpopis položky</t>
  </si>
  <si>
    <t>75I224</t>
  </si>
  <si>
    <t>KABEL ZEMNÍ DVOUPLÁŠŤOVÝ BEZ PANCÍŘE PRŮMĚRU ŽÍLY 0,8 MM PŘES 50XNpopis položky</t>
  </si>
  <si>
    <t>75I22Y</t>
  </si>
  <si>
    <t>KABEL ZEMNÍ DVOUPLÁŠŤOVÝ BEZ PANCÍŘE PRŮMĚRU ŽÍLY 0,8 MM - DEMONTÁŽpopis položky</t>
  </si>
  <si>
    <t>75I7223</t>
  </si>
  <si>
    <t>KABEL KLASICKÝ DÁLKOVÝ DVOUPLÁŠŤOVÝ S PANCÍŘEM DO 37 ČTYŘEKpopis položky</t>
  </si>
  <si>
    <t>75I724</t>
  </si>
  <si>
    <t>KABEL KLASICKÝ DÁLKOVÝ DVOUPLÁŠŤOVÝ S PANCÍŘEM PŘES 37 ČTYŘEKpopis položky</t>
  </si>
  <si>
    <t>75I72Y</t>
  </si>
  <si>
    <t>KABEL KLASICKÝ DÁLKOVÝ DVOUPLÁŠŤOVÝ S PANCÍŘEM - DEMONTÁŽpopis položky</t>
  </si>
  <si>
    <t>75IE31</t>
  </si>
  <si>
    <t>SKŘÍŇ ROZVODNÁ PŘES 100 PÁRŮpopis položky</t>
  </si>
  <si>
    <t>75IF21</t>
  </si>
  <si>
    <t>ROZPOJOVACÍ SVORKOVNICE 2/10, 2/8popis položky</t>
  </si>
  <si>
    <t>75IF31</t>
  </si>
  <si>
    <t>ZEMNÍCÍ SVORKOVNICEpopis položky</t>
  </si>
  <si>
    <t>75IF41</t>
  </si>
  <si>
    <t>MONTÁŽNÍ RÁM DO 10+1popis položky</t>
  </si>
  <si>
    <t>75IFA1</t>
  </si>
  <si>
    <t>NOSNÍK BLESKOJISTEKpopis položky</t>
  </si>
  <si>
    <t>75IG51</t>
  </si>
  <si>
    <t>VEDENÍ UZEMŇOVACÍ NA POVRCHU Z FEZN DRÁTU DO 120 MM2popis položky</t>
  </si>
  <si>
    <t>75IH11</t>
  </si>
  <si>
    <t>UKONČENÍ KABELU CELOPLASTOVÉHO BEZ PANCÍŘE DO 40 ŽILpopis položky</t>
  </si>
  <si>
    <t>75IH13</t>
  </si>
  <si>
    <t>UKONČENÍ KABELU CELOPLASTOVÉHO BEZ PANCÍŘE DO 200 ŽILpopis položky</t>
  </si>
  <si>
    <t>75IH14</t>
  </si>
  <si>
    <t>UKONČENÍ KABELU CELOPLASTOVÉHO BEZ PANCÍŘE PŘES 200 ŽILpopis položky</t>
  </si>
  <si>
    <t>75II11</t>
  </si>
  <si>
    <t>SPOJKA PRO CELOPLASTOVÉ KABELY BEZ PANCÍŘE DO 100 ŽILpopis položky</t>
  </si>
  <si>
    <t>75II12</t>
  </si>
  <si>
    <t>SPOJKA PRO CELOPLASTOVÉ KABELY BEZ PANCÍŘE PŘES 100 ŽILpopis položky</t>
  </si>
  <si>
    <t>75II32</t>
  </si>
  <si>
    <t>SPOJKA DÁLKOVÉHO KABELU PŘES 100 ŽILpopis položky</t>
  </si>
  <si>
    <t>75IJ12</t>
  </si>
  <si>
    <t>MĚŘENÍ JEDNOSMĚRNÉ NA SDĚLOVACÍM KABELUpopis položky</t>
  </si>
  <si>
    <t>75IJ15</t>
  </si>
  <si>
    <t>MĚŘENÍ A VYROVNÁNÍ KAPACITNÍCH NEROVNOVÁH NA MÍSTNÍM SDĚLOVACÍM KABELU, KABEL DO 4 KM DÉLKY, 1 ČTYŘKpopis položky</t>
  </si>
  <si>
    <t>ÚSEK</t>
  </si>
  <si>
    <t>75IJ23</t>
  </si>
  <si>
    <t>MĚŘENÍ ZÁVĚREČNÉ DÁLKOVÝCH KABELŮ V OBOU SMĚRECH V PLNÉM ROZSAHU BEZ PROVOZUpopis položky</t>
  </si>
  <si>
    <t>ČTYŘKA</t>
  </si>
  <si>
    <t xml:space="preserve">  PS 10-02-12</t>
  </si>
  <si>
    <t>ŽST Kolín, Přeložky optických sítí</t>
  </si>
  <si>
    <t>PS 10-02-12</t>
  </si>
  <si>
    <t>132732_01</t>
  </si>
  <si>
    <t>HLOUBENÍ RÝH ŠÍŘ DO 2M PAŽ I NEPAŽ TŘ. I, ODVOZ DO 2KMpopis položky</t>
  </si>
  <si>
    <t>701002</t>
  </si>
  <si>
    <t>ZNAČKOVACÍ TYČpopis položky</t>
  </si>
  <si>
    <t>701005_02</t>
  </si>
  <si>
    <t>VYHLADÁVACÍ MARKER ZEMNÍ S MOŽNOSTÍ ZÁPISUpopis položky</t>
  </si>
  <si>
    <t>75I812</t>
  </si>
  <si>
    <t>KABEL OPTICKÝ SINGLEMODE DO 36 VLÁKENpopis položky</t>
  </si>
  <si>
    <t>KMVLÁKNO</t>
  </si>
  <si>
    <t>75I813</t>
  </si>
  <si>
    <t>KABEL OPTICKÝ SINGLEMODE DO 72 VLÁKENpopis položky</t>
  </si>
  <si>
    <t>75I81Y</t>
  </si>
  <si>
    <t>KABEL OPTICKÝ SINGLEMODE DEMONTÁŽpopis položky</t>
  </si>
  <si>
    <t>75I841</t>
  </si>
  <si>
    <t>KABEL OPTICKÝ - REZERVA DO 500 MMpopis položky</t>
  </si>
  <si>
    <t>75I84Y</t>
  </si>
  <si>
    <t>KABEL OPTICKÝ - REZERVA DO 500 MM - DEMONTÁŽpopis položky</t>
  </si>
  <si>
    <t>75I911</t>
  </si>
  <si>
    <t>OPTOTRUBKA HDPE PRŮMĚRU DO 40 MMpopis položky</t>
  </si>
  <si>
    <t>75I91X</t>
  </si>
  <si>
    <t>OPTOTRUBKA HDPE - MONTÁŽpopis položky</t>
  </si>
  <si>
    <t>75I951</t>
  </si>
  <si>
    <t>OPTOTRUBKA HDPE DĚLENÁ PRŮMĚRU DO 40 MMpopis položky</t>
  </si>
  <si>
    <t>75I961</t>
  </si>
  <si>
    <t>OPTOTRUBKA - HERMETIZACE ÚSEKU DO 2000 Mpopis položky</t>
  </si>
  <si>
    <t>75I962</t>
  </si>
  <si>
    <t>OPTOTRUBKA - KALIBRACEpopis položky</t>
  </si>
  <si>
    <t>75IA11</t>
  </si>
  <si>
    <t>OPTOTRUBKOVÁ SPOJKA PRŮMĚRU DO 40 MMpopis položky</t>
  </si>
  <si>
    <t>75IA21</t>
  </si>
  <si>
    <t>OPTOTRUBKOVÁ SPOJKA OPRAVNÁ PRŮMĚRU DO 40 MMpopis položky</t>
  </si>
  <si>
    <t>75IA31</t>
  </si>
  <si>
    <t>OPTOTRUBKOVÁ SPOJKA Y PRŮMĚRU DO 40 MMpopis položky</t>
  </si>
  <si>
    <t>75IA51</t>
  </si>
  <si>
    <t>OPTOTRUBKOVÁ KONCOVKA PRŮMĚRU DO 40 MMpopis položky</t>
  </si>
  <si>
    <t>75IA5Y</t>
  </si>
  <si>
    <t>OPTOTRUBKOVÁ KONCOVKA - DEMONTÁŽpopis položky</t>
  </si>
  <si>
    <t>75ID21</t>
  </si>
  <si>
    <t>PLASTOVÁ ZEMNÍ KOMORA PRO ULOŽENÍ SPOJKYpopis položky</t>
  </si>
  <si>
    <t>75ID31</t>
  </si>
  <si>
    <t>PLASTOVÁ ZEMNÍ KOMORA TĚSNENÍ PRO HDPE TRUBKU DO 40 MMpopis položky</t>
  </si>
  <si>
    <t>75IEG1</t>
  </si>
  <si>
    <t>KAZETA PRO ULOŽENÍ SVÁRŮ - DODÁVKApopis položky</t>
  </si>
  <si>
    <t>75IEGX</t>
  </si>
  <si>
    <t>KAZETA PRO ULOŽENÍ SVÁRŮ - MONTÁŽpopis položky</t>
  </si>
  <si>
    <t>75IH62</t>
  </si>
  <si>
    <t>UKONČENÍ KABELU OPTICKÉHO DO 36 VLÁKENpopis položky</t>
  </si>
  <si>
    <t>75IH63</t>
  </si>
  <si>
    <t>UKONČENÍ KABELU OPTICKÉHO DO 72 VLÁKENpopis položky</t>
  </si>
  <si>
    <t>75IH91</t>
  </si>
  <si>
    <t>UKONČENÍ KABELU ŠTÍTEK KABELOVÝpopis položky</t>
  </si>
  <si>
    <t>75II71</t>
  </si>
  <si>
    <t>SPOJKA OPTICKÁ DO 72 VLÁKENpopis položky</t>
  </si>
  <si>
    <t>75II7X</t>
  </si>
  <si>
    <t>SPOJKA OPTICKÁ MONTÁŽpopis položky</t>
  </si>
  <si>
    <t>75II7Y</t>
  </si>
  <si>
    <t>SPOJKA OPTICKÁ DEMONTÁŽpopis položky</t>
  </si>
  <si>
    <t>75II81</t>
  </si>
  <si>
    <t>SPOJKA OPTICKÁ NA ZÁVĚSNÝ KABEL DO 72 VLÁKENpopis položky</t>
  </si>
  <si>
    <t>75IK21</t>
  </si>
  <si>
    <t>MĚŘENÍ KOMPLEXNÍ OPTICKÉHO KABELUpopis položky</t>
  </si>
  <si>
    <t>VLÁKNO</t>
  </si>
  <si>
    <t>75J921</t>
  </si>
  <si>
    <t>OPTICKÝ PATCHCORD SINGLEMODE DO 5 Mpopis položky</t>
  </si>
  <si>
    <t>Multikanál</t>
  </si>
  <si>
    <t>38824C</t>
  </si>
  <si>
    <t>KABELOVOD Z MULTIKANÁLŮ DEVÍTIOTVOROVÝCH VODOTĚSNÝCHpopis položky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</si>
  <si>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</si>
  <si>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</si>
  <si>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</si>
  <si>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</si>
  <si>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</si>
  <si>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</si>
  <si>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Dpopis položky</t>
  </si>
  <si>
    <t>75L174</t>
  </si>
  <si>
    <t>REPRODUKTOR VENKOVNÍ TLAKOVÝpopis položky</t>
  </si>
  <si>
    <t>75L192</t>
  </si>
  <si>
    <t>KABEL SILOVÝ PRO ROZHLAS PRŮMĚRU DO 1,5 MM2popis položky</t>
  </si>
  <si>
    <t>kmžíla</t>
  </si>
  <si>
    <t>75L19X</t>
  </si>
  <si>
    <t>KABEL SILOVÝ PRO ROZHLAS - MONTÁŽpopis položky</t>
  </si>
  <si>
    <t>75L1A1</t>
  </si>
  <si>
    <t>MĚŘENÍ AKUSTICKÉHO HLUKU NA HRANICI OCHRANNÉHO PÁSMA V ŽSTpopis položky</t>
  </si>
  <si>
    <t>KOMPLET</t>
  </si>
  <si>
    <t>75L1B1</t>
  </si>
  <si>
    <t>ZKOUŠENÍ, NASTAVENÍ HLASITOSTI ROZHLASOVÉHO ZAŘÍZENÍpopis položky</t>
  </si>
  <si>
    <t>75L1B2</t>
  </si>
  <si>
    <t>ZKOUŠENÍ, NASTAVENÍ A UVEDENÍ ROZHLASOVÉHO ZAŘÍZENÍ DO PROVOZUpopis položky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</si>
  <si>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</si>
  <si>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</si>
  <si>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</si>
  <si>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</si>
  <si>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</si>
  <si>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ŘÁDKŮODJEZDOVÁ NEBO PŘÍJEZDOVÁ TABULE IS JEDNOSTRANNÁ 9 ŘÁDKŮ</t>
  </si>
  <si>
    <t>R2</t>
  </si>
  <si>
    <t>NÁSTUPIŠTNÍ TABULE IS OBOUSTRANNÁNÁSTUPIŠTNÍ TABULE IS OBOUSTRANNÁ</t>
  </si>
  <si>
    <t>R3</t>
  </si>
  <si>
    <t>PODCHODOVÁ TABULE IS JEDNOSTRANNÁ, DVOU NEBO TŘÍŘÁDKOVÁPODCHODOVÁ TABULE IS JEDNOSTRANNÁ, DVOU NEBO TŘÍŘÁDKOVÁ</t>
  </si>
  <si>
    <t>R4</t>
  </si>
  <si>
    <t>PODCHODOVÁ TABULE IS OBOUSTRANNÁ, DVOU NEBO TŘÍŘÁDKOVÁPODCHODOVÁ TABULE IS OBOUSTRANNÁ, DVOU NEBO TŘÍŘÁDKOVÁ</t>
  </si>
  <si>
    <t>R5</t>
  </si>
  <si>
    <t>INFORMAĆNÍ PANEL OBOUSTRANNÝINFORMAĆNÍ PANEL OBOUSTRANNÝ</t>
  </si>
  <si>
    <t>75L242</t>
  </si>
  <si>
    <t>HODINY PODRUŽNÉ NEBO AUTONOMNÍ VENKOVNÍ RUČIČKOVÉ OBOUSTRANNÉ DO 50 CMpopis položky</t>
  </si>
  <si>
    <t>75L24X</t>
  </si>
  <si>
    <t>HODINY PODRUŽNÉ NEBO AUTONOMNÍ VENKOVNÍ - MONTÁŽpopis položky</t>
  </si>
  <si>
    <t>75L254</t>
  </si>
  <si>
    <t>ZÁVĚS PRO PODRUŽNÉ HODINY RUČIČKOVÉ OBOUSTRANNÉ PŘES 50 CMpopis položky</t>
  </si>
  <si>
    <t>75L25X</t>
  </si>
  <si>
    <t>ZÁVĚS PRO PODRUŽNÉ HODINY - MONTÁŽpopis položky</t>
  </si>
  <si>
    <t>75L3B2</t>
  </si>
  <si>
    <t>MONITOR IS LCD PŘES 40" PRO PROVOZ 24/7popis položky</t>
  </si>
  <si>
    <t>742G11</t>
  </si>
  <si>
    <t>KABEL NN DVOU- A TŘÍŽÍLOVÝ CU S PLASTOVOU IZOLACÍ DO 2,5 MM2popis položky</t>
  </si>
  <si>
    <t>742L11</t>
  </si>
  <si>
    <t>UKONČENÍ DVOU AŽ PĚTIŽÍLOVÉHO KABELU V ROZVADĚČI NEBO NA PŘÍSTROJI DO 2,5 MM2popis položky</t>
  </si>
  <si>
    <t>703422</t>
  </si>
  <si>
    <t>ELEKTROINSTALAČNÍ TRUBKA PLASTOVÁ UV STABILNÍ VČETNĚ UPEVNĚNÍ A PŘÍSLUŠENSTVÍ DN PRŮMĚRU PŘES 25 DOpopis položky</t>
  </si>
  <si>
    <t>75I421</t>
  </si>
  <si>
    <t>KABEL ZEMNÍ DATOVÝ PRŮMĚRU ŽÍLY 0,8 MM DO 4 PÁRŮpopis položky</t>
  </si>
  <si>
    <t>75L3D2</t>
  </si>
  <si>
    <t>HW PRO ŘÍZENÍ SYSTÉMU PODŘÍZENÝ SERVER PRO ŘÍZENÍ INFORMAČNÍHO ZAŘÍZENÍpopis položky</t>
  </si>
  <si>
    <t>75L3E7</t>
  </si>
  <si>
    <t>SW PRO ŘÍZENÍ SYSTÉMU (TRAŤOVÉ NASAZENÍ) - SW MODUL ŘÍZENÍ TABULÍ - NAD 3 KS INF. TABULÍ / DISPLEJŮpopis položky</t>
  </si>
  <si>
    <t>75L3J4</t>
  </si>
  <si>
    <t>ŠÉFMONTÁŽE, ZKOUŠENÍ, OŽIVENÍ, REVIZE INFORMAČNÍHO SYSTÉMU PŘES 50 PRVKŮpopis položky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</si>
  <si>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</si>
  <si>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</si>
  <si>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</si>
  <si>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</si>
  <si>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</si>
  <si>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</si>
  <si>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MMpopis položky</t>
  </si>
  <si>
    <t>702421</t>
  </si>
  <si>
    <t>KABELOVÝ PROSTUP DO OBJEKTU PŘES ZÁKLAD BETONOVÝ SVĚTLÉ ŠÍŘKY DO 100 MMpopis položky</t>
  </si>
  <si>
    <t>75IEE1</t>
  </si>
  <si>
    <t>OPTICKÝ ROZVADĚČ 19" PROVEDENÍ DO 12 VLÁKENpopis položky</t>
  </si>
  <si>
    <t>75I811</t>
  </si>
  <si>
    <t>KABEL OPTICKÝ SINGLEMODE DO 12 VLÁKENpopis položky</t>
  </si>
  <si>
    <t>75IF91</t>
  </si>
  <si>
    <t>KONSTRUKCE DO SKŘÍNĚ 19" PRO UPEVNĚNÍ ZAŘÍZENÍpopis položky</t>
  </si>
  <si>
    <t>75IH61</t>
  </si>
  <si>
    <t>UKONČENÍ KABELU OPTICKÉHO DO 12 VLÁKENpopis položky</t>
  </si>
  <si>
    <t>75L421</t>
  </si>
  <si>
    <t>KAMERA DIGITÁLNÍ (IP) PEVNÁpopis položky</t>
  </si>
  <si>
    <t>75L424</t>
  </si>
  <si>
    <t>KAMERA DIGITÁLNÍ (IP) SW LICENCEpopis položky</t>
  </si>
  <si>
    <t>75L42X</t>
  </si>
  <si>
    <t>KAMERA DIGITÁLNÍ (IP) - MONTÁŽpopis položky</t>
  </si>
  <si>
    <t>75L42Y</t>
  </si>
  <si>
    <t>KAMERA DIGITÁLNÍ (IP) - DEMONTÁŽpopis položky</t>
  </si>
  <si>
    <t>75M911</t>
  </si>
  <si>
    <t>DATOVÁ INFRASTRUKTURA LAN, SWITCH ETHERNET L2 - 8X10/100 + 2XUPLINKpopis položky</t>
  </si>
  <si>
    <t>D.3</t>
  </si>
  <si>
    <t>Silnoproudá technologie včetně DŘT</t>
  </si>
  <si>
    <t xml:space="preserve">  PS 10-02-92</t>
  </si>
  <si>
    <t>ŽST Kolín, doplnění systému DDTS</t>
  </si>
  <si>
    <t>PS 10-02-92</t>
  </si>
  <si>
    <t>1_04</t>
  </si>
  <si>
    <t>DDTS</t>
  </si>
  <si>
    <t>75I411</t>
  </si>
  <si>
    <t>KABEL ZEMNÍ DATOVÝ PRŮMĚRU ŽÍLY 0,6 MM DO 4 PÁRŮpopis položky</t>
  </si>
  <si>
    <t>75I41X</t>
  </si>
  <si>
    <t>KABEL ZEMNÍ DATOVÝ PRŮMĚRU ŽÍLY 0,6 MM - MONTÁŽpopis položky</t>
  </si>
  <si>
    <t>75O916</t>
  </si>
  <si>
    <t>DDTS ŽDC, MODUL VYHODNOCENÍ VÝPADKU NAPĚTÍpopis položky</t>
  </si>
  <si>
    <t>75O931</t>
  </si>
  <si>
    <t>DDTS ŽDC, SW DOPLNĚNÍ APLIKACE KLIENTA O TLSpopis položky</t>
  </si>
  <si>
    <t>75O934</t>
  </si>
  <si>
    <t>DDTS ŽDC, DOPLNĚNÍ SOFTWARU STACIONÁRNÍHO KLIENTApopis položky</t>
  </si>
  <si>
    <t>75O94F</t>
  </si>
  <si>
    <t>DDTS ŽDC, INTEGRACE VYTpopis položky</t>
  </si>
  <si>
    <t>75O954</t>
  </si>
  <si>
    <t>DDTS ŽDC, INTEGRACE AKTIVNÍHO PRVKU PŘENOSOVÉHO SYSTÉMU LTDSpopis položky</t>
  </si>
  <si>
    <t>75O952</t>
  </si>
  <si>
    <t>DDTS ŽDC, PARAMETRIZACE A NAPLNĚNÍ DATOVÝCH STRUKTURpopis položky</t>
  </si>
  <si>
    <t>75O956</t>
  </si>
  <si>
    <t>DDTS ŽDC, KONFIGURACE PŘENOSŮ DAT JEDNOTLIVÝCH TLSpopis položky</t>
  </si>
  <si>
    <t>75O959</t>
  </si>
  <si>
    <t>DDTS ŽDC, ZÁVĚREČNÁ ZKOUŠKApopis položky</t>
  </si>
  <si>
    <t>75O95A</t>
  </si>
  <si>
    <t>DDTS ŽDC, INTEGRACE KAMpopis položky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</si>
  <si>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</si>
  <si>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</si>
  <si>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</si>
  <si>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</si>
  <si>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</si>
  <si>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</si>
  <si>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</si>
  <si>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</si>
  <si>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</si>
  <si>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</si>
  <si>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</si>
  <si>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</si>
  <si>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</si>
  <si>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</si>
  <si>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</si>
  <si>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</si>
  <si>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</si>
  <si>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</si>
  <si>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</si>
  <si>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</si>
  <si>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</si>
  <si>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</si>
  <si>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</si>
  <si>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</si>
  <si>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</si>
  <si>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</si>
  <si>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</si>
  <si>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</si>
  <si>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</si>
  <si>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</si>
  <si>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</si>
  <si>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</si>
  <si>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</si>
  <si>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</si>
  <si>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</si>
  <si>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</si>
  <si>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</si>
  <si>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</si>
  <si>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</si>
  <si>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</si>
  <si>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</si>
  <si>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</si>
  <si>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</si>
  <si>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</si>
  <si>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</si>
  <si>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</si>
  <si>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</si>
  <si>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</si>
  <si>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</si>
  <si>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</si>
  <si>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</si>
  <si>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</si>
  <si>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</si>
  <si>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</si>
  <si>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</si>
  <si>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</si>
  <si>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</si>
  <si>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</si>
  <si>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</si>
  <si>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</si>
  <si>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</si>
  <si>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</si>
  <si>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</si>
  <si>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</si>
  <si>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</si>
  <si>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</si>
  <si>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</si>
  <si>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</si>
  <si>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</si>
  <si>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</si>
  <si>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</si>
  <si>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</si>
  <si>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</si>
  <si>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</si>
  <si>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</si>
  <si>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</si>
  <si>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</si>
  <si>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</si>
  <si>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</si>
  <si>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</si>
  <si>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</si>
  <si>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</si>
  <si>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</si>
  <si>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</si>
  <si>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</si>
  <si>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</si>
  <si>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</si>
  <si>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</si>
  <si>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</si>
  <si>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</si>
  <si>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</si>
  <si>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</si>
  <si>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</si>
  <si>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</si>
  <si>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</si>
  <si>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</si>
  <si>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</si>
  <si>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</si>
  <si>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</si>
  <si>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</si>
  <si>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</si>
  <si>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</si>
  <si>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</si>
  <si>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</si>
  <si>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</si>
  <si>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</si>
  <si>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</si>
  <si>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</si>
  <si>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</si>
  <si>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</si>
  <si>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</si>
  <si>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</si>
  <si>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</si>
  <si>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</si>
  <si>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</si>
  <si>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</si>
  <si>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</si>
  <si>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</si>
  <si>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</si>
  <si>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</si>
  <si>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</si>
  <si>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</si>
  <si>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</si>
  <si>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</si>
  <si>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</si>
  <si>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</si>
  <si>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</si>
  <si>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</si>
  <si>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</si>
  <si>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</si>
  <si>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</si>
  <si>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</si>
  <si>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</si>
  <si>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</si>
  <si>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</si>
  <si>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</si>
  <si>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</si>
  <si>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</si>
  <si>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</si>
  <si>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</si>
  <si>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</si>
  <si>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</si>
  <si>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</si>
  <si>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</si>
  <si>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</si>
  <si>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</si>
  <si>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</si>
  <si>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</si>
  <si>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</si>
  <si>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</si>
  <si>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</si>
  <si>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</si>
  <si>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</si>
  <si>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</si>
  <si>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</si>
  <si>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</si>
  <si>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</si>
  <si>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</si>
  <si>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</si>
  <si>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</si>
  <si>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</si>
  <si>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</si>
  <si>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</si>
  <si>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</si>
  <si>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</si>
  <si>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</si>
  <si>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</si>
  <si>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</si>
  <si>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</si>
  <si>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</si>
  <si>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</si>
  <si>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</si>
  <si>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</si>
  <si>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</si>
  <si>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</si>
  <si>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</si>
  <si>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</si>
  <si>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</si>
  <si>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</si>
  <si>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</si>
  <si>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</si>
  <si>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</si>
  <si>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</si>
  <si>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</si>
  <si>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</si>
  <si>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</si>
  <si>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</si>
  <si>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</si>
  <si>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</si>
  <si>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</si>
  <si>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</si>
  <si>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</si>
  <si>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</si>
  <si>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</si>
  <si>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</si>
  <si>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</si>
  <si>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</si>
  <si>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</si>
  <si>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</si>
  <si>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</si>
  <si>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</si>
  <si>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</si>
  <si>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</si>
  <si>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</si>
  <si>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</si>
  <si>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</si>
  <si>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</si>
  <si>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</si>
  <si>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</si>
  <si>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</si>
  <si>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</si>
  <si>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</si>
  <si>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</si>
  <si>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</si>
  <si>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</si>
  <si>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</si>
  <si>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</si>
  <si>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</si>
  <si>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</si>
  <si>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</si>
  <si>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</si>
  <si>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</si>
  <si>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</si>
  <si>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</si>
  <si>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</si>
  <si>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</si>
  <si>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</si>
  <si>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</si>
  <si>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</si>
  <si>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</si>
  <si>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</si>
  <si>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</si>
  <si>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</si>
  <si>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</si>
  <si>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</si>
  <si>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</si>
  <si>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</si>
  <si>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</si>
  <si>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</si>
  <si>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</si>
  <si>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</si>
  <si>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</si>
  <si>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</si>
  <si>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</si>
  <si>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</si>
  <si>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</si>
  <si>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</si>
  <si>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</si>
  <si>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</si>
  <si>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</si>
  <si>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</si>
  <si>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</si>
  <si>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</si>
  <si>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</si>
  <si>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</si>
  <si>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</si>
  <si>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</si>
  <si>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</si>
  <si>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</si>
  <si>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</si>
  <si>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</si>
  <si>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</si>
  <si>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</si>
  <si>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</si>
  <si>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</si>
  <si>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</si>
  <si>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</si>
  <si>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</si>
  <si>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</si>
  <si>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</si>
  <si>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</si>
  <si>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</si>
  <si>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</si>
  <si>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</si>
  <si>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</si>
  <si>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</si>
  <si>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</si>
  <si>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</si>
  <si>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</si>
  <si>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</si>
  <si>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</si>
  <si>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</si>
  <si>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</si>
  <si>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</si>
  <si>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</si>
  <si>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</si>
  <si>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</si>
  <si>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</si>
  <si>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</si>
  <si>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</si>
  <si>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</si>
  <si>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</si>
  <si>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</si>
  <si>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</si>
  <si>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</si>
  <si>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</si>
  <si>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</si>
  <si>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</si>
  <si>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</si>
  <si>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</si>
  <si>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</si>
  <si>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</si>
  <si>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</si>
  <si>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</si>
  <si>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</si>
  <si>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</si>
  <si>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</si>
  <si>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</si>
  <si>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</si>
  <si>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</si>
  <si>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</si>
  <si>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</si>
  <si>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</si>
  <si>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</si>
  <si>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</si>
  <si>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</si>
  <si>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</si>
  <si>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</si>
  <si>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</si>
  <si>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</si>
  <si>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JAM A RÝH ZEMINOU SE ZHUTNĚNÍM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</si>
  <si>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</si>
  <si>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</si>
  <si>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</si>
  <si>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</si>
  <si>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</si>
  <si>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</si>
  <si>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</si>
  <si>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</si>
  <si>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</si>
  <si>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</si>
  <si>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</si>
  <si>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</si>
  <si>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</si>
  <si>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</si>
  <si>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</si>
  <si>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</si>
  <si>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</si>
  <si>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</si>
  <si>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</si>
  <si>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</si>
  <si>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</si>
  <si>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</si>
  <si>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</si>
  <si>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</si>
  <si>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</si>
  <si>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</si>
  <si>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</si>
  <si>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</si>
  <si>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</si>
  <si>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</si>
  <si>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</si>
  <si>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</si>
  <si>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</si>
  <si>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</si>
  <si>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</si>
  <si>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</si>
  <si>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</si>
  <si>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</si>
  <si>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</si>
  <si>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</si>
  <si>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</si>
  <si>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</si>
  <si>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</si>
  <si>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</si>
  <si>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</si>
  <si>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</si>
  <si>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</si>
  <si>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</si>
  <si>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</si>
  <si>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</si>
  <si>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</si>
  <si>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</si>
  <si>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</si>
  <si>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</si>
  <si>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</si>
  <si>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</si>
  <si>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</si>
  <si>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</si>
  <si>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</si>
  <si>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</si>
  <si>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</si>
  <si>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</si>
  <si>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</si>
  <si>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</si>
  <si>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</si>
  <si>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</si>
  <si>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</si>
  <si>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</si>
  <si>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</si>
  <si>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</si>
  <si>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</si>
  <si>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</si>
  <si>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</si>
  <si>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</si>
  <si>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</si>
  <si>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</si>
  <si>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</si>
  <si>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</si>
  <si>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</si>
  <si>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</si>
  <si>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</si>
  <si>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</si>
  <si>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</si>
  <si>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</si>
  <si>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</si>
  <si>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</si>
  <si>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</si>
  <si>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</si>
  <si>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</si>
  <si>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</si>
  <si>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</si>
  <si>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</si>
  <si>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</si>
  <si>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</si>
  <si>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</si>
  <si>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</si>
  <si>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</si>
  <si>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</si>
  <si>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</si>
  <si>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</si>
  <si>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</si>
  <si>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</si>
  <si>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</si>
  <si>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</si>
  <si>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</si>
  <si>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</si>
  <si>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</si>
  <si>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</si>
  <si>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</si>
  <si>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</si>
  <si>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</si>
  <si>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</si>
  <si>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</si>
  <si>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</si>
  <si>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</si>
  <si>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</si>
  <si>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</si>
  <si>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</si>
  <si>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</si>
  <si>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</si>
  <si>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</si>
  <si>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</si>
  <si>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</si>
  <si>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</si>
  <si>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</si>
  <si>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</si>
  <si>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</si>
  <si>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</si>
  <si>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</si>
  <si>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</si>
  <si>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</si>
  <si>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</si>
  <si>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</si>
  <si>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</si>
  <si>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</si>
  <si>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</si>
  <si>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</si>
  <si>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</si>
  <si>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</si>
  <si>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</si>
  <si>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</si>
  <si>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</si>
  <si>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</si>
  <si>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</si>
  <si>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</si>
  <si>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</si>
  <si>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</si>
  <si>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</si>
  <si>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</si>
  <si>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</si>
  <si>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</si>
  <si>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</si>
  <si>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</si>
  <si>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</si>
  <si>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</si>
  <si>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</si>
  <si>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</si>
  <si>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</si>
  <si>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</si>
  <si>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</si>
  <si>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</si>
  <si>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</si>
  <si>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</si>
  <si>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</si>
  <si>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</si>
  <si>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</si>
  <si>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</si>
  <si>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</si>
  <si>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</si>
  <si>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</si>
  <si>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</si>
  <si>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</si>
  <si>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</si>
  <si>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</si>
  <si>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</si>
  <si>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</si>
  <si>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</si>
  <si>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</si>
  <si>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</si>
  <si>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</si>
  <si>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</si>
  <si>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</si>
  <si>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</si>
  <si>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</si>
  <si>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</si>
  <si>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</si>
  <si>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</si>
  <si>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</si>
  <si>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</si>
  <si>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</si>
  <si>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</si>
  <si>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</si>
  <si>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</si>
  <si>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</si>
  <si>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</si>
  <si>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</si>
  <si>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</si>
  <si>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</si>
  <si>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</si>
  <si>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</si>
  <si>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</si>
  <si>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</si>
  <si>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</si>
  <si>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</si>
  <si>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</si>
  <si>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</si>
  <si>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</si>
  <si>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</si>
  <si>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</si>
  <si>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</si>
  <si>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</si>
  <si>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</si>
  <si>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</si>
  <si>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</si>
  <si>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</si>
  <si>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</si>
  <si>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</si>
  <si>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</si>
  <si>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</si>
  <si>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</si>
  <si>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</si>
  <si>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</si>
  <si>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</si>
  <si>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</si>
  <si>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</si>
  <si>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</si>
  <si>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</si>
  <si>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</si>
  <si>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</si>
  <si>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</si>
  <si>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</si>
  <si>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</si>
  <si>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</si>
  <si>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</si>
  <si>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</si>
  <si>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</si>
  <si>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</si>
  <si>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</si>
  <si>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</si>
  <si>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</si>
  <si>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</si>
  <si>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</si>
  <si>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</si>
  <si>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</si>
  <si>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</si>
  <si>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</si>
  <si>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</si>
  <si>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</si>
  <si>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</si>
  <si>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</si>
  <si>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</si>
  <si>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</si>
  <si>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</si>
  <si>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</si>
  <si>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</si>
  <si>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</si>
  <si>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</si>
  <si>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</si>
  <si>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</si>
  <si>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</si>
  <si>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</si>
  <si>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</si>
  <si>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</si>
  <si>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</si>
  <si>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</si>
  <si>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</si>
  <si>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</si>
  <si>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</si>
  <si>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</si>
  <si>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</si>
  <si>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</si>
  <si>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</si>
  <si>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</si>
  <si>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</si>
  <si>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</si>
  <si>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</si>
  <si>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</si>
  <si>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</si>
  <si>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</si>
  <si>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</si>
  <si>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</si>
  <si>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</si>
  <si>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</si>
  <si>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</si>
  <si>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</si>
  <si>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</si>
  <si>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</si>
  <si>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</si>
  <si>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</si>
  <si>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</si>
  <si>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</si>
  <si>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</si>
  <si>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</si>
  <si>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</si>
  <si>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</si>
  <si>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</si>
  <si>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</si>
  <si>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</si>
  <si>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</si>
  <si>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</si>
  <si>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</si>
  <si>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</si>
  <si>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</si>
  <si>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</si>
  <si>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</si>
  <si>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</si>
  <si>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</si>
  <si>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</si>
  <si>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</si>
  <si>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</si>
  <si>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</si>
  <si>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</si>
  <si>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</si>
  <si>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</si>
  <si>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</si>
  <si>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15m a šířky 2,320m * počet 
15*2,320*269.6=69.600 [A] 
Mostní provizorium délky 18m a šířky 2,320m * počet 
18*2,320*283.52=83.520 [B] 
Celkem: A+B=153.120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</si>
  <si>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</si>
  <si>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</si>
  <si>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</si>
  <si>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</si>
  <si>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</si>
  <si>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</si>
  <si>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</si>
  <si>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153,120153.12=153.120 [A]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</si>
  <si>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</si>
  <si>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</si>
  <si>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</si>
  <si>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</si>
  <si>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</si>
  <si>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</si>
  <si>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</si>
  <si>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</si>
  <si>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</si>
  <si>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</si>
  <si>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</si>
  <si>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</si>
  <si>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</si>
  <si>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</si>
  <si>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</si>
  <si>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</si>
  <si>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</si>
  <si>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</si>
  <si>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</si>
  <si>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</si>
  <si>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</si>
  <si>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</si>
  <si>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</si>
  <si>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</si>
  <si>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</si>
  <si>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</si>
  <si>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</si>
  <si>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</si>
  <si>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</si>
  <si>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</si>
  <si>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</si>
  <si>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</si>
  <si>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</si>
  <si>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</si>
  <si>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28*12+9345=345.000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</si>
  <si>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</si>
  <si>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</si>
  <si>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</si>
  <si>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</si>
  <si>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</si>
  <si>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</si>
  <si>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</si>
  <si>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</si>
  <si>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</si>
  <si>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</si>
  <si>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</si>
  <si>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</si>
  <si>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</si>
  <si>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</si>
  <si>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</si>
  <si>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</si>
  <si>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</si>
  <si>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</si>
  <si>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</si>
  <si>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</si>
  <si>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</si>
  <si>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</si>
  <si>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</si>
  <si>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</si>
  <si>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</si>
  <si>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</si>
  <si>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</si>
  <si>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</si>
  <si>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</si>
  <si>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</si>
  <si>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</si>
  <si>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</si>
  <si>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</si>
  <si>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</si>
  <si>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</si>
  <si>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</si>
  <si>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</si>
  <si>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</si>
  <si>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</si>
  <si>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</si>
  <si>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</si>
  <si>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</si>
  <si>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</si>
  <si>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</si>
  <si>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</si>
  <si>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</si>
  <si>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</si>
  <si>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</si>
  <si>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</si>
  <si>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</si>
  <si>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</si>
  <si>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</si>
  <si>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</si>
  <si>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</si>
  <si>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</si>
  <si>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</si>
  <si>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</si>
  <si>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</si>
  <si>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</si>
  <si>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</si>
  <si>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</si>
  <si>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</si>
  <si>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</si>
  <si>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</si>
  <si>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</si>
  <si>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</si>
  <si>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</si>
  <si>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</si>
  <si>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</si>
  <si>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</si>
  <si>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</si>
  <si>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</si>
  <si>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</si>
  <si>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</si>
  <si>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</si>
  <si>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</si>
  <si>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</si>
  <si>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</si>
  <si>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</si>
  <si>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</si>
  <si>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</si>
  <si>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</si>
  <si>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</si>
  <si>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</si>
  <si>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</si>
  <si>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</si>
  <si>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</si>
  <si>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</si>
  <si>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</si>
  <si>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</si>
  <si>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</si>
  <si>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</si>
  <si>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</si>
  <si>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</si>
  <si>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</si>
  <si>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</si>
  <si>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</si>
  <si>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</si>
  <si>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</si>
  <si>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</si>
  <si>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</si>
  <si>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</si>
  <si>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</si>
  <si>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</si>
  <si>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</si>
  <si>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</si>
  <si>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</si>
  <si>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</si>
  <si>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</si>
  <si>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</si>
  <si>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</si>
  <si>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</si>
  <si>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</si>
  <si>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</si>
  <si>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</si>
  <si>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</si>
  <si>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</si>
  <si>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</si>
  <si>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</si>
  <si>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</si>
  <si>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</si>
  <si>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</si>
  <si>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</si>
  <si>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</si>
  <si>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</si>
  <si>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</si>
  <si>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</si>
  <si>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</si>
  <si>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</si>
  <si>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</si>
  <si>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</si>
  <si>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</si>
  <si>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</si>
  <si>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</si>
  <si>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</si>
  <si>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</si>
  <si>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</si>
  <si>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</si>
  <si>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</si>
  <si>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</si>
  <si>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</si>
  <si>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</si>
  <si>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</si>
  <si>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</si>
  <si>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</si>
  <si>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</si>
  <si>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</si>
  <si>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</si>
  <si>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</si>
  <si>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</si>
  <si>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</si>
  <si>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</si>
  <si>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</si>
  <si>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</si>
  <si>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</si>
  <si>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</si>
  <si>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</si>
  <si>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</si>
  <si>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</si>
  <si>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</si>
  <si>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</si>
  <si>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</si>
  <si>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</si>
  <si>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</si>
  <si>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</si>
  <si>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</si>
  <si>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</si>
  <si>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</si>
  <si>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</si>
  <si>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</si>
  <si>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</si>
  <si>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</si>
  <si>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</si>
  <si>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</si>
  <si>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</si>
  <si>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</si>
  <si>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</si>
  <si>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</si>
  <si>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</si>
  <si>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</si>
  <si>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</si>
  <si>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</si>
  <si>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</si>
  <si>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</si>
  <si>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</si>
  <si>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</si>
  <si>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</si>
  <si>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</si>
  <si>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</si>
  <si>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</si>
  <si>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</si>
  <si>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</si>
  <si>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</si>
  <si>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</si>
  <si>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</si>
  <si>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</si>
  <si>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</si>
  <si>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</si>
  <si>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</si>
  <si>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</si>
  <si>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</si>
  <si>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</si>
  <si>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</si>
  <si>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</si>
  <si>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</si>
  <si>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</si>
  <si>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</si>
  <si>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</si>
  <si>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</si>
  <si>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</si>
  <si>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</si>
  <si>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</si>
  <si>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</si>
  <si>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</si>
  <si>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</si>
  <si>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</si>
  <si>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</si>
  <si>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</si>
  <si>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</si>
  <si>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</si>
  <si>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</si>
  <si>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</si>
  <si>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</si>
  <si>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</si>
  <si>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</si>
  <si>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</si>
  <si>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</si>
  <si>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</si>
  <si>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</si>
  <si>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</si>
  <si>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</si>
  <si>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</si>
  <si>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</si>
  <si>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</si>
  <si>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</si>
  <si>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</si>
  <si>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</si>
  <si>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</si>
  <si>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</si>
  <si>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</si>
  <si>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</si>
  <si>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</si>
  <si>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</si>
  <si>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</si>
  <si>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</si>
  <si>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</si>
  <si>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</si>
  <si>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</si>
  <si>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</si>
  <si>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</si>
  <si>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</si>
  <si>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</si>
  <si>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</si>
  <si>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</si>
  <si>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</si>
  <si>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</si>
  <si>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</si>
  <si>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</si>
  <si>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</si>
  <si>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</si>
  <si>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</si>
  <si>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</si>
  <si>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</si>
  <si>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</si>
  <si>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</si>
  <si>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</si>
  <si>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</si>
  <si>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</si>
  <si>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</si>
  <si>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</si>
  <si>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</si>
  <si>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(1054,873+3442,213)*2,08994.172=8 994.172 [A]</t>
  </si>
  <si>
    <t>ROZDÍL VÝKOPŮ A ZPĚTNÝCH ZÁSYPŮ  
(770,4-482)*1,8519.12=519.120 [A] 
VÝKOP PRO PODZEMNÍ STĚNU 
28,427*1,851.169=51.169 [B] 
ZEMINA Z VÝRUBU 
3,14*3,1*3,1/4*85*1,81154.209=1 154.209 [C] 
Celkem: A+B+C=1 724.498 [D]</t>
  </si>
  <si>
    <t>viz položka č. 966158*objemová tíha betonu 2,5t/m3 
2,5*76,633191.582=191.582 [A]</t>
  </si>
  <si>
    <t>027422</t>
  </si>
  <si>
    <t>PROVIZORNÍ LÁVKY - NÁJEMNÉ</t>
  </si>
  <si>
    <t>14/43.5=3.500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</si>
  <si>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</si>
  <si>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</si>
  <si>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</si>
  <si>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</si>
  <si>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kus/měsíc</t>
  </si>
  <si>
    <t>po dobu Etapy 1.1 
6.4.2021 - 5.7.2021 = 13. týdnů 
13*791=91.000 [A]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</si>
  <si>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</si>
  <si>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</si>
  <si>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</si>
  <si>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</si>
  <si>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</si>
  <si>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</si>
  <si>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</si>
  <si>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R14129</t>
  </si>
  <si>
    <t>PROTLAČOVÁNÍ BETON. POTRUBÍ DN 3100 MM</t>
  </si>
  <si>
    <t>protlačováná žb trub prům. 3m - délka protlaku + délka startovací a cílové jámy 
103,2103.2=103.200 [A]</t>
  </si>
  <si>
    <t>STAVEBNÍ JÁMY NA NÁSTUPIŠTI Č. 1 
770,4770.4=770.400 [A]</t>
  </si>
  <si>
    <t>viz pol. 239326 
28,42728.427=28.427 [A]</t>
  </si>
  <si>
    <t>ZPĚTNÝ ZÁSYP JÁMY NA NÁSTUPIŠTI Č. 1 
482482=482.000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</si>
  <si>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</si>
  <si>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</si>
  <si>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</si>
  <si>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</si>
  <si>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</si>
  <si>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</si>
  <si>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</si>
  <si>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286555</t>
  </si>
  <si>
    <t>KOTVY OCEL INJEKTOVANÉ V PODZEMÍ DÉLKY DO 7M ÚNOS PŘES 200KN</t>
  </si>
  <si>
    <t>KOTVY NA NÁSTUPIŠTI Č. 1 
4848=48.000 [A] 
KOTVY U ULICE STAROKOLÍNSKÁ 
1010=10.000 [B] 
Celkem: A+B=58.000 [C]</t>
  </si>
  <si>
    <t>Zahrnuje kompletní dodávku kotev délky od 6,01m do 7,00m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</si>
  <si>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239326</t>
  </si>
  <si>
    <t>PODZEMNÍ STĚNY ZE ŽELEZOBETONU DO C40/50</t>
  </si>
  <si>
    <t>podzemní stěna u šachty č. 3 
0,7*6,2*6,5528.427=28.427 [A]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</si>
  <si>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</si>
  <si>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288331</t>
  </si>
  <si>
    <t>TRYSKOVÁ INJEKTÁŽ D SLOUPU DO 800MM DL VRTU DO 8M NA POVRCHU</t>
  </si>
  <si>
    <t>podchycení základů výpravní budovy - 12 ks 
3,14*0,8*0,8/4*5*1230.144=30.144 [A] 
Podchycení základů ST objektu u u lice Starokolínská - 10 ks 
3,14*0,8*0,8/4*5*1025.12=25.120 [B] 
Celkem: A+B=55.264 [C]</t>
  </si>
  <si>
    <t>Položka zahrnuje veškerý materiál, výrobky a polotovary, včetně mimostaveništní a vnitrostaveništní dopravy (rovněž přesuny), včetně naložení a složení, případně s uložením.</t>
  </si>
  <si>
    <t>261715</t>
  </si>
  <si>
    <t>VRTY PRO KOTVENÍ A INJEKTÁŽ TŘ I A II NA POVRCHU D DO 50MM</t>
  </si>
  <si>
    <t>KOTVY NA NÁSTUPIŠTI Č. 1 
48*7336=336.000 [A] 
KOTVY U ULICE STAROKOLÍNSKÁ 
10*770=70.000 [B] 
Celkem: A+B=406.000 [C]</t>
  </si>
  <si>
    <t>264114</t>
  </si>
  <si>
    <t>VRTY PRO PILOTY TŘ I D DO 200MM</t>
  </si>
  <si>
    <t>ZÁPOROVÉ PAŽENÍ NA 1. NÁSTUPIŠTI 
5*10+7*48+8*8+8,5*11543.5=543.500 [A]</t>
  </si>
  <si>
    <t>VRTY PRO ZÁPORY U ULICE STAROKOLÍNSKÁ 
7,5*84+7*90+5*27+7,5*441725=1 725.000 [A]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</si>
  <si>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</si>
  <si>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výdřeva - nástupiště č. 1 
3,5*5+3,9*5/2+1,8*5+12,4*5+1,8*5+5,3*5+5,3*5+3,5*5+5,5*5205.25=205.250 [A] 
výdřeva ulice Starokolínská 
17,45*6,5+6,5*6,5+865*2+15*3,51938.175=1 938.175 [B] 
Celkem: A+B=2 143.425 [C]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</si>
  <si>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</si>
  <si>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239365</t>
  </si>
  <si>
    <t>VÝZTUŽ PODZEM STĚN Z OCELI 10505, B500B</t>
  </si>
  <si>
    <t>2% objemu podzemní stěny 
28,427*0,02*7,854.463=4.463 [A]</t>
  </si>
  <si>
    <t>ZÁPORY NA NÁSTUPIŠTI Č. 1 
14,511514.511=14.511 [A] 
PŘEVÁZKY A ROZPĚRY NA NÁSTUPIŠTI Č. 1 
1,69881.699=1.699 [B] 
ZÁPORY U ULICE STAROKOLÍNSKÁ 
154,674154.674=154.674 [C] 
PŘEVÁZKY A ROZPĚRY U ULICE STAROKOLÍNSKÁ 
8,9668.966=8.966 [D] 
Celkem: A+B+C+D=179.850 [E]</t>
  </si>
  <si>
    <t>23217</t>
  </si>
  <si>
    <t>ŠTĚTOVÉ STĚNY BERANĚNÉ Z KOVOVÝCH DÍLCŮ DOČASNÉ (HMOTNOST)</t>
  </si>
  <si>
    <t>štětovnice viz tabulka 76,9kg/m 
délka * počet 
76,9*8,4*48/100031.006=31.006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</si>
  <si>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</si>
  <si>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</si>
  <si>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</si>
  <si>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31,00631.006=31.006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</si>
  <si>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</si>
  <si>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</si>
  <si>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</si>
  <si>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</si>
  <si>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</si>
  <si>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</si>
  <si>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</si>
  <si>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</si>
  <si>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</si>
  <si>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(1,4*1,4*pi)/4 * (7*5+5*6,5)103.908=103.908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A+B+C+D+E+F=410.788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</si>
  <si>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</si>
  <si>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</si>
  <si>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</si>
  <si>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VB: D=800mm , v=4,7 - 3ks + v=4,5 - 3ks 
(0,8*0,8*pi)/4 * (4,7*3+4,5*3)13.873=13.873 [A] 
ST - přímá 2: D=800mm ,  v=4,5 - 44ks 
(0,8*0,8*pi)/4 * (4,5*22)49.763=49.763 [B] 
Celkem: A+B=63.636 [C]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</si>
  <si>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</si>
  <si>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</si>
  <si>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</si>
  <si>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</si>
  <si>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</si>
  <si>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</si>
  <si>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</si>
  <si>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</si>
  <si>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</si>
  <si>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</si>
  <si>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</si>
  <si>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</t>
  </si>
  <si>
    <t>MOSTNÍ RÁMOVÉ KONSTR Z DÍLCŮ ŽELEZOBET DO C40/50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</si>
  <si>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</si>
  <si>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</si>
  <si>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</si>
  <si>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</si>
  <si>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421326</t>
  </si>
  <si>
    <t>MOSTNÍ NOSNÉ DESKOVÉ KONSTRUKCE ZE ŽELEZOBETONU C40/50</t>
  </si>
  <si>
    <t>položka zahrnuje hloubené kabelovody a šachty 
šachta č 1+šachta č.2 + šachta č. 3 + šachta č. 4 +kabelovod typ A + kabelovod typ B 
43,81+34,69+43,23+8,51+7+128,16265.4=265.400 [A]</t>
  </si>
  <si>
    <t>PODKLADNÍ BETON ŠACHTY + HLOUBENÉ KABELOVODY 
4,06+3,27+6+1,8+3,35+44,3862.86=62.860 [A]</t>
  </si>
  <si>
    <t>431325</t>
  </si>
  <si>
    <t>SCHODIŠŤ KONSTR ZE ŽELEZOBETONU DO C30/37</t>
  </si>
  <si>
    <t>schodiště na nástupuiště č. 1 
7,747.74=7.740 [A]</t>
  </si>
  <si>
    <t>421365</t>
  </si>
  <si>
    <t>VÝZTUŽ MOSTNÍ DESKOVÉ KONSTRUKCE Z OCELI 10505, B500B</t>
  </si>
  <si>
    <t>2% objemu betonu 
265,4*0,02*7,8541.668=41.668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</si>
  <si>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</si>
  <si>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431365</t>
  </si>
  <si>
    <t>VÝZTUŽ SCHODIŠŤ KONSTR Z BETONÁŘSKÉ OCELI 10505, B500B</t>
  </si>
  <si>
    <t>2% objemu betonu schodiště 
7,74*0,02*7,851.215=1.215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</si>
  <si>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</si>
  <si>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</si>
  <si>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</si>
  <si>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</si>
  <si>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</si>
  <si>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</si>
  <si>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</si>
  <si>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</si>
  <si>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</si>
  <si>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</si>
  <si>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</si>
  <si>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</si>
  <si>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</si>
  <si>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</si>
  <si>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</si>
  <si>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</si>
  <si>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</si>
  <si>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</si>
  <si>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</si>
  <si>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</si>
  <si>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</si>
  <si>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</si>
  <si>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šachta č. 1 
1919=19.000 [A] 
šachta č. 4 
1111=11.000 [B] 
Celkem: A+B=30.000 [C]</t>
  </si>
  <si>
    <t>- Položka zahrnuje veškerý materiál, výrobky a polotovary, včetně mimostaveništní a vnitrostaveništní dopravy (rovněž přesuny), včetně naložení a složení,případně s uložením.</t>
  </si>
  <si>
    <t>v šachtách č. 1 a č. 4 
18+1129=29.000 [A]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</si>
  <si>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</si>
  <si>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</si>
  <si>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</si>
  <si>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</si>
  <si>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</si>
  <si>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pochozí rošt na jímce v šachtě č. 3 
5,05755.058=5.058 [A] 
kompozitní poklop šachta č. 1 a šachta č. 4 
0,8+0,641.44=1.440 [B] 
Celkem: A+B=6.498 [C]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</si>
  <si>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</si>
  <si>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</si>
  <si>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</si>
  <si>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</si>
  <si>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</si>
  <si>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</si>
  <si>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</si>
  <si>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</si>
  <si>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</si>
  <si>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</si>
  <si>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</si>
  <si>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</si>
  <si>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</si>
  <si>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</si>
  <si>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na podkladní beton + 5% spoje 
(40,6+32,7+60+18+33,5+443,8)*1,05660.03=660.030 [A] 
na stropy + 5% spoje 
((16,75+2,45+8,9)+(22,214)+(47,175-7,92+11,55)+(11,3475)+(1,6*9,725)+(1,6*(70+25+62+11+10)))*1,05433.468=433.468 [B] 
stěny + 5% spoje 
(24,35*4,75+19,1*3,97+29,4*5,35+12,9*3,79+2,7*2*9,73+2,65*2*(70+25+62+11+10))*1,051463.293=1 463.293 [C] 
Celkem: A+B+C=2 556.791 [D]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</si>
  <si>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</si>
  <si>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</si>
  <si>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</si>
  <si>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</si>
  <si>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</si>
  <si>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</si>
  <si>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</si>
  <si>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</si>
  <si>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</si>
  <si>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</si>
  <si>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ražený kabelovod + 5 % rezerva do šachet 
(85*2*5*0,5)*1,05446.25=446.250 [A] 
hloubený kabelovod 
(9,73+178)*5*(0,4+0,2)563.19=563.190 [B] 
Celkem: A+B=1 009.440 [C]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</si>
  <si>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</si>
  <si>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pětice roštů pro kabely na každé straně šířky max šířky 850mm + celková délka kabelovodu  
2*5*0,85*(25+87+4+178)2499=2 499.000 [A]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</si>
  <si>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</si>
  <si>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</si>
  <si>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</si>
  <si>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</si>
  <si>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</si>
  <si>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</si>
  <si>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</si>
  <si>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</si>
  <si>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</si>
  <si>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</si>
  <si>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</si>
  <si>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</si>
  <si>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</si>
  <si>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</si>
  <si>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</si>
  <si>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</si>
  <si>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</si>
  <si>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</si>
  <si>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</si>
  <si>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</si>
  <si>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</si>
  <si>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</si>
  <si>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</si>
  <si>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</si>
  <si>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</si>
  <si>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</si>
  <si>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</si>
  <si>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</si>
  <si>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</si>
  <si>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</si>
  <si>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</si>
  <si>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</si>
  <si>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</si>
  <si>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</si>
  <si>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</si>
  <si>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</si>
  <si>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</si>
  <si>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</si>
  <si>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</si>
  <si>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</si>
  <si>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</si>
  <si>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</si>
  <si>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</si>
  <si>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</si>
  <si>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</si>
  <si>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</si>
  <si>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</si>
  <si>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</si>
  <si>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</si>
  <si>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</si>
  <si>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</si>
  <si>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</si>
  <si>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</si>
  <si>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</si>
  <si>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</si>
  <si>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</si>
  <si>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</si>
  <si>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</si>
  <si>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</si>
  <si>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</si>
  <si>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</si>
  <si>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</si>
  <si>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</si>
  <si>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</si>
  <si>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</si>
  <si>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</si>
  <si>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</si>
  <si>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</si>
  <si>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</si>
  <si>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</si>
  <si>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</si>
  <si>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</si>
  <si>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</si>
  <si>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</si>
  <si>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</si>
  <si>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</si>
  <si>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</si>
  <si>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</si>
  <si>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</si>
  <si>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</si>
  <si>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</si>
  <si>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</si>
  <si>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</si>
  <si>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</si>
  <si>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</si>
  <si>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</si>
  <si>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</si>
  <si>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</si>
  <si>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</si>
  <si>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</si>
  <si>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</si>
  <si>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</si>
  <si>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</si>
  <si>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</si>
  <si>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</si>
  <si>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</si>
  <si>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</si>
  <si>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</si>
  <si>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</si>
  <si>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</si>
  <si>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</si>
  <si>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</si>
  <si>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</si>
  <si>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</si>
  <si>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</si>
  <si>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</si>
  <si>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</si>
  <si>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</si>
  <si>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</si>
  <si>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</si>
  <si>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</si>
  <si>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</si>
  <si>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</si>
  <si>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</si>
  <si>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</si>
  <si>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</si>
  <si>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</si>
  <si>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</si>
  <si>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</si>
  <si>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</si>
  <si>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</si>
  <si>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</si>
  <si>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</si>
  <si>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</si>
  <si>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</si>
  <si>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</si>
  <si>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</si>
  <si>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</si>
  <si>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</si>
  <si>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</si>
  <si>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</si>
  <si>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</si>
  <si>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</si>
  <si>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</si>
  <si>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</si>
  <si>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</si>
  <si>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</si>
  <si>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</si>
  <si>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</si>
  <si>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</si>
  <si>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</si>
  <si>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</si>
  <si>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</si>
  <si>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</si>
  <si>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</si>
  <si>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</si>
  <si>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</si>
  <si>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</si>
  <si>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</si>
  <si>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</si>
  <si>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</si>
  <si>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</si>
  <si>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</si>
  <si>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</si>
  <si>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</si>
  <si>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</si>
  <si>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</si>
  <si>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</si>
  <si>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</si>
  <si>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</si>
  <si>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</si>
  <si>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</si>
  <si>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</si>
  <si>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</si>
  <si>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</si>
  <si>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</si>
  <si>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</si>
  <si>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</si>
  <si>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</si>
  <si>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</si>
  <si>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</si>
  <si>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</si>
  <si>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</si>
  <si>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</si>
  <si>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</si>
  <si>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</si>
  <si>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</si>
  <si>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</si>
  <si>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</si>
  <si>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</si>
  <si>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</si>
  <si>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</si>
  <si>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</si>
  <si>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</si>
  <si>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</si>
  <si>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</si>
  <si>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</si>
  <si>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</si>
  <si>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</si>
  <si>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</si>
  <si>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</si>
  <si>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</si>
  <si>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</si>
  <si>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</si>
  <si>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</si>
  <si>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</si>
  <si>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</si>
  <si>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</si>
  <si>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</si>
  <si>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</si>
  <si>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</si>
  <si>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</si>
  <si>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</si>
  <si>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</si>
  <si>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</si>
  <si>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</si>
  <si>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</si>
  <si>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</si>
  <si>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</si>
  <si>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</si>
  <si>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</si>
  <si>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</si>
  <si>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</si>
  <si>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</si>
  <si>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</si>
  <si>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</si>
  <si>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</si>
  <si>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</si>
  <si>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</si>
  <si>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</si>
  <si>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</si>
  <si>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</si>
  <si>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</si>
  <si>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</si>
  <si>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</si>
  <si>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</si>
  <si>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</si>
  <si>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</si>
  <si>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</si>
  <si>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</si>
  <si>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</si>
  <si>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</si>
  <si>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</si>
  <si>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</si>
  <si>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</si>
  <si>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</si>
  <si>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</si>
  <si>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</si>
  <si>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</si>
  <si>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</si>
  <si>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</si>
  <si>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</si>
  <si>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</si>
  <si>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</si>
  <si>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</si>
  <si>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</si>
  <si>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</si>
  <si>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</si>
  <si>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</si>
  <si>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</si>
  <si>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</si>
  <si>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</si>
  <si>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</si>
  <si>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</si>
  <si>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</si>
  <si>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</si>
  <si>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</si>
  <si>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</si>
  <si>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</si>
  <si>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</si>
  <si>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</si>
  <si>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</si>
  <si>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</si>
  <si>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</si>
  <si>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</si>
  <si>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</si>
  <si>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</si>
  <si>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</si>
  <si>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</si>
  <si>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</si>
  <si>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</si>
  <si>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</si>
  <si>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</si>
  <si>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</si>
  <si>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</si>
  <si>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</si>
  <si>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</si>
  <si>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</si>
  <si>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</si>
  <si>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</si>
  <si>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</si>
  <si>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</si>
  <si>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</si>
  <si>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</si>
  <si>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</si>
  <si>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</si>
  <si>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</si>
  <si>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</si>
  <si>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</si>
  <si>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</si>
  <si>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</si>
  <si>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</si>
  <si>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</si>
  <si>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</si>
  <si>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</si>
  <si>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</si>
  <si>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</si>
  <si>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</si>
  <si>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</si>
  <si>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</si>
  <si>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</si>
  <si>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</si>
  <si>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</si>
  <si>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</si>
  <si>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</si>
  <si>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</si>
  <si>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</si>
  <si>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</si>
  <si>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</si>
  <si>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</si>
  <si>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</si>
  <si>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</si>
  <si>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</si>
  <si>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</si>
  <si>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</si>
  <si>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</si>
  <si>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</si>
  <si>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</si>
  <si>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</si>
  <si>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ZEMINYZÁKLAD TV HLOUBENÝ V JAKÉKOLIV TŘÍDĚ ZEMINY</t>
  </si>
  <si>
    <t>74A150</t>
  </si>
  <si>
    <t>ODVOZ ZEMINY Z VÝKOPU (NA LIKVIDACI ODPADŮ NEBO JINÉ URČENÉ MÍSTO)ODVOZ ZEMINY Z VÝKOPU (NA LIKVIDACI ODPADŮ NEBO JINÉ URČENÉ MÍSTO)</t>
  </si>
  <si>
    <t>74A320</t>
  </si>
  <si>
    <t>KOVANÝ SVORNÍK PRO ZÁKLAD TVKOVANÝ SVORNÍK PRO ZÁKLAD TV</t>
  </si>
  <si>
    <t>74A330</t>
  </si>
  <si>
    <t>SVORNÍKOVÝ KOŠ PRO ZÁKLAD TVSVORNÍKOVÝ KOŠ PRO ZÁKLAD TV</t>
  </si>
  <si>
    <t>74A350</t>
  </si>
  <si>
    <t>KORUGOVANÁ ROURA PRO ZÁKLAD TVKORUGOVANÁ ROURA PRO ZÁKLAD TV</t>
  </si>
  <si>
    <t>74A450</t>
  </si>
  <si>
    <t>ÚPRAVA KABELŮ U ZÁKLADU TVÚPRAVA KABELŮ U ZÁKLADU TV</t>
  </si>
  <si>
    <t>74AF11</t>
  </si>
  <si>
    <t>TAŽNÉ HNACÍ VOZIDLO K PRACOVNÍM SOUPRAVÁM (PRO ZÁKLADY - MONTÁŽ)TAŽNÉ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</si>
  <si>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</si>
  <si>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</si>
  <si>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</si>
  <si>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VČETNĚSTOŽÁR TV OCELOVÝ TRUBKOVÝ DO DUTINY, TYPU T245 NEBO TB245, DÉLKY DO 10 M VČETNĚ</t>
  </si>
  <si>
    <t>74B233</t>
  </si>
  <si>
    <t>STOŽÁR TV OCELOVÝ TRUBKOVÝ JEDNODUCHÝ BRÁNOVÝ NA SVORNÍKY, TYPU TBS245 NEBO TBSI245, DÉLKY DO 10 M VSTOŽÁR TV OCELOVÝ TRUBKOVÝ JEDNODUCHÝ BRÁNOVÝ NA SVORNÍKY, T</t>
  </si>
  <si>
    <t>YPU TBS245 NEBO TBSI245, DÉLKY DO 10 MVČETNĚ</t>
  </si>
  <si>
    <t>74B603</t>
  </si>
  <si>
    <t>STOŽÁR TV OCELOVÝ PŘÍHRADOVÝ TYPU BP DÉLKY 11 MSTOŽÁR TV OCELOVÝ PŘÍHRADOVÝ TYPU BP DÉLKY 11 M</t>
  </si>
  <si>
    <t>74B711</t>
  </si>
  <si>
    <t>BRÁNY NEBO VÝLOŽNÍKY - BŘEVNO TYPU 23LBRÁNY NEBO VÝLOŽNÍKY - BŘEVNO TYPU 23L</t>
  </si>
  <si>
    <t>74B721</t>
  </si>
  <si>
    <t>PŘIPEVNĚNÍ BŘEVNA BRÁNY NEBO VÝLOŽNÍKU S UKONČENÍM TYPU A NA 1TPŘIPEVNĚNÍ BŘEVNA BRÁNY NEBO VÝLOŽNÍKU S UKONČENÍM TYPU A NA 1T</t>
  </si>
  <si>
    <t>74B722</t>
  </si>
  <si>
    <t>PŘIPEVNĚNÍ BŘEVNA BRÁNY NEBO VÝLOŽNÍKU S UKONČENÍM TYPU B NA 2TPŘIPEVNĚNÍ BŘEVNA BRÁNY NEBO VÝLOŽNÍKU S UKONČENÍM TYPU B NA 2T</t>
  </si>
  <si>
    <t>74B911</t>
  </si>
  <si>
    <t>PŘÍPLATEK ZA MONTÁŽ BŘEVNA BRÁNY NEBO VÝLOŽNÍKU NAD STÁVAJÍCÍM VEDENÍMPŘÍPLATEK ZA MONTÁŽ BŘEVNA BRÁNY NEBO VÝLOŽNÍKU NAD STÁVAJÍCÍM VEDENÍM</t>
  </si>
  <si>
    <t>74BF11</t>
  </si>
  <si>
    <t>TAŽNÉ HNACÍ VOZIDLO K PRACOVNÍM SOUPRAVÁM (PRO STOŽÁRY A BRÁNY - MONTÁŽ )TAŽNÉ HNACÍ VOZIDLO K PRACOVNÍM SOUPRAVÁM (PRO STOŽÁRY A BRÁNY - MONTÁŽ )</t>
  </si>
  <si>
    <t>D3</t>
  </si>
  <si>
    <t>74C Vodiče TV</t>
  </si>
  <si>
    <t>74C111</t>
  </si>
  <si>
    <t>ZÁVĚS TV NA KONZOLE BEZ PŘÍDAVNÉHO LANAZÁVĚS TV NA KONZOLE BEZ PŘÍDAVNÉHO LANA</t>
  </si>
  <si>
    <t>74C231</t>
  </si>
  <si>
    <t>ZÁVĚS SIK BEZ PŘÍDAVNÉHO LANAZÁVĚS SIK BEZ PŘÍDAVNÉHO LANA</t>
  </si>
  <si>
    <t>74C232</t>
  </si>
  <si>
    <t>ZÁVĚS SIK S PŘÍDAVNÝM LANEMZÁVĚS SIK S PŘÍDAVNÝM LANEM</t>
  </si>
  <si>
    <t>74C233</t>
  </si>
  <si>
    <t>ZÁVĚS SIK KOMBINOVANÝZÁVĚS SIK KOMBINOVANÝ</t>
  </si>
  <si>
    <t>74C312</t>
  </si>
  <si>
    <t>VĚŠÁK TROLEJE ZÁKLADNÍ (PEVNÝ NEBO KLUZNÝ)VĚŠÁK TROLEJE ZÁKLADNÍ (PEVNÝ NEBO KLUZNÝ)</t>
  </si>
  <si>
    <t>74C321</t>
  </si>
  <si>
    <t>SPOJKA LAN A TROLEJÍ NEIZOLOVANÁSPOJKA LAN A TROLEJÍ NEIZOLOVANÁ</t>
  </si>
  <si>
    <t>74C322</t>
  </si>
  <si>
    <t>SPOJKA LAN A TROLEJÍ IZOLOVANÁSPOJKA LAN A TROLEJÍ IZOLOVANÁ</t>
  </si>
  <si>
    <t>74C584</t>
  </si>
  <si>
    <t>TAŽENÍ TROLEJE 150 MM2 CUTAŽENÍ TROLEJE 150 MM2 CU</t>
  </si>
  <si>
    <t>74C591</t>
  </si>
  <si>
    <t>VÝŠKOVÁ REGULACE TROLEJEVÝŠKOVÁ REGULACE TROLEJE</t>
  </si>
  <si>
    <t>74C596</t>
  </si>
  <si>
    <t>ZAJIŠTĚNÍ KOTVENÍ  NL A TR VŠECH SESTAVZAJIŠTĚNÍ KOTVENÍ  NL A TR VŠECH SESTAV</t>
  </si>
  <si>
    <t>74C5A3</t>
  </si>
  <si>
    <t>DEFINITIVNÍ REGULACE POHYBLIVÉHO KOTVENÍ SPOLEČNÉHO (NL A TR)DEFINITIVNÍ REGULACE POHYBLIVÉHO KOTVENÍ SPOLEČNÉHO (NL A TR)</t>
  </si>
  <si>
    <t>74C671</t>
  </si>
  <si>
    <t>TAŽENÍ LANA PRO ZV, NV, OV - 120 MM2 CUTAŽENÍ LANA PRO ZV, NV, OV - 120 MM2 CU</t>
  </si>
  <si>
    <t>74C711</t>
  </si>
  <si>
    <t>POHON ODPOJOVAČE MOTOROVÝPOHON ODPOJOVAČE MOTOROVÝ</t>
  </si>
  <si>
    <t>74C713</t>
  </si>
  <si>
    <t>ODPOJOVAČ NEBO ODPÍNAČ NA STOŽÁRU TVODPOJOVAČ NEBO ODPÍNAČ NA STOŽÁRU TV</t>
  </si>
  <si>
    <t>74C721</t>
  </si>
  <si>
    <t>KOTVENÍ SVODU Z ODPOJOVAČE S PŘIPOJENÍM NA TVKOTVENÍ SVODU Z ODPOJOVAČE S PŘIPOJENÍM NA TV</t>
  </si>
  <si>
    <t>74C723</t>
  </si>
  <si>
    <t>SVOD Z NAPÁJECÍHO PŘEVĚSU NA TV LANEM 120 CUSVOD Z NAPÁJECÍHO PŘEVĚSU NA TV LANEM 120 CU</t>
  </si>
  <si>
    <t>74C733</t>
  </si>
  <si>
    <t>PROUDOVÉ PROPOJENÍ SESTAV TVPROUDOVÉ PROPOJENÍ SESTAV TV</t>
  </si>
  <si>
    <t>74C741</t>
  </si>
  <si>
    <t>PŘIPEVNĚNÍ KOTEVNÍ LIŠTY NAPÁJECÍHO PŘEVĚSU S 1 TŘMENEM NA STOŽÁR TVPŘIPEVNĚNÍ KOTEVNÍ LIŠTY NAPÁJECÍHO PŘEVĚSU S 1 TŘMENEM NA STOŽÁR TV</t>
  </si>
  <si>
    <t>74C746</t>
  </si>
  <si>
    <t>KOTVENÍ 2-4 LAN NAPÁJECÍCH PŘEVĚSŮ - 120 MM2 CU S IZOLACÍ (ZDVOJENÝ ZÁVĚS)KOTVENÍ 2-4 LAN NAPÁJECÍCH PŘEVĚSŮ - 120 MM2 CU S IZOLACÍ (ZDVOJENÝ ZÁVĚS)</t>
  </si>
  <si>
    <t>74C752</t>
  </si>
  <si>
    <t>PODPĚRNÝ IZOLÁTOR PRO NV NA LIŠTĚ, BRÁNĚ, STOŽÁRUPODPĚRNÝ IZOLÁTOR PRO NV NA LIŠTĚ, BRÁNĚ, STOŽÁRU</t>
  </si>
  <si>
    <t>74C951</t>
  </si>
  <si>
    <t>MONTÁŽNÍ LÁVKA NA STOŽÁRMONTÁŽNÍ LÁVKA NA STOŽÁR</t>
  </si>
  <si>
    <t>74C967</t>
  </si>
  <si>
    <t>VÝSTRAŽNÁ TABULKA NA STOŽÁRU TV NEBO KONSTRUKCIVÝSTRAŽNÁ TABULKA NA STOŽÁRU TV NEBO KONSTRUKCI</t>
  </si>
  <si>
    <t>74C968</t>
  </si>
  <si>
    <t>TABULKA ČÍSLOVÁNÍ STOŽÁRU NEBO POHONU ODPOJOVAČETABULKA ČÍSLOVÁNÍ STOŽÁRU NEBO POHONU ODPOJOVAČE</t>
  </si>
  <si>
    <t>74CF11</t>
  </si>
  <si>
    <t>TAŽNÉ HNACÍ VOZIDLO K PRACOVNÍM SOUPRAVÁM (PRO VODIČE - MONTÁŽ)TAŽNÉ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</si>
  <si>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</si>
  <si>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</si>
  <si>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</si>
  <si>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PROSTOUNOSNÁ A PŘÍCHYTNÁ ARMATURA VŠECH TYPŮ NA STOŽÁR TV PRO KONZOLU PROSTOU</t>
  </si>
  <si>
    <t>74E121</t>
  </si>
  <si>
    <t>KONZOLA PRO ZOK PROSTÁ NA STOŽÁR TV NEBO NA NÁSTAVECKONZOLA PRO ZOK PROSTÁ NA STOŽÁR TV NEBO NA NÁSTAVEC</t>
  </si>
  <si>
    <t>74E511</t>
  </si>
  <si>
    <t>KOTEVNÍ SPIRÁLOVÁ ARMATURA ZOK PRO LEHKÝ KABEL DO 70 MKOTEVNÍ SPIRÁLOVÁ ARMATURA ZOK PRO LEHKÝ KABEL DO 70 M</t>
  </si>
  <si>
    <t>74E512</t>
  </si>
  <si>
    <t>KOTEVNÍ SPIRÁLOVÁ ARMATURA ZOK PRO LEHKÝ KABEL PŘES 70 MKOTEVNÍ SPIRÁLOVÁ ARMATURA ZOK PRO LEHKÝ KABEL PŘES 70 M</t>
  </si>
  <si>
    <t>74E701</t>
  </si>
  <si>
    <t>DEMONTÁŽ KONZOL VČETNĚ UPEVNĚNÍ, ZÁVĚSU A DALŠÍHO PŘÍSLUŠENSTVÍDEMONTÁŽ KONZOL VČETNĚ UPEVNĚNÍ, ZÁVĚSU A DALŠÍHO PŘÍSLUŠENSTVÍ</t>
  </si>
  <si>
    <t>74E707</t>
  </si>
  <si>
    <t>DEMONTÁŽ NOSNÉ, DISTANČNÍ NEBO KOTEVNÍ SPIRÁLYDEMONTÁŽ NOSNÉ, DISTANČNÍ NEBO KOTEVNÍ SPIRÁLY</t>
  </si>
  <si>
    <t>D5</t>
  </si>
  <si>
    <t>74F Nátěry TV</t>
  </si>
  <si>
    <t>74F210</t>
  </si>
  <si>
    <t>OBOUSTRANNÉ OZNAČENÍ STOŽÁRU ČÍSLYOBOUSTRANNÉ OZNAČENÍ STOŽÁRU ČÍSLY</t>
  </si>
  <si>
    <t>74F231</t>
  </si>
  <si>
    <t>BEZPEČNOSTNÍ PRUH NA PODPĚŘE TV ČERNOŽLUTÝBEZPEČNOSTNÍ PRUH NA PODPĚŘE TV ČERNOŽLUTÝ</t>
  </si>
  <si>
    <t>74F232</t>
  </si>
  <si>
    <t>BEZPEČNOSTNÍ PRUH NA PODPĚŘE TV BÍLOČERVENÝBEZPEČNOSTNÍ PRUH NA PODPĚŘE TV BÍLOČERVENÝ</t>
  </si>
  <si>
    <t>D6</t>
  </si>
  <si>
    <t>74F Demontáže TV</t>
  </si>
  <si>
    <t>74F411</t>
  </si>
  <si>
    <t>DEMONTÁŽ BETONOVÝCH ZÁKLADŮ TVDEMONTÁŽ BETONOVÝCH ZÁKLADŮ TV</t>
  </si>
  <si>
    <t>74F422</t>
  </si>
  <si>
    <t>DEMONTÁŽ OCELOVÝCH STOŽÁRŮ TRUBKOVÝCH NEBO PROFILOVÝCHDEMONTÁŽ OCELOVÝCH STOŽÁRŮ TRUBKOVÝCH NEBO PROFILOVÝCH</t>
  </si>
  <si>
    <t>74F423</t>
  </si>
  <si>
    <t>DEMONTÁŽ OCELOVÝCH STOŽÁRŮ PŘÍHRADOVÝCHDEMONTÁŽ OCELOVÝCH STOŽÁRŮ PŘÍHRADOVÝCH</t>
  </si>
  <si>
    <t>74F425</t>
  </si>
  <si>
    <t>DEMONTÁŽ BRAN A KRAKORCŮ (VČETNĚ VYVĚŠENÍ A UKONČENÍ)DEMONTÁŽ BRAN A KRAKORCŮ (VČETNĚ VYVĚŠENÍ A UKONČENÍ)</t>
  </si>
  <si>
    <t>74F426</t>
  </si>
  <si>
    <t>DEMONTÁŽ MONTÁŽNÍ LÁVKY PRO ODPOJOVAČDEMONTÁŽ MONTÁŽNÍ LÁVKY PRO ODPOJOVAČ</t>
  </si>
  <si>
    <t>74F433</t>
  </si>
  <si>
    <t>DEMONTÁŽ OTOČNÝCH KONZOL TV VČETNĚ UPEVNĚNÍDEMONTÁŽ OTOČNÝCH KONZOL TV VČETNĚ UPEVNĚNÍ</t>
  </si>
  <si>
    <t>74F434</t>
  </si>
  <si>
    <t>DEMONTÁŽ KONZOL SIK VČETNĚ ZÁVĚSŮDEMONTÁŽ KONZOL SIK VČETNĚ ZÁVĚSŮ</t>
  </si>
  <si>
    <t>74F438</t>
  </si>
  <si>
    <t>DEMONTÁŽ ODTAHŮ TR A NL (SPOLEČNÝCH NEBO ODDĚLENÝCH)DEMONTÁŽ ODTAHŮ TR A NL (SPOLEČNÝCH NEBO ODDĚLENÝCH)</t>
  </si>
  <si>
    <t>74F446</t>
  </si>
  <si>
    <t>DEMONTÁŽ ODPOJOVAČE NEBO ODPÍNAČE S POHONEM VČETNĚ TÁHEL A UPEVŇOVACÍCH LIŠTDEMONTÁŽ ODPOJOVAČE NEBO ODPÍNAČE S POHONEM VČETNĚ TÁHEL A UPEVŇOVACÍCH LIŠT</t>
  </si>
  <si>
    <t>58</t>
  </si>
  <si>
    <t>74F451</t>
  </si>
  <si>
    <t>DEMONTÁŽ SVODU Z PŘEVĚSU NEBO Z ODPOJOVAČE - JEDNODUCHÉ LANODEMONTÁŽ SVODU Z PŘEVĚSU NEBO Z ODPOJOVAČE - JEDNODUCHÉ LANO</t>
  </si>
  <si>
    <t>59</t>
  </si>
  <si>
    <t>74F455</t>
  </si>
  <si>
    <t>DEMONTÁŽ VĚŠÁKŮ TROLEJEDEMONTÁŽ VĚŠÁKŮ TROLEJE</t>
  </si>
  <si>
    <t>60</t>
  </si>
  <si>
    <t>74F465</t>
  </si>
  <si>
    <t>DEMONTÁŽ TROLEJE VČETNĚ NÁSTAVKŮ STOČENÍM NA BUBENDEMONTÁŽ TROLEJE VČETNĚ NÁSTAVKŮ STOČENÍM NA BUBEN</t>
  </si>
  <si>
    <t>61</t>
  </si>
  <si>
    <t>74F492</t>
  </si>
  <si>
    <t>DEMONTÁŽ - ODVOZ (NA LIKVIDACI ODPADŮ NEBO JINÉ URČENÉ MÍSTO)DEMONTÁŽ - ODVOZ (NA LIKVIDACI ODPADŮ NEBO JINÉ URČENÉ MÍSTO)</t>
  </si>
  <si>
    <t>62</t>
  </si>
  <si>
    <t>74EF11</t>
  </si>
  <si>
    <t>HNACÍ KOLEJOVÁ VOZIDLA DEMONTÁŽNÍCH SOUPRAV PRO PRÁCE NA TVHNACÍ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</si>
  <si>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</si>
  <si>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</si>
  <si>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</si>
  <si>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</si>
  <si>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STATICKÉMĚŘENÍ PARAMETRŮ TV STATICKÉ</t>
  </si>
  <si>
    <t>KM</t>
  </si>
  <si>
    <t>64</t>
  </si>
  <si>
    <t>74F313</t>
  </si>
  <si>
    <t>MĚŘENÍ ELEKTRICKÝCH VLASTNOSTÍ TVMĚŘENÍ ELEKTRICKÝCH VLASTNOSTÍ TV</t>
  </si>
  <si>
    <t>65</t>
  </si>
  <si>
    <t>74F321_01</t>
  </si>
  <si>
    <t>PROTOKOL ZPŮSOBILOSTIPROTOKOL ZPŮSOBILOSTI</t>
  </si>
  <si>
    <t>66</t>
  </si>
  <si>
    <t>74F322_01</t>
  </si>
  <si>
    <t>REVIZNÍ ZPRÁVAREVIZNÍ ZPRÁVA</t>
  </si>
  <si>
    <t>67</t>
  </si>
  <si>
    <t>74F331</t>
  </si>
  <si>
    <t>TECHNICKÁ POMOC PŘI VÝSTAVBĚ TVTECHNICKÁ POMOC PŘI VÝSTAVBĚ TV</t>
  </si>
  <si>
    <t>68</t>
  </si>
  <si>
    <t>015113</t>
  </si>
  <si>
    <t>POPLATKY ZA LIKVIDACŮ ODPADŮ NEKONTAMINOVANÝCH - 17 05 04  VYTĚŽENÉ ZEMINY A HORNINY -  III. TŘÍDA TPOPLATKY ZA LIKVIDACŮ ODPADŮ NEKONTAMINOVANÝCH - 17 05 04  V</t>
  </si>
  <si>
    <t>YTĚŽENÉ ZEMINY A HORNINY -  III. TŘÍDATĚŽITELNOSTI</t>
  </si>
  <si>
    <t>69</t>
  </si>
  <si>
    <t>POPLATKY ZA LIKVIDACŮ ODPADŮ NEKONTAMINOVANÝCH - 17 01 01  BETON Z DEMOLIC OBJEKTŮ, ZÁKLADŮ TVPOPLATKY ZA LIKVIDACŮ ODPADŮ NEKONTAMINOVANÝCH - 17 01 01  BETON Z</t>
  </si>
  <si>
    <t>DEMOLIC OBJEKTŮ, ZÁKLADŮ TV</t>
  </si>
  <si>
    <t>70</t>
  </si>
  <si>
    <t>015280</t>
  </si>
  <si>
    <t>POPLATKY ZA LIKVIDACŮ ODPADŮ NEKONTAMINOVANÝCH - 17 01 03  ODPOJOVAČE-OCEL, PORCELÁN 100KGPOPLATKY ZA LIKVIDACŮ ODPADŮ NEKONTAMINOVANÝCH - 17 01 03  ODPOJOVAČE-</t>
  </si>
  <si>
    <t>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</si>
  <si>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</si>
  <si>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</si>
  <si>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</si>
  <si>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</si>
  <si>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</si>
  <si>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</si>
  <si>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</si>
  <si>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</si>
  <si>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</si>
  <si>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</si>
  <si>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</si>
  <si>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</si>
  <si>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</si>
  <si>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</si>
  <si>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</si>
  <si>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</si>
  <si>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</si>
  <si>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</si>
  <si>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</si>
  <si>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</si>
  <si>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</si>
  <si>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</si>
  <si>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</si>
  <si>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</si>
  <si>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</si>
  <si>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</si>
  <si>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</si>
  <si>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</si>
  <si>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</si>
  <si>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</si>
  <si>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</si>
  <si>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</si>
  <si>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</si>
  <si>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</si>
  <si>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</si>
  <si>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</si>
  <si>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</si>
  <si>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</si>
  <si>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</si>
  <si>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</si>
  <si>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</si>
  <si>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</si>
  <si>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</si>
  <si>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</si>
  <si>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</si>
  <si>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</si>
  <si>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</si>
  <si>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</si>
  <si>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</si>
  <si>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</si>
  <si>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</si>
  <si>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</si>
  <si>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</si>
  <si>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747703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</si>
  <si>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</si>
  <si>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</si>
  <si>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747704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</si>
  <si>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</si>
  <si>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</si>
  <si>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747705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</si>
  <si>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</si>
  <si>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</si>
  <si>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</si>
  <si>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</si>
  <si>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</si>
  <si>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</si>
  <si>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</si>
  <si>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</si>
  <si>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</si>
  <si>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</si>
  <si>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</si>
  <si>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</si>
  <si>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</si>
  <si>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Ipopis položky položka zahrnuje: - vodorovná a svislá doprava, přemístění, přeložení, manipulace svýkopkem - kompletní p</t>
  </si>
  <si>
    <t>rovedení vykopávky nezapažené i zapažené - ošetření výkopiště po celou dobupráce v něm vč. klimatických opatření - ztížení vykopávek v blízkosti podzemního vedení, konstrukcí</t>
  </si>
  <si>
    <t>17411_02</t>
  </si>
  <si>
    <t>460010021</t>
  </si>
  <si>
    <t>VYTYČENÍ TRASY KABELOVÉHO VEDENÍ V OBVODU ŽELEZNIČNÍ STANICEpopis položky Položka obsahuje: Pochůzka projektovanou trasou kabelového vedení, vyznačení trasykab</t>
  </si>
  <si>
    <t>elu číslovanými kolíky nebo psanými značkami včetně zhotovení a číslování kolíků. Stanovení aoznačení míst pro kabelové prostupy a podchodové štoly a vyznačení překážek. Dále obsahuje cenu za</t>
  </si>
  <si>
    <t>460010023</t>
  </si>
  <si>
    <t>VYTYČENÍ TRASY KABELOVÉHO VEDENÍ (PODZEMNÍHO) VE VOLNÉM TERÉNUpopis položky 1. V cenách jsou zahrnuty i náklady na:     a) pochůzky projektovanou tratí,     b)</t>
  </si>
  <si>
    <t>vyznačení budoucí trasy,     c) rozmístění, očíslování a označení opěrných bodů,     d) označenípřekážek a míst pro kabelové prostupy a podchodové štoly.</t>
  </si>
  <si>
    <t>141733</t>
  </si>
  <si>
    <t>PROTLAČOVÁNÍ POTRUBÍ Z PLAST HMOT DN DO 150MMpopis položky položka zahrnuje dodávku protlačovaného potrubí a veškeré pomocné práce (startovacízařízení, startov</t>
  </si>
  <si>
    <t>ací a cílová jáma, opěrné a vodící bloky a pod.)</t>
  </si>
  <si>
    <t>709210</t>
  </si>
  <si>
    <t>KŘIŽOVATKA KABELOVÝCH VEDENÍ SE STÁVAJÍCÍ INŽENÝRSKOU SÍTÍ (KABELEM, POTRUBÍM APOD.)popis položky 1. Položka obsahuje:  – kompletní montáž, rozměření, upevnění</t>
  </si>
  <si>
    <t>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</si>
  <si>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</si>
  <si>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</si>
  <si>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 ELEKTROŠROT (VYŘAZENÁ EL. ZAŘÍZENÍ A PŘÍSpopis položky 1. Položka obsahuje:  – veškeré poplatky prov</t>
  </si>
  <si>
    <t>ozovateli skládky, recyklační linky nebojiného zařízení na zpracování nebo likvidaci odpadů související s převzetím, uložením, zpracovánímnebo likvidací odpadu 2. Položka neobsahuje:  – náklady spojené s dopravou odpadu z místa stavby na</t>
  </si>
  <si>
    <t>015140_01</t>
  </si>
  <si>
    <t>POPLATKY ZA LIKVIDACŮ ODPADŮ NEKONTAMINOVANÝCH - 17 01 01  BETON Z DEMOLIC OBJEKTŮ, ZÁKLADŮ TVpopis položky 1. Položka obsahuje:  – veškeré poplatky provozovat</t>
  </si>
  <si>
    <t>eli skládky, recyklační linky nebojiného zařízení na zpracování nebo likvidaci odpadů související s převzetím, uložením, zpracovánímnebo likvidací odpadu 2. Položka neobsahuje:  – náklady spojené s dopravou odpadu z místa stavby na</t>
  </si>
  <si>
    <t>741_00</t>
  </si>
  <si>
    <t>Elektroinstalační materiál, uzemnění</t>
  </si>
  <si>
    <t>702211_01</t>
  </si>
  <si>
    <t>veškerý spojovací a montážní materiál vč. upevňovacího materiálu ( držáky apod.)  – pomocnémechanismy 2. Položka neobsahuje:  X 3. Způsob měření: Měří se metr délkový.</t>
  </si>
  <si>
    <t>702312_01</t>
  </si>
  <si>
    <t>742G11_01</t>
  </si>
  <si>
    <t>KABEL NN DVOU- A TŘÍŽÍLOVÝ CU S PLASTOVOU IZOLACÍ DO 2,5 MM2popis položky 1. Položka obsahuje:  – manipulace a uložení kabelu (do země, chráničky, kanálu, naro</t>
  </si>
  <si>
    <t>šty, na TV a pod.) 2. Položka neobsahuje:  – příchytky, spojky, koncovky, chráničky apod. 3.Způsob měření: Měří se metr délkový.</t>
  </si>
  <si>
    <t>742H12_01</t>
  </si>
  <si>
    <t>742L11_01</t>
  </si>
  <si>
    <t>UKONČENÍ DVOU AŽ PĚTIŽÍLOVÉHO KABELU V ROZVADĚČI NEBO NA PŘÍSTROJI DO 2,5 MM2popis položky 1. Položka obsahuje:  – všechny práce spojené s úpravou kabelů pro m</t>
  </si>
  <si>
    <t>ontáž včetněveškerého příslušentsví 2. Položka neobsahuje:  X 3. Způsob měření: Udává se počet kusů kompletníkonstrukce nebo práce.</t>
  </si>
  <si>
    <t>742L12_01</t>
  </si>
  <si>
    <t>ro montáž včetněveškerého příslušentsví 2. Položka neobsahuje:  X 3. Způsob měření: Udává se počet kusů kompletníkonstrukce nebo práce.</t>
  </si>
  <si>
    <t>742P13_01</t>
  </si>
  <si>
    <t>701005_01</t>
  </si>
  <si>
    <t>743_00</t>
  </si>
  <si>
    <t>Silnoproudé zařízení</t>
  </si>
  <si>
    <t>743541</t>
  </si>
  <si>
    <t>SVÍTIDLO VENKOVNÍ VŠEOBECNÉ ZÁŘIVKOVÉ, MIN. IP 44, DO 60 Wpopis položky 1. Položka obsahuje:  – zdroj a veškeré příslušenství  – technický popis viz.projektová</t>
  </si>
  <si>
    <t>dokumentace 2. Položka neobsahuje:  X 3. Způsob měření: Udává se počet kusů kompletníkonstrukce nebo práce.</t>
  </si>
  <si>
    <t>743566</t>
  </si>
  <si>
    <t>SVÍTIDLO VENKOVNÍ VŠEOBECNÉ - MONTÁŽ SVÍTIDLApopis položky 1. Položka obsahuje:  – veškeré příslušenství  – technický popis viz. projektovádokumentace 2. Polož</t>
  </si>
  <si>
    <t>ka neobsahuje:  X 3. Způsob měření: Udává se počet kusů kompletní konstrukcenebo práce.</t>
  </si>
  <si>
    <t>741122</t>
  </si>
  <si>
    <t>KRABICE (ROZVODKA) INSTALAČNÍ ODBOČNÁ SE SVORKOVNICÍ DO 4 MM2popis položky 1. Položka obsahuje:  – přípravu podkladu pro osazení  – veškerý materiál a práce pr</t>
  </si>
  <si>
    <t>oupevnění nebo uchycení krabice 2. Položka neobsahuje:  X 3. Způsob měření: Udává se počet kusůkompletní konstrukce nebo práce.</t>
  </si>
  <si>
    <t>741121</t>
  </si>
  <si>
    <t>KRABICE (ROZVODKA) INSTALAČNÍ ODBOČNÁ PRÁZDNÁpopis položky 1. Položka obsahuje:  – přípravu podkladu pro osazení  – veškerý materiál a práce proupevnění nebo u</t>
  </si>
  <si>
    <t>chycení krabice 2. Položka neobsahuje:  X 3. Způsob měření: Udává se počet kusůkompletní konstrukce nebo práce.</t>
  </si>
  <si>
    <t>744312</t>
  </si>
  <si>
    <t>ROZVADĚČ NN SKŘÍŇOVÝ OCELOPLECHOVÝ PRÁZDNÝ, IP 40, HLOUBKY DO 500 MM, ŠÍŘKY OD 510 DO 800 MM, VÝŠKYpopis položky 1. Položka obsahuje:  – přípravu podkladu pro</t>
  </si>
  <si>
    <t>osazení vč. upevňovacího materiálu  –veškerý podružný a pomocný materiál  – provedení zkoušek, dodání předepsaných zkoušek, revizí aatestů 2. Položka neobsahuje:  – přístrojové vybavení ( jističe, stykače apod. ), přípojnice 3.</t>
  </si>
  <si>
    <t>744J33</t>
  </si>
  <si>
    <t>SILOVÝ KOMPLETNÍ VYPÍNAČ 0-1 TŘÍ-ČTYŘPÓLOVÝ PŘES 63 DO 125 Apopis položky 1. Položka obsahuje:  – veškerý spojovací materiál vč. připojovacího vedení  –technic</t>
  </si>
  <si>
    <t>ký popis viz. projektová dokumentace 2. Položka neobsahuje:  X 3. Způsob měření: Udává sepočet kusů kompletní konstrukce nebo práce.</t>
  </si>
  <si>
    <t>744Q22</t>
  </si>
  <si>
    <t>SVODIČ PŘEPĚTÍ TYP 1+2 (TŘÍDA B+C) 3-4 PÓLOVÝpopis položky 1. Položka obsahuje:  – veškerý spojovací materiál vč. připojovacího vedení  –technický popis viz. p</t>
  </si>
  <si>
    <t>rojektová dokumentace 2. Položka neobsahuje:  X 3. Způsob měření: Udává sepočet kusů kompletní konstrukce nebo práce.</t>
  </si>
  <si>
    <t>744O14</t>
  </si>
  <si>
    <t>ELEKTROMĚRpopis položky 1. Položka obsahuje:  – veškerý spojovací materiál vč. připojovacího vedení  –technický popis viz. projektová dokumentace 2. Položka ne</t>
  </si>
  <si>
    <t>obsahuje:  X 3. Způsob měření: Udává sepočet kusů kompletní konstrukce nebo práce.</t>
  </si>
  <si>
    <t>744612</t>
  </si>
  <si>
    <t>JISTIČ JEDNOPÓLOVÝ (10 KA) OD 4 DO 10 Apopis položky 1. Položka obsahuje:  – veškerý spojovací materiál vč. připojovacího vedení  –technický popis viz. projekt</t>
  </si>
  <si>
    <t>ová dokumentace 2. Položka neobsahuje:  X 3. Způsob měření: Udává sepočet kusů kompletní konstrukce nebo práce.</t>
  </si>
  <si>
    <t>744613</t>
  </si>
  <si>
    <t>JISTIČ JEDNOPÓLOVÝ (10 KA) OD 13 DO 20 Apopis položky 1. Položka obsahuje:  – veškerý spojovací materiál vč. připojovacího vedení  –technický popis viz. projek</t>
  </si>
  <si>
    <t>tová dokumentace 2. Položka neobsahuje:  X 3. Způsob měření: Udává sepočet kusů kompletní konstrukce nebo práce.</t>
  </si>
  <si>
    <t>744633</t>
  </si>
  <si>
    <t>JISTIČ TŘÍPÓLOVÝ (10 KA) OD 13 DO 20 Apopis položky 1. Položka obsahuje:  – veškerý spojovací materiál vč. připojovacího vedení  –technický popis viz. projekto</t>
  </si>
  <si>
    <t>vá dokumentace 2. Položka neobsahuje:  X 3. Způsob měření: Udává sepočet kusů kompletní konstrukce nebo práce.</t>
  </si>
  <si>
    <t>744711</t>
  </si>
  <si>
    <t>PROUDOVÝ CHRÁNIČ DVOUPÓLOVÝ (10 KA) DO 30 MA, DO 25 Apopis položky 1. Položka obsahuje:  – veškerý spojovací materiál vč. připojovacího vedení  –technický popi</t>
  </si>
  <si>
    <t>s viz. projektová dokumentace 2. Položka neobsahuje:  X 3. Způsob měření: Udává sepočet kusů kompletní konstrukce nebo práce.</t>
  </si>
  <si>
    <t>744L27</t>
  </si>
  <si>
    <t>RELÉ MODULÁRNÍ DO 16 A PRO KONTROLU NAPĚTÍ 3-FÁZOVÝCH SÍTÍpopis položky 1. Položka obsahuje:  – veškerý spojovací materiál vč. připojovacího vedení  –technický</t>
  </si>
  <si>
    <t>popis viz. projektová dokumentace 2. Položka neobsahuje:  X 3. Způsob měření: Udává sepočet kusů kompletní konstrukce nebo práce.</t>
  </si>
  <si>
    <t>743Z12</t>
  </si>
  <si>
    <t>DEMONTÁŽ OSVĚTLOVACÍHO STOŽÁRU DRÁŽNÍHO VÝŠKY DO 15 Mpopis položky 1. Položka obsahuje:  – všechny náklady na demontáž stávajícího zařízení se všemipomocnými d</t>
  </si>
  <si>
    <t>oplňujícími úpravami pro jeho likvidaci  – naložení vybouraného materiálu na dopravníprostředek 2. Položka neobsahuje:  – odvoz vybouraného materiálu  – poplatek za likvidaci odpadů</t>
  </si>
  <si>
    <t>743Z39</t>
  </si>
  <si>
    <t>DEMONTÁŽ ROZVADĚČEpopis položky 1. Položka obsahuje:  – všechny náklady na demontáž stávajícího zařízení se všemipomocnými doplňujícími úpravami pro jeho likvi</t>
  </si>
  <si>
    <t>daci  – naložení vybouraného materiálu na dopravníprostředek 2. Položka neobsahuje:  – odvoz vybouraného materiálu  – poplatek za likvidaci odpadů</t>
  </si>
  <si>
    <t>742Z23</t>
  </si>
  <si>
    <t>DEMONTÁŽ KABELOVÉHO VEDENÍ NNpopis položky 1. Položka obsahuje:  – všechny náklady na demontáž stávajícího zařízení se všemipomocnými doplňujícími úpravami pro</t>
  </si>
  <si>
    <t>jeho likvidaci  – naložení vybouraného materiálu na dopravníprostředek 2. Položka neobsahuje:  – odvoz vybouraného materiálu  – poplatek za likvidaci odpadů</t>
  </si>
  <si>
    <t>747213</t>
  </si>
  <si>
    <t>CELKOVÁ PROHLÍDKA, ZKOUŠENÍ, MĚŘENÍ A VYHOTOVENÍ VÝCHOZÍ REVIZNÍ ZPRÁVY, PRO OBJEM IN PŘES 500 DO 10popis položky 1. Položka obsahuje:  – cenu za celkovou proh</t>
  </si>
  <si>
    <t>029113</t>
  </si>
  <si>
    <t>03100_01</t>
  </si>
  <si>
    <t>02940_01</t>
  </si>
  <si>
    <t xml:space="preserve">  SO 10-76-02</t>
  </si>
  <si>
    <t>Úprava osvětlení vnějšího nástupiště</t>
  </si>
  <si>
    <t>SO 10-76-02</t>
  </si>
  <si>
    <t>703214</t>
  </si>
  <si>
    <t>KABELOVÝ ŽLAB NOSNÝ/DRÁTĚNÝ ŽÁROVĚ ZINKOVANÝ VČETNĚ UPEVNĚNÍ A PŘÍSLUŠENSTVÍ SVĚTLÉ ŠÍŘKY PŘES 400 Dpopis položky 1. Položka obsahuje:  – kompletní montáž, roz</t>
  </si>
  <si>
    <t>měření, upevnění, sváření, řezání,spojování a pod.   – veškerý spojovací a montážní materiál  – pomocné mechanismy a nátěr 2. Položkaneobsahuje:  X 3. Způsob měření: Měří se metr délkový.</t>
  </si>
  <si>
    <t>742H11</t>
  </si>
  <si>
    <t>KABEL NN ČTYŘ- A PĚTIŽÍLOVÝ CU S PLASTOVOU IZOLACÍ DO 2,5 MM2popis položky 1. Položka obsahuje:  – manipulace a uložení kabelu (do země, chráničky, kanálu, nar</t>
  </si>
  <si>
    <t>ošty, na TV a pod.) 2. Položka neobsahuje:  – příchytky, spojky, koncovky, chráničky apod. 3.Způsob měření: Měří se metr délkový.</t>
  </si>
  <si>
    <t>743542</t>
  </si>
  <si>
    <t>SVÍTIDLO VENKOVNÍ VŠEOBECNÉ ZÁŘIVKOVÉ, MIN. IP 44, PŘES 60 DO 100 Wpopis položky 1. Položka obsahuje:  – zdroj a veškeré příslušenství  – technický popis viz.p</t>
  </si>
  <si>
    <t>rojektová dokumentace 2. Položka neobsahuje:  X 3. Způsob měření: Udává se počet kusů kompletníkonstrukce nebo práce.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</si>
  <si>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</si>
  <si>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</si>
  <si>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</si>
  <si>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</si>
  <si>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</si>
  <si>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</si>
  <si>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</si>
  <si>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MMpopis položky 1. Položka obsahuje:  – kompletní montáž, rozm</t>
  </si>
  <si>
    <t>ěření, upevnění, sváření, řezání,spojování a pod.   – veškerý spojovací a montážní materiál  – pomocné mechanismy a nátěr 2. Položkaneobsahuje:  X 3. Způsob měření: Měří se metr délkový.</t>
  </si>
  <si>
    <t>029113_02</t>
  </si>
  <si>
    <t>03100_03</t>
  </si>
  <si>
    <t>02940_03</t>
  </si>
  <si>
    <t xml:space="preserve">  SO 10-76-04</t>
  </si>
  <si>
    <t>Úprava osvětlení nástupiště č. 3</t>
  </si>
  <si>
    <t>SO 10-76-04</t>
  </si>
  <si>
    <t xml:space="preserve">  SO 10-76-05</t>
  </si>
  <si>
    <t>Úprava osvětlení nástupiště č. 4</t>
  </si>
  <si>
    <t>SO 10-76-05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</si>
  <si>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</si>
  <si>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</si>
  <si>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</si>
  <si>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</si>
  <si>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</si>
  <si>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</si>
  <si>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703611</t>
  </si>
  <si>
    <t>ELEKTROINSTALAČNÍ KANÁL ŠÍŘKY DO 100 MMpopis položky 1. Položka obsahuje:  – kompletní montáž, rozměření, upevnění, sváření, řezání,spojování a pod.   – vešker</t>
  </si>
  <si>
    <t>ý spojovací a montážní materiál  – pomocné mechanismy a nátěr 2. Položkaneobsahuje:  X 3. Způsob měření: Měří se metr délkový.</t>
  </si>
  <si>
    <t>703412</t>
  </si>
  <si>
    <t>ELEKTROINSTALAČNÍ TRUBKA PLASTOVÁ VČETNĚ UPEVNĚNÍ A PŘÍSLUŠENSTVÍ DN PRŮMĚRU PŘES 25 DO 40 MMpopis položky 1. Položka obsahuje:  – přípravu podkladu pro osazen</t>
  </si>
  <si>
    <t>í 2. Položka neobsahuje:  X 3.Způsob měření: Měří se metr délkový.</t>
  </si>
  <si>
    <t>743473</t>
  </si>
  <si>
    <t>SVÍTIDLO DRÁŽNÍ LED, MIN. IP 54, ELEKTRONICKÝ PŘEDŘADNÍK, PŘES 25 DO 45 Wpopis položky 1. Položka obsahuje:  – zdroj a veškeré příslušenství  – technický popis</t>
  </si>
  <si>
    <t>viz.projektová dokumentace 2. Položka neobsahuje:  X 3. Způsob měření: Udává se počet kusů kompletníkonstrukce nebo práce.</t>
  </si>
  <si>
    <t>741312</t>
  </si>
  <si>
    <t>ZÁSUVKA INSTALAČNÍ JEDNODUCHÁ, NÁSTĚNNÁ VE VYŠŠÍM KRYTÍ - MIN. IP 44popis položky 1. Položka obsahuje:  – kompletní přístroj vč. příslušenství 2. Položka neobs</t>
  </si>
  <si>
    <t>ahuje:X 3. Způsob měření: Udává se počet kusů kompletní konstrukce nebo práce.</t>
  </si>
  <si>
    <t>747214</t>
  </si>
  <si>
    <t>CELKOVÁ PROHLÍDKA, ZKOUŠENÍ, MĚŘENÍ A VYHOTOVENÍ VÝCHOZÍ REVIZNÍ ZPRÁVY, PRO OBJEM IN - PŘÍPLATEK ZApopis položky 1. Položka obsahuje:  – cenu za celkovou proh</t>
  </si>
  <si>
    <t>029113_03</t>
  </si>
  <si>
    <t>03100_04</t>
  </si>
  <si>
    <t>02940_04</t>
  </si>
  <si>
    <t xml:space="preserve">  SO 10-76-08</t>
  </si>
  <si>
    <t>Úprava rozvodu DOÚO</t>
  </si>
  <si>
    <t>SO 10-76-08</t>
  </si>
  <si>
    <t>13293_01</t>
  </si>
  <si>
    <t>141733_01</t>
  </si>
  <si>
    <t>17411_03</t>
  </si>
  <si>
    <t>702312_02</t>
  </si>
  <si>
    <t>702211_02</t>
  </si>
  <si>
    <t>29113_01</t>
  </si>
  <si>
    <t>742I12</t>
  </si>
  <si>
    <t>KABEL NN CU OVLÁDACÍ 7-12ŽÍLOVÝ OD 4 DO 6 MM2popis položky 1. Položka obsahuje:  – manipulace a uložení kabelu (do země, chráničky, kanálu, narošty, na TV a po</t>
  </si>
  <si>
    <t>d.) 2. Položka neobsahuje:  – příchytky, spojky, koncovky, chráničky apod. 3.Způsob měření: Měří se metr délkový.</t>
  </si>
  <si>
    <t>742M12</t>
  </si>
  <si>
    <t>UKONČENÍ 7-12ŽÍLOVÉHO KABELU V ROZVADĚČI NEBO NA PŘÍSTROJI OD 4 DO 6 MM2popis položky 1. Položka obsahuje:  – všechny práce spojené s úpravou kabelů pro montáž</t>
  </si>
  <si>
    <t>včetněveškerého příslušentsví  2. Položka neobsahuje:  X 3. Způsob měření: Udává se počet kusů kompletníkonstrukce nebo práce.</t>
  </si>
  <si>
    <t>742Z23_01</t>
  </si>
  <si>
    <t>743, 746</t>
  </si>
  <si>
    <t>Silnoproudá zařízení, DOÚO</t>
  </si>
  <si>
    <t>743B23</t>
  </si>
  <si>
    <t>SVORKOVNICOVÁ SKŘÍŇ PLASTOVÁ PRO DOÚO VNITŘNÍ OD 81 DO 120 SVOREKpopis položky 1. Položka obsahuje:  – instalaci skříně vč. veškerého příslušenství  – technick</t>
  </si>
  <si>
    <t>ýpopis viz. projektová dokumentace 2. Položka neobsahuje:  X 3. Způsob měření: Udává se počet kusůkompletní konstrukce nebo práce.</t>
  </si>
  <si>
    <t>03100_05</t>
  </si>
  <si>
    <t>02940_05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</si>
  <si>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</si>
  <si>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</si>
  <si>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</si>
  <si>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</si>
  <si>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</si>
  <si>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</si>
  <si>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VODIČENEPŘÍMÉ UKOLEJNĚNÍ KONSTRUKCE VŠECH TYPŮ (VČETNĚ VÝZTUŽNÝCH DVOJIC) - 2 VODIČE</t>
  </si>
  <si>
    <t>74C925</t>
  </si>
  <si>
    <t>PŘESUN UKOLEJNĚNÍ (DEMONTÁŽ + MONTÁŽ UKOLEJNĚNÍ NA JINOU KONSTRUKCI)PŘESUN UKOLEJNĚNÍ (DEMONTÁŽ + MONTÁŽ UKOLEJNĚNÍ NA JINOU KONSTRUKCI)</t>
  </si>
  <si>
    <t>75C8C1</t>
  </si>
  <si>
    <t>MEZIKOLEJOVÁ LANOVÁ PROPOJKA DLOUHÁ (DO 3 LAN) - DODÁVKAMEZIKOLEJOVÁ LANOVÁ PROPOJKA DLOUHÁ (DO 3 LAN) - DODÁVKA</t>
  </si>
  <si>
    <t>75C8C7</t>
  </si>
  <si>
    <t>MEZIKOLEJOVÁ LANOVÁ PROPOJKA DLOUHÁ (DO 3 LAN) - MONTÁŽMEZIKOLEJOVÁ LANOVÁ PROPOJKA DLOUHÁ (DO 3 LAN) - MONTÁŽ</t>
  </si>
  <si>
    <t>74C974</t>
  </si>
  <si>
    <t>AKTUALIZACE KSU A TP DLE KOLEJOVÝCH POSTUPŮ ZA 100 M ZPROVOZŇOVANÉ SKUPINYAKTUALIZACE KSU A TP DLE KOLEJOVÝCH POSTUPŮ ZA 100 M ZPROVOZŇOVANÉ SKUPINY</t>
  </si>
  <si>
    <t>D2</t>
  </si>
  <si>
    <t>74F459</t>
  </si>
  <si>
    <t>DEMONTÁŽ UKOLEJNĚNÍ KONSTRUKCÍ A PODPĚR VČETNĚ UCHYCENÍ A VODIČEDEMONTÁŽ UKOLEJNĚNÍ KONSTRUKCÍ A PODPĚR VČETNĚ UCHYCENÍ A VODIČE</t>
  </si>
  <si>
    <t>75C8C8</t>
  </si>
  <si>
    <t>MEZIKOLEJOVÁ LANOVÁ PROPOJKA DLOUHÁ (DO 3 LAN) - DEMONTÁŽMEZIKOLEJOVÁ LANOVÁ PROPOJKA DLOUHÁ (DO 3 LAN) - DEMONTÁŽ</t>
  </si>
  <si>
    <t>74F321</t>
  </si>
  <si>
    <t>74F322</t>
  </si>
  <si>
    <t>15310</t>
  </si>
  <si>
    <t>POPLATKY ZA LIKVIDACŮ ODPADŮ NEKONTAMINOVANÝCH - 16 02 14  ELEKTROŠROTPOPLATKY ZA LIKVIDACŮ ODPADŮ NEKONTAMINOVANÝCH - 16 02 14  ELEKTROŠROT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</si>
</sst>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0+C10+C12+C18+C20+C24+C26+C28+C34+C36+C42+C44+C56+C58+C60+C69</f>
      </c>
    </row>
    <row r="7" spans="2:3" ht="12.75" customHeight="1">
      <c r="B7" s="8" t="s">
        <v>7</v>
      </c>
      <c s="10">
        <f>0+E10+E12+E18+E20+E24+E26+E28+E34+E36+E42+E44+E56+E58+E60+E69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171</v>
      </c>
      <c s="12" t="s">
        <v>172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173</v>
      </c>
      <c s="12" t="s">
        <v>174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240</v>
      </c>
      <c s="12" t="s">
        <v>241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310</v>
      </c>
      <c s="12" t="s">
        <v>311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331</v>
      </c>
      <c s="12" t="s">
        <v>332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369</v>
      </c>
      <c s="12" t="s">
        <v>370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396</v>
      </c>
      <c s="12" t="s">
        <v>397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398</v>
      </c>
      <c s="12" t="s">
        <v>399</v>
      </c>
      <c s="14">
        <f>'PS 10-02-92'!K8+'PS 10-02-92'!M8</f>
      </c>
      <c s="14">
        <f>C19*0.21</f>
      </c>
      <c s="14">
        <f>C19+D19</f>
      </c>
      <c s="13">
        <f>'PS 10-02-92'!T7</f>
      </c>
    </row>
    <row r="20" spans="1:6" ht="12.75">
      <c r="A20" s="11" t="s">
        <v>425</v>
      </c>
      <c s="12" t="s">
        <v>426</v>
      </c>
      <c s="14">
        <f>0+C21+C22+C23</f>
      </c>
      <c s="14">
        <f>C20*0.21</f>
      </c>
      <c s="14">
        <f>0+E21+E22+E23</f>
      </c>
      <c s="13">
        <f>0+F21+F22+F23</f>
      </c>
    </row>
    <row r="21" spans="1:6" ht="12.75">
      <c r="A21" s="11" t="s">
        <v>427</v>
      </c>
      <c s="12" t="s">
        <v>428</v>
      </c>
      <c s="14">
        <f>'PS 10-04-01'!K8+'PS 10-04-01'!M8</f>
      </c>
      <c s="14">
        <f>C21*0.21</f>
      </c>
      <c s="14">
        <f>C21+D21</f>
      </c>
      <c s="13">
        <f>'PS 10-04-01'!T7</f>
      </c>
    </row>
    <row r="22" spans="1:6" ht="12.75">
      <c r="A22" s="11" t="s">
        <v>449</v>
      </c>
      <c s="12" t="s">
        <v>450</v>
      </c>
      <c s="14">
        <f>'PS 10-04-02'!K8+'PS 10-04-02'!M8</f>
      </c>
      <c s="14">
        <f>C22*0.21</f>
      </c>
      <c s="14">
        <f>C22+D22</f>
      </c>
      <c s="13">
        <f>'PS 10-04-02'!T7</f>
      </c>
    </row>
    <row r="23" spans="1:6" ht="12.75">
      <c r="A23" s="11" t="s">
        <v>456</v>
      </c>
      <c s="12" t="s">
        <v>457</v>
      </c>
      <c s="14">
        <f>'SO 98-98'!K8+'SO 98-98'!M8</f>
      </c>
      <c s="14">
        <f>C23*0.21</f>
      </c>
      <c s="14">
        <f>C23+D23</f>
      </c>
      <c s="13">
        <f>'SO 98-98'!T7</f>
      </c>
    </row>
    <row r="24" spans="1:6" ht="12.75">
      <c r="A24" s="11" t="s">
        <v>491</v>
      </c>
      <c s="12" t="s">
        <v>492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493</v>
      </c>
      <c s="12" t="s">
        <v>494</v>
      </c>
      <c s="14">
        <f>'SO 10-10-01'!K8+'SO 10-10-01'!M8</f>
      </c>
      <c s="14">
        <f>C25*0.21</f>
      </c>
      <c s="14">
        <f>C25+D25</f>
      </c>
      <c s="13">
        <f>'SO 10-10-01'!T7</f>
      </c>
    </row>
    <row r="26" spans="1:6" ht="12.75">
      <c r="A26" s="11" t="s">
        <v>723</v>
      </c>
      <c s="12" t="s">
        <v>724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725</v>
      </c>
      <c s="12" t="s">
        <v>726</v>
      </c>
      <c s="14">
        <f>'SO 10-11-01'!K8+'SO 10-11-01'!M8</f>
      </c>
      <c s="14">
        <f>C27*0.21</f>
      </c>
      <c s="14">
        <f>C27+D27</f>
      </c>
      <c s="13">
        <f>'SO 10-11-01'!T7</f>
      </c>
    </row>
    <row r="28" spans="1:6" ht="12.75">
      <c r="A28" s="11" t="s">
        <v>807</v>
      </c>
      <c s="12" t="s">
        <v>808</v>
      </c>
      <c s="14">
        <f>0+C29+C30+C31+C32+C33</f>
      </c>
      <c s="14">
        <f>C28*0.21</f>
      </c>
      <c s="14">
        <f>0+E29+E30+E31+E32+E33</f>
      </c>
      <c s="13">
        <f>0+F29+F30+F31+F32+F33</f>
      </c>
    </row>
    <row r="29" spans="1:6" ht="12.75">
      <c r="A29" s="11" t="s">
        <v>809</v>
      </c>
      <c s="12" t="s">
        <v>810</v>
      </c>
      <c s="14">
        <f>'SO 10-12-01'!K8+'SO 10-12-01'!M8</f>
      </c>
      <c s="14">
        <f>C29*0.21</f>
      </c>
      <c s="14">
        <f>C29+D29</f>
      </c>
      <c s="13">
        <f>'SO 10-12-01'!T7</f>
      </c>
    </row>
    <row r="30" spans="1:6" ht="12.75">
      <c r="A30" s="11" t="s">
        <v>915</v>
      </c>
      <c s="12" t="s">
        <v>916</v>
      </c>
      <c s="14">
        <f>'SO 10-12-02'!K8+'SO 10-12-02'!M8</f>
      </c>
      <c s="14">
        <f>C30*0.21</f>
      </c>
      <c s="14">
        <f>C30+D30</f>
      </c>
      <c s="13">
        <f>'SO 10-12-02'!T7</f>
      </c>
    </row>
    <row r="31" spans="1:6" ht="12.75">
      <c r="A31" s="11" t="s">
        <v>972</v>
      </c>
      <c s="12" t="s">
        <v>973</v>
      </c>
      <c s="14">
        <f>'SO 10-12-03'!K8+'SO 10-12-03'!M8</f>
      </c>
      <c s="14">
        <f>C31*0.21</f>
      </c>
      <c s="14">
        <f>C31+D31</f>
      </c>
      <c s="13">
        <f>'SO 10-12-03'!T7</f>
      </c>
    </row>
    <row r="32" spans="1:6" ht="12.75">
      <c r="A32" s="11" t="s">
        <v>995</v>
      </c>
      <c s="12" t="s">
        <v>996</v>
      </c>
      <c s="14">
        <f>'SO 10-12-04'!K8+'SO 10-12-04'!M8</f>
      </c>
      <c s="14">
        <f>C32*0.21</f>
      </c>
      <c s="14">
        <f>C32+D32</f>
      </c>
      <c s="13">
        <f>'SO 10-12-04'!T7</f>
      </c>
    </row>
    <row r="33" spans="1:6" ht="12.75">
      <c r="A33" s="11" t="s">
        <v>1025</v>
      </c>
      <c s="12" t="s">
        <v>1026</v>
      </c>
      <c s="14">
        <f>'SO 10-12-05'!K8+'SO 10-12-05'!M8</f>
      </c>
      <c s="14">
        <f>C33*0.21</f>
      </c>
      <c s="14">
        <f>C33+D33</f>
      </c>
      <c s="13">
        <f>'SO 10-12-05'!T7</f>
      </c>
    </row>
    <row r="34" spans="1:6" ht="12.75">
      <c r="A34" s="11" t="s">
        <v>1048</v>
      </c>
      <c s="12" t="s">
        <v>1049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1050</v>
      </c>
      <c s="12" t="s">
        <v>1051</v>
      </c>
      <c s="14">
        <f>'SO 10-20-01'!K8+'SO 10-20-01'!M8</f>
      </c>
      <c s="14">
        <f>C35*0.21</f>
      </c>
      <c s="14">
        <f>C35+D35</f>
      </c>
      <c s="13">
        <f>'SO 10-20-01'!T7</f>
      </c>
    </row>
    <row r="36" spans="1:6" ht="12.75">
      <c r="A36" s="11" t="s">
        <v>1249</v>
      </c>
      <c s="12" t="s">
        <v>1250</v>
      </c>
      <c s="14">
        <f>0+C37+C38+C39+C40+C41</f>
      </c>
      <c s="14">
        <f>C36*0.21</f>
      </c>
      <c s="14">
        <f>0+E37+E38+E39+E40+E41</f>
      </c>
      <c s="13">
        <f>0+F37+F38+F39+F40+F41</f>
      </c>
    </row>
    <row r="37" spans="1:6" ht="12.75">
      <c r="A37" s="11" t="s">
        <v>1251</v>
      </c>
      <c s="12" t="s">
        <v>1252</v>
      </c>
      <c s="14">
        <f>'SO 10-50-01'!K8+'SO 10-50-01'!M8</f>
      </c>
      <c s="14">
        <f>C37*0.21</f>
      </c>
      <c s="14">
        <f>C37+D37</f>
      </c>
      <c s="13">
        <f>'SO 10-50-01'!T7</f>
      </c>
    </row>
    <row r="38" spans="1:6" ht="12.75">
      <c r="A38" s="11" t="s">
        <v>1293</v>
      </c>
      <c s="12" t="s">
        <v>1294</v>
      </c>
      <c s="14">
        <f>'SO 10-50-02'!K8+'SO 10-50-02'!M8</f>
      </c>
      <c s="14">
        <f>C38*0.21</f>
      </c>
      <c s="14">
        <f>C38+D38</f>
      </c>
      <c s="13">
        <f>'SO 10-50-02'!T7</f>
      </c>
    </row>
    <row r="39" spans="1:6" ht="12.75">
      <c r="A39" s="11" t="s">
        <v>1315</v>
      </c>
      <c s="12" t="s">
        <v>1316</v>
      </c>
      <c s="14">
        <f>'SO 10-50-03'!K8+'SO 10-50-03'!M8</f>
      </c>
      <c s="14">
        <f>C39*0.21</f>
      </c>
      <c s="14">
        <f>C39+D39</f>
      </c>
      <c s="13">
        <f>'SO 10-50-03'!T7</f>
      </c>
    </row>
    <row r="40" spans="1:6" ht="12.75">
      <c r="A40" s="11" t="s">
        <v>1338</v>
      </c>
      <c s="12" t="s">
        <v>1339</v>
      </c>
      <c s="14">
        <f>'SO 10-51-01'!K8+'SO 10-51-01'!M8</f>
      </c>
      <c s="14">
        <f>C40*0.21</f>
      </c>
      <c s="14">
        <f>C40+D40</f>
      </c>
      <c s="13">
        <f>'SO 10-51-01'!T7</f>
      </c>
    </row>
    <row r="41" spans="1:6" ht="12.75">
      <c r="A41" s="11" t="s">
        <v>1355</v>
      </c>
      <c s="12" t="s">
        <v>1356</v>
      </c>
      <c s="14">
        <f>'SO 10-51-02'!K8+'SO 10-51-02'!M8</f>
      </c>
      <c s="14">
        <f>C41*0.21</f>
      </c>
      <c s="14">
        <f>C41+D41</f>
      </c>
      <c s="13">
        <f>'SO 10-51-02'!T7</f>
      </c>
    </row>
    <row r="42" spans="1:6" ht="12.75">
      <c r="A42" s="11" t="s">
        <v>1371</v>
      </c>
      <c s="12" t="s">
        <v>1372</v>
      </c>
      <c s="14">
        <f>0+C43</f>
      </c>
      <c s="14">
        <f>C42*0.21</f>
      </c>
      <c s="14">
        <f>0+E43</f>
      </c>
      <c s="13">
        <f>0+F43</f>
      </c>
    </row>
    <row r="43" spans="1:6" ht="12.75">
      <c r="A43" s="11" t="s">
        <v>1373</v>
      </c>
      <c s="12" t="s">
        <v>1374</v>
      </c>
      <c s="14">
        <f>'SO 10-40-01'!K8+'SO 10-40-01'!M8</f>
      </c>
      <c s="14">
        <f>C43*0.21</f>
      </c>
      <c s="14">
        <f>C43+D43</f>
      </c>
      <c s="13">
        <f>'SO 10-40-01'!T7</f>
      </c>
    </row>
    <row r="44" spans="1:6" ht="12.75">
      <c r="A44" s="11" t="s">
        <v>1563</v>
      </c>
      <c s="12" t="s">
        <v>1564</v>
      </c>
      <c s="14">
        <f>0+C45+C46+C47+C48+C49+C50+C51+C52+C53+C54+C55</f>
      </c>
      <c s="14">
        <f>C44*0.21</f>
      </c>
      <c s="14">
        <f>0+E45+E46+E47+E48+E49+E50+E51+E52+E53+E54+E55</f>
      </c>
      <c s="13">
        <f>0+F45+F46+F47+F48+F49+F50+F51+F52+F53+F54+F55</f>
      </c>
    </row>
    <row r="45" spans="1:6" ht="12.75">
      <c r="A45" s="11" t="s">
        <v>1565</v>
      </c>
      <c s="12" t="s">
        <v>1566</v>
      </c>
      <c s="14">
        <f>'SO 10-61-01'!K8+'SO 10-61-01'!M8</f>
      </c>
      <c s="14">
        <f>C45*0.21</f>
      </c>
      <c s="14">
        <f>C45+D45</f>
      </c>
      <c s="13">
        <f>'SO 10-61-01'!T7</f>
      </c>
    </row>
    <row r="46" spans="1:6" ht="12.75">
      <c r="A46" s="11" t="s">
        <v>1626</v>
      </c>
      <c s="12" t="s">
        <v>1627</v>
      </c>
      <c s="14">
        <f>'SO 10-62-01'!K8+'SO 10-62-01'!M8</f>
      </c>
      <c s="14">
        <f>C46*0.21</f>
      </c>
      <c s="14">
        <f>C46+D46</f>
      </c>
      <c s="13">
        <f>'SO 10-62-01'!T7</f>
      </c>
    </row>
    <row r="47" spans="1:6" ht="12.75">
      <c r="A47" s="11" t="s">
        <v>1672</v>
      </c>
      <c s="12" t="s">
        <v>1673</v>
      </c>
      <c s="14">
        <f>'SO 10-62-02'!K8+'SO 10-62-02'!M8</f>
      </c>
      <c s="14">
        <f>C47*0.21</f>
      </c>
      <c s="14">
        <f>C47+D47</f>
      </c>
      <c s="13">
        <f>'SO 10-62-02'!T7</f>
      </c>
    </row>
    <row r="48" spans="1:6" ht="12.75">
      <c r="A48" s="11" t="s">
        <v>1693</v>
      </c>
      <c s="12" t="s">
        <v>1694</v>
      </c>
      <c s="14">
        <f>'SO 10-62-03'!K8+'SO 10-62-03'!M8</f>
      </c>
      <c s="14">
        <f>C48*0.21</f>
      </c>
      <c s="14">
        <f>C48+D48</f>
      </c>
      <c s="13">
        <f>'SO 10-62-03'!T7</f>
      </c>
    </row>
    <row r="49" spans="1:6" ht="12.75">
      <c r="A49" s="11" t="s">
        <v>1705</v>
      </c>
      <c s="12" t="s">
        <v>1706</v>
      </c>
      <c s="14">
        <f>'SO 10-62-04'!K8+'SO 10-62-04'!M8</f>
      </c>
      <c s="14">
        <f>C49*0.21</f>
      </c>
      <c s="14">
        <f>C49+D49</f>
      </c>
      <c s="13">
        <f>'SO 10-62-04'!T7</f>
      </c>
    </row>
    <row r="50" spans="1:6" ht="12.75">
      <c r="A50" s="11" t="s">
        <v>1717</v>
      </c>
      <c s="12" t="s">
        <v>1718</v>
      </c>
      <c s="14">
        <f>'SO 10-62-05'!K8+'SO 10-62-05'!M8</f>
      </c>
      <c s="14">
        <f>C50*0.21</f>
      </c>
      <c s="14">
        <f>C50+D50</f>
      </c>
      <c s="13">
        <f>'SO 10-62-05'!T7</f>
      </c>
    </row>
    <row r="51" spans="1:6" ht="12.75">
      <c r="A51" s="11" t="s">
        <v>1727</v>
      </c>
      <c s="12" t="s">
        <v>1728</v>
      </c>
      <c s="14">
        <f>'SO 10-62-06'!K8+'SO 10-62-06'!M8</f>
      </c>
      <c s="14">
        <f>C51*0.21</f>
      </c>
      <c s="14">
        <f>C51+D51</f>
      </c>
      <c s="13">
        <f>'SO 10-62-06'!T7</f>
      </c>
    </row>
    <row r="52" spans="1:6" ht="12.75">
      <c r="A52" s="11" t="s">
        <v>1739</v>
      </c>
      <c s="12" t="s">
        <v>1740</v>
      </c>
      <c s="14">
        <f>'SO 10-62-07'!K8+'SO 10-62-07'!M8</f>
      </c>
      <c s="14">
        <f>C52*0.21</f>
      </c>
      <c s="14">
        <f>C52+D52</f>
      </c>
      <c s="13">
        <f>'SO 10-62-07'!T7</f>
      </c>
    </row>
    <row r="53" spans="1:6" ht="12.75">
      <c r="A53" s="11" t="s">
        <v>1764</v>
      </c>
      <c s="12" t="s">
        <v>1765</v>
      </c>
      <c s="14">
        <f>'SO 10-62-08'!K8+'SO 10-62-08'!M8</f>
      </c>
      <c s="14">
        <f>C53*0.21</f>
      </c>
      <c s="14">
        <f>C53+D53</f>
      </c>
      <c s="13">
        <f>'SO 10-62-08'!T7</f>
      </c>
    </row>
    <row r="54" spans="1:6" ht="12.75">
      <c r="A54" s="11" t="s">
        <v>1774</v>
      </c>
      <c s="12" t="s">
        <v>1775</v>
      </c>
      <c s="14">
        <f>'SO 10-64-01'!K8+'SO 10-64-01'!M8</f>
      </c>
      <c s="14">
        <f>C54*0.21</f>
      </c>
      <c s="14">
        <f>C54+D54</f>
      </c>
      <c s="13">
        <f>'SO 10-64-01'!T7</f>
      </c>
    </row>
    <row r="55" spans="1:6" ht="12.75">
      <c r="A55" s="11" t="s">
        <v>1847</v>
      </c>
      <c s="12" t="s">
        <v>1848</v>
      </c>
      <c s="14">
        <f>'SO 10-65-01'!K8+'SO 10-65-01'!M8</f>
      </c>
      <c s="14">
        <f>C55*0.21</f>
      </c>
      <c s="14">
        <f>C55+D55</f>
      </c>
      <c s="13">
        <f>'SO 10-65-01'!T7</f>
      </c>
    </row>
    <row r="56" spans="1:6" ht="12.75">
      <c r="A56" s="11" t="s">
        <v>1857</v>
      </c>
      <c s="12" t="s">
        <v>1858</v>
      </c>
      <c s="14">
        <f>0+C57</f>
      </c>
      <c s="14">
        <f>C56*0.21</f>
      </c>
      <c s="14">
        <f>0+E57</f>
      </c>
      <c s="13">
        <f>0+F57</f>
      </c>
    </row>
    <row r="57" spans="1:6" ht="12.75">
      <c r="A57" s="11" t="s">
        <v>1859</v>
      </c>
      <c s="12" t="s">
        <v>1858</v>
      </c>
      <c s="14">
        <f>'SO 10-71-01'!K8+'SO 10-71-01'!M8</f>
      </c>
      <c s="14">
        <f>C57*0.21</f>
      </c>
      <c s="14">
        <f>C57+D57</f>
      </c>
      <c s="13">
        <f>'SO 10-71-01'!T7</f>
      </c>
    </row>
    <row r="58" spans="1:6" ht="12.75">
      <c r="A58" s="11" t="s">
        <v>2032</v>
      </c>
      <c s="12" t="s">
        <v>2033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2034</v>
      </c>
      <c s="12" t="s">
        <v>2033</v>
      </c>
      <c s="14">
        <f>'SO 10-74-01'!K8+'SO 10-74-01'!M8</f>
      </c>
      <c s="14">
        <f>C59*0.21</f>
      </c>
      <c s="14">
        <f>C59+D59</f>
      </c>
      <c s="13">
        <f>'SO 10-74-01'!T7</f>
      </c>
    </row>
    <row r="60" spans="1:6" ht="12.75">
      <c r="A60" s="11" t="s">
        <v>2099</v>
      </c>
      <c s="12" t="s">
        <v>2100</v>
      </c>
      <c s="14">
        <f>0+C61+C62+C63+C64+C65+C66+C67+C68</f>
      </c>
      <c s="14">
        <f>C60*0.21</f>
      </c>
      <c s="14">
        <f>0+E61+E62+E63+E64+E65+E66+E67+E68</f>
      </c>
      <c s="13">
        <f>0+F61+F62+F63+F64+F65+F66+F67+F68</f>
      </c>
    </row>
    <row r="61" spans="1:6" ht="12.75">
      <c r="A61" s="11" t="s">
        <v>2101</v>
      </c>
      <c s="12" t="s">
        <v>2102</v>
      </c>
      <c s="14">
        <f>'SO 10-76-01'!K8+'SO 10-76-01'!M8</f>
      </c>
      <c s="14">
        <f>C61*0.21</f>
      </c>
      <c s="14">
        <f>C61+D61</f>
      </c>
      <c s="13">
        <f>'SO 10-76-01'!T7</f>
      </c>
    </row>
    <row r="62" spans="1:6" ht="12.75">
      <c r="A62" s="11" t="s">
        <v>2198</v>
      </c>
      <c s="12" t="s">
        <v>2199</v>
      </c>
      <c s="14">
        <f>'SO 10-76-02'!K8+'SO 10-76-02'!M8</f>
      </c>
      <c s="14">
        <f>C62*0.21</f>
      </c>
      <c s="14">
        <f>C62+D62</f>
      </c>
      <c s="13">
        <f>'SO 10-76-02'!T7</f>
      </c>
    </row>
    <row r="63" spans="1:6" ht="12.75">
      <c r="A63" s="11" t="s">
        <v>2213</v>
      </c>
      <c s="12" t="s">
        <v>2214</v>
      </c>
      <c s="14">
        <f>'SO 10-76-03'!K8+'SO 10-76-03'!M8</f>
      </c>
      <c s="14">
        <f>C63*0.21</f>
      </c>
      <c s="14">
        <f>C63+D63</f>
      </c>
      <c s="13">
        <f>'SO 10-76-03'!T7</f>
      </c>
    </row>
    <row r="64" spans="1:6" ht="12.75">
      <c r="A64" s="11" t="s">
        <v>2222</v>
      </c>
      <c s="12" t="s">
        <v>2223</v>
      </c>
      <c s="14">
        <f>'SO 10-76-04'!K8+'SO 10-76-04'!M8</f>
      </c>
      <c s="14">
        <f>C64*0.21</f>
      </c>
      <c s="14">
        <f>C64+D64</f>
      </c>
      <c s="13">
        <f>'SO 10-76-04'!T7</f>
      </c>
    </row>
    <row r="65" spans="1:6" ht="12.75">
      <c r="A65" s="11" t="s">
        <v>2225</v>
      </c>
      <c s="12" t="s">
        <v>2226</v>
      </c>
      <c s="14">
        <f>'SO 10-76-05'!K8+'SO 10-76-05'!M8</f>
      </c>
      <c s="14">
        <f>C65*0.21</f>
      </c>
      <c s="14">
        <f>C65+D65</f>
      </c>
      <c s="13">
        <f>'SO 10-76-05'!T7</f>
      </c>
    </row>
    <row r="66" spans="1:6" ht="12.75">
      <c r="A66" s="11" t="s">
        <v>2228</v>
      </c>
      <c s="12" t="s">
        <v>2229</v>
      </c>
      <c s="14">
        <f>'SO 10-76-06'!K8+'SO 10-76-06'!M8</f>
      </c>
      <c s="14">
        <f>C66*0.21</f>
      </c>
      <c s="14">
        <f>C66+D66</f>
      </c>
      <c s="13">
        <f>'SO 10-76-06'!T7</f>
      </c>
    </row>
    <row r="67" spans="1:6" ht="12.75">
      <c r="A67" s="11" t="s">
        <v>2231</v>
      </c>
      <c s="12" t="s">
        <v>2232</v>
      </c>
      <c s="14">
        <f>'SO 10-76-07'!K8+'SO 10-76-07'!M8</f>
      </c>
      <c s="14">
        <f>C67*0.21</f>
      </c>
      <c s="14">
        <f>C67+D67</f>
      </c>
      <c s="13">
        <f>'SO 10-76-07'!T7</f>
      </c>
    </row>
    <row r="68" spans="1:6" ht="12.75">
      <c r="A68" s="11" t="s">
        <v>2251</v>
      </c>
      <c s="12" t="s">
        <v>2252</v>
      </c>
      <c s="14">
        <f>'SO 10-76-08'!K8+'SO 10-76-08'!M8</f>
      </c>
      <c s="14">
        <f>C68*0.21</f>
      </c>
      <c s="14">
        <f>C68+D68</f>
      </c>
      <c s="13">
        <f>'SO 10-76-08'!T7</f>
      </c>
    </row>
    <row r="69" spans="1:6" ht="12.75">
      <c r="A69" s="11" t="s">
        <v>2274</v>
      </c>
      <c s="12" t="s">
        <v>2275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2276</v>
      </c>
      <c s="12" t="s">
        <v>2275</v>
      </c>
      <c s="14">
        <f>'SO 10-77-01'!K8+'SO 10-77-01'!M8</f>
      </c>
      <c s="14">
        <f>C70*0.21</f>
      </c>
      <c s="14">
        <f>C70+D70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451</v>
      </c>
      <c r="E8" s="30" t="s">
        <v>450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432</v>
      </c>
      <c s="35" t="s">
        <v>5</v>
      </c>
      <c s="6" t="s">
        <v>433</v>
      </c>
      <c s="36" t="s">
        <v>119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452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435</v>
      </c>
      <c s="35" t="s">
        <v>5</v>
      </c>
      <c s="6" t="s">
        <v>436</v>
      </c>
      <c s="36" t="s">
        <v>119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453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438</v>
      </c>
      <c s="35" t="s">
        <v>5</v>
      </c>
      <c s="6" t="s">
        <v>439</v>
      </c>
      <c s="36" t="s">
        <v>119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440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441</v>
      </c>
      <c s="35" t="s">
        <v>5</v>
      </c>
      <c s="6" t="s">
        <v>442</v>
      </c>
      <c s="36" t="s">
        <v>119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454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444</v>
      </c>
      <c r="E26" s="33" t="s">
        <v>445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446</v>
      </c>
      <c s="35" t="s">
        <v>5</v>
      </c>
      <c s="6" t="s">
        <v>447</v>
      </c>
      <c s="36" t="s">
        <v>100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455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458</v>
      </c>
      <c r="E8" s="30" t="s">
        <v>457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459</v>
      </c>
      <c r="E9" s="33" t="s">
        <v>460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461</v>
      </c>
      <c s="35" t="s">
        <v>5</v>
      </c>
      <c s="6" t="s">
        <v>462</v>
      </c>
      <c s="36" t="s">
        <v>463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464</v>
      </c>
    </row>
    <row r="13" spans="1:5" ht="89.25">
      <c r="A13" t="s">
        <v>57</v>
      </c>
      <c r="E13" s="39" t="s">
        <v>465</v>
      </c>
    </row>
    <row r="14" spans="1:16" ht="25.5">
      <c r="A14" t="s">
        <v>49</v>
      </c>
      <c s="34" t="s">
        <v>27</v>
      </c>
      <c s="34" t="s">
        <v>466</v>
      </c>
      <c s="35" t="s">
        <v>5</v>
      </c>
      <c s="6" t="s">
        <v>467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464</v>
      </c>
    </row>
    <row r="17" spans="1:5" ht="102">
      <c r="A17" t="s">
        <v>57</v>
      </c>
      <c r="E17" s="39" t="s">
        <v>468</v>
      </c>
    </row>
    <row r="18" spans="1:16" ht="25.5">
      <c r="A18" t="s">
        <v>49</v>
      </c>
      <c s="34" t="s">
        <v>25</v>
      </c>
      <c s="34" t="s">
        <v>469</v>
      </c>
      <c s="35" t="s">
        <v>5</v>
      </c>
      <c s="6" t="s">
        <v>470</v>
      </c>
      <c s="36" t="s">
        <v>463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464</v>
      </c>
    </row>
    <row r="21" spans="1:5" ht="38.25">
      <c r="A21" t="s">
        <v>57</v>
      </c>
      <c r="E21" s="39" t="s">
        <v>471</v>
      </c>
    </row>
    <row r="22" spans="1:16" ht="25.5">
      <c r="A22" t="s">
        <v>49</v>
      </c>
      <c s="34" t="s">
        <v>63</v>
      </c>
      <c s="34" t="s">
        <v>472</v>
      </c>
      <c s="35" t="s">
        <v>5</v>
      </c>
      <c s="6" t="s">
        <v>473</v>
      </c>
      <c s="36" t="s">
        <v>463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464</v>
      </c>
    </row>
    <row r="25" spans="1:5" ht="38.25">
      <c r="A25" t="s">
        <v>57</v>
      </c>
      <c r="E25" s="39" t="s">
        <v>474</v>
      </c>
    </row>
    <row r="26" spans="1:13" ht="12.75">
      <c r="A26" t="s">
        <v>46</v>
      </c>
      <c r="C26" s="31" t="s">
        <v>475</v>
      </c>
      <c r="E26" s="33" t="s">
        <v>476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67</v>
      </c>
      <c s="34" t="s">
        <v>477</v>
      </c>
      <c s="35" t="s">
        <v>5</v>
      </c>
      <c s="6" t="s">
        <v>478</v>
      </c>
      <c s="36" t="s">
        <v>463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464</v>
      </c>
    </row>
    <row r="30" spans="1:5" ht="89.25">
      <c r="A30" t="s">
        <v>57</v>
      </c>
      <c r="E30" s="39" t="s">
        <v>479</v>
      </c>
    </row>
    <row r="31" spans="1:16" ht="25.5">
      <c r="A31" t="s">
        <v>49</v>
      </c>
      <c s="34" t="s">
        <v>26</v>
      </c>
      <c s="34" t="s">
        <v>480</v>
      </c>
      <c s="35" t="s">
        <v>5</v>
      </c>
      <c s="6" t="s">
        <v>481</v>
      </c>
      <c s="36" t="s">
        <v>463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464</v>
      </c>
    </row>
    <row r="34" spans="1:5" ht="76.5">
      <c r="A34" t="s">
        <v>57</v>
      </c>
      <c r="E34" s="39" t="s">
        <v>482</v>
      </c>
    </row>
    <row r="35" spans="1:16" ht="12.75">
      <c r="A35" t="s">
        <v>49</v>
      </c>
      <c s="34" t="s">
        <v>72</v>
      </c>
      <c s="34" t="s">
        <v>483</v>
      </c>
      <c s="35" t="s">
        <v>5</v>
      </c>
      <c s="6" t="s">
        <v>484</v>
      </c>
      <c s="36" t="s">
        <v>463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485</v>
      </c>
    </row>
    <row r="38" spans="1:5" ht="89.25">
      <c r="A38" t="s">
        <v>57</v>
      </c>
      <c r="E38" s="39" t="s">
        <v>486</v>
      </c>
    </row>
    <row r="39" spans="1:16" ht="12.75">
      <c r="A39" t="s">
        <v>49</v>
      </c>
      <c s="34" t="s">
        <v>104</v>
      </c>
      <c s="34" t="s">
        <v>487</v>
      </c>
      <c s="35" t="s">
        <v>5</v>
      </c>
      <c s="6" t="s">
        <v>488</v>
      </c>
      <c s="36" t="s">
        <v>463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489</v>
      </c>
    </row>
    <row r="42" spans="1:5" ht="25.5">
      <c r="A42" t="s">
        <v>57</v>
      </c>
      <c r="E42" s="39" t="s">
        <v>490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491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491</v>
      </c>
      <c r="E4" s="26" t="s">
        <v>492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495</v>
      </c>
      <c r="E8" s="30" t="s">
        <v>494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496</v>
      </c>
      <c s="35" t="s">
        <v>5</v>
      </c>
      <c s="6" t="s">
        <v>497</v>
      </c>
      <c s="36" t="s">
        <v>498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500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502</v>
      </c>
      <c s="35" t="s">
        <v>5</v>
      </c>
      <c s="6" t="s">
        <v>503</v>
      </c>
      <c s="36" t="s">
        <v>498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504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505</v>
      </c>
      <c s="35" t="s">
        <v>5</v>
      </c>
      <c s="6" t="s">
        <v>506</v>
      </c>
      <c s="36" t="s">
        <v>498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507</v>
      </c>
    </row>
    <row r="21" spans="1:5" ht="140.25">
      <c r="A21" t="s">
        <v>57</v>
      </c>
      <c r="E21" s="39" t="s">
        <v>501</v>
      </c>
    </row>
    <row r="22" spans="1:16" ht="25.5">
      <c r="A22" t="s">
        <v>49</v>
      </c>
      <c s="34" t="s">
        <v>63</v>
      </c>
      <c s="34" t="s">
        <v>508</v>
      </c>
      <c s="35" t="s">
        <v>5</v>
      </c>
      <c s="6" t="s">
        <v>509</v>
      </c>
      <c s="36" t="s">
        <v>498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510</v>
      </c>
    </row>
    <row r="25" spans="1:5" ht="140.25">
      <c r="A25" t="s">
        <v>57</v>
      </c>
      <c r="E25" s="39" t="s">
        <v>501</v>
      </c>
    </row>
    <row r="26" spans="1:16" ht="25.5">
      <c r="A26" t="s">
        <v>49</v>
      </c>
      <c s="34" t="s">
        <v>67</v>
      </c>
      <c s="34" t="s">
        <v>511</v>
      </c>
      <c s="35" t="s">
        <v>5</v>
      </c>
      <c s="6" t="s">
        <v>512</v>
      </c>
      <c s="36" t="s">
        <v>498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513</v>
      </c>
    </row>
    <row r="29" spans="1:5" ht="140.25">
      <c r="A29" t="s">
        <v>57</v>
      </c>
      <c r="E29" s="39" t="s">
        <v>501</v>
      </c>
    </row>
    <row r="30" spans="1:16" ht="25.5">
      <c r="A30" t="s">
        <v>49</v>
      </c>
      <c s="34" t="s">
        <v>26</v>
      </c>
      <c s="34" t="s">
        <v>514</v>
      </c>
      <c s="35" t="s">
        <v>5</v>
      </c>
      <c s="6" t="s">
        <v>515</v>
      </c>
      <c s="36" t="s">
        <v>498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516</v>
      </c>
    </row>
    <row r="33" spans="1:5" ht="140.25">
      <c r="A33" t="s">
        <v>57</v>
      </c>
      <c r="E33" s="39" t="s">
        <v>501</v>
      </c>
    </row>
    <row r="34" spans="1:16" ht="12.75">
      <c r="A34" t="s">
        <v>49</v>
      </c>
      <c s="34" t="s">
        <v>72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519</v>
      </c>
    </row>
    <row r="37" spans="1:5" ht="12.75">
      <c r="A37" t="s">
        <v>57</v>
      </c>
      <c r="E37" s="39" t="s">
        <v>520</v>
      </c>
    </row>
    <row r="38" spans="1:13" ht="12.75">
      <c r="A38" t="s">
        <v>46</v>
      </c>
      <c r="C38" s="31" t="s">
        <v>521</v>
      </c>
      <c r="E38" s="33" t="s">
        <v>522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75</v>
      </c>
      <c s="34" t="s">
        <v>523</v>
      </c>
      <c s="35" t="s">
        <v>5</v>
      </c>
      <c s="6" t="s">
        <v>524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525</v>
      </c>
    </row>
    <row r="42" spans="1:5" ht="89.25">
      <c r="A42" t="s">
        <v>57</v>
      </c>
      <c r="E42" s="39" t="s">
        <v>526</v>
      </c>
    </row>
    <row r="43" spans="1:16" ht="12.75">
      <c r="A43" t="s">
        <v>49</v>
      </c>
      <c s="34" t="s">
        <v>79</v>
      </c>
      <c s="34" t="s">
        <v>527</v>
      </c>
      <c s="35" t="s">
        <v>5</v>
      </c>
      <c s="6" t="s">
        <v>528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529</v>
      </c>
    </row>
    <row r="46" spans="1:5" ht="89.25">
      <c r="A46" t="s">
        <v>57</v>
      </c>
      <c r="E46" s="39" t="s">
        <v>526</v>
      </c>
    </row>
    <row r="47" spans="1:16" ht="25.5">
      <c r="A47" t="s">
        <v>49</v>
      </c>
      <c s="34" t="s">
        <v>82</v>
      </c>
      <c s="34" t="s">
        <v>530</v>
      </c>
      <c s="35" t="s">
        <v>5</v>
      </c>
      <c s="6" t="s">
        <v>531</v>
      </c>
      <c s="36" t="s">
        <v>62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499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532</v>
      </c>
    </row>
    <row r="50" spans="1:5" ht="331.5">
      <c r="A50" t="s">
        <v>57</v>
      </c>
      <c r="E50" s="39" t="s">
        <v>533</v>
      </c>
    </row>
    <row r="51" spans="1:16" ht="25.5">
      <c r="A51" t="s">
        <v>49</v>
      </c>
      <c s="34" t="s">
        <v>85</v>
      </c>
      <c s="34" t="s">
        <v>534</v>
      </c>
      <c s="35" t="s">
        <v>5</v>
      </c>
      <c s="6" t="s">
        <v>535</v>
      </c>
      <c s="36" t="s">
        <v>62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499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536</v>
      </c>
    </row>
    <row r="54" spans="1:5" ht="331.5">
      <c r="A54" t="s">
        <v>57</v>
      </c>
      <c r="E54" s="39" t="s">
        <v>537</v>
      </c>
    </row>
    <row r="55" spans="1:16" ht="25.5">
      <c r="A55" t="s">
        <v>49</v>
      </c>
      <c s="34" t="s">
        <v>88</v>
      </c>
      <c s="34" t="s">
        <v>538</v>
      </c>
      <c s="35" t="s">
        <v>5</v>
      </c>
      <c s="6" t="s">
        <v>539</v>
      </c>
      <c s="36" t="s">
        <v>62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499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540</v>
      </c>
    </row>
    <row r="58" spans="1:5" ht="331.5">
      <c r="A58" t="s">
        <v>57</v>
      </c>
      <c r="E58" s="39" t="s">
        <v>541</v>
      </c>
    </row>
    <row r="59" spans="1:16" ht="25.5">
      <c r="A59" t="s">
        <v>49</v>
      </c>
      <c s="34" t="s">
        <v>91</v>
      </c>
      <c s="34" t="s">
        <v>542</v>
      </c>
      <c s="35" t="s">
        <v>5</v>
      </c>
      <c s="6" t="s">
        <v>543</v>
      </c>
      <c s="36" t="s">
        <v>62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499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544</v>
      </c>
    </row>
    <row r="62" spans="1:5" ht="331.5">
      <c r="A62" t="s">
        <v>57</v>
      </c>
      <c r="E62" s="39" t="s">
        <v>545</v>
      </c>
    </row>
    <row r="63" spans="1:16" ht="25.5">
      <c r="A63" t="s">
        <v>49</v>
      </c>
      <c s="34" t="s">
        <v>93</v>
      </c>
      <c s="34" t="s">
        <v>546</v>
      </c>
      <c s="35" t="s">
        <v>5</v>
      </c>
      <c s="6" t="s">
        <v>547</v>
      </c>
      <c s="36" t="s">
        <v>62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499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548</v>
      </c>
    </row>
    <row r="66" spans="1:5" ht="331.5">
      <c r="A66" t="s">
        <v>57</v>
      </c>
      <c r="E66" s="39" t="s">
        <v>541</v>
      </c>
    </row>
    <row r="67" spans="1:16" ht="12.75">
      <c r="A67" t="s">
        <v>49</v>
      </c>
      <c s="34" t="s">
        <v>97</v>
      </c>
      <c s="34" t="s">
        <v>549</v>
      </c>
      <c s="35" t="s">
        <v>5</v>
      </c>
      <c s="6" t="s">
        <v>550</v>
      </c>
      <c s="36" t="s">
        <v>100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499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551</v>
      </c>
    </row>
    <row r="70" spans="1:5" ht="409.5">
      <c r="A70" t="s">
        <v>57</v>
      </c>
      <c r="E70" s="39" t="s">
        <v>552</v>
      </c>
    </row>
    <row r="71" spans="1:16" ht="12.75">
      <c r="A71" t="s">
        <v>49</v>
      </c>
      <c s="34" t="s">
        <v>101</v>
      </c>
      <c s="34" t="s">
        <v>553</v>
      </c>
      <c s="35" t="s">
        <v>5</v>
      </c>
      <c s="6" t="s">
        <v>554</v>
      </c>
      <c s="36" t="s">
        <v>100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499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555</v>
      </c>
    </row>
    <row r="74" spans="1:5" ht="409.5">
      <c r="A74" t="s">
        <v>57</v>
      </c>
      <c r="E74" s="39" t="s">
        <v>556</v>
      </c>
    </row>
    <row r="75" spans="1:16" ht="12.75">
      <c r="A75" t="s">
        <v>49</v>
      </c>
      <c s="34" t="s">
        <v>104</v>
      </c>
      <c s="34" t="s">
        <v>557</v>
      </c>
      <c s="35" t="s">
        <v>5</v>
      </c>
      <c s="6" t="s">
        <v>558</v>
      </c>
      <c s="36" t="s">
        <v>463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499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559</v>
      </c>
    </row>
    <row r="78" spans="1:5" ht="114.75">
      <c r="A78" t="s">
        <v>57</v>
      </c>
      <c r="E78" s="39" t="s">
        <v>560</v>
      </c>
    </row>
    <row r="79" spans="1:16" ht="25.5">
      <c r="A79" t="s">
        <v>49</v>
      </c>
      <c s="34" t="s">
        <v>107</v>
      </c>
      <c s="34" t="s">
        <v>561</v>
      </c>
      <c s="35" t="s">
        <v>5</v>
      </c>
      <c s="6" t="s">
        <v>562</v>
      </c>
      <c s="36" t="s">
        <v>463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563</v>
      </c>
    </row>
    <row r="82" spans="1:5" ht="102">
      <c r="A82" t="s">
        <v>57</v>
      </c>
      <c r="E82" s="39" t="s">
        <v>564</v>
      </c>
    </row>
    <row r="83" spans="1:16" ht="12.75">
      <c r="A83" t="s">
        <v>49</v>
      </c>
      <c s="34" t="s">
        <v>110</v>
      </c>
      <c s="34" t="s">
        <v>565</v>
      </c>
      <c s="35" t="s">
        <v>5</v>
      </c>
      <c s="6" t="s">
        <v>566</v>
      </c>
      <c s="36" t="s">
        <v>100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499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567</v>
      </c>
    </row>
    <row r="86" spans="1:5" ht="76.5">
      <c r="A86" t="s">
        <v>57</v>
      </c>
      <c r="E86" s="39" t="s">
        <v>568</v>
      </c>
    </row>
    <row r="87" spans="1:16" ht="25.5">
      <c r="A87" t="s">
        <v>49</v>
      </c>
      <c s="34" t="s">
        <v>113</v>
      </c>
      <c s="34" t="s">
        <v>569</v>
      </c>
      <c s="35" t="s">
        <v>5</v>
      </c>
      <c s="6" t="s">
        <v>570</v>
      </c>
      <c s="36" t="s">
        <v>62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499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571</v>
      </c>
    </row>
    <row r="90" spans="1:5" ht="114.75">
      <c r="A90" t="s">
        <v>57</v>
      </c>
      <c r="E90" s="39" t="s">
        <v>572</v>
      </c>
    </row>
    <row r="91" spans="1:16" ht="25.5">
      <c r="A91" t="s">
        <v>49</v>
      </c>
      <c s="34" t="s">
        <v>116</v>
      </c>
      <c s="34" t="s">
        <v>573</v>
      </c>
      <c s="35" t="s">
        <v>5</v>
      </c>
      <c s="6" t="s">
        <v>574</v>
      </c>
      <c s="36" t="s">
        <v>62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499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575</v>
      </c>
    </row>
    <row r="94" spans="1:5" ht="114.75">
      <c r="A94" t="s">
        <v>57</v>
      </c>
      <c r="E94" s="39" t="s">
        <v>572</v>
      </c>
    </row>
    <row r="95" spans="1:16" ht="25.5">
      <c r="A95" t="s">
        <v>49</v>
      </c>
      <c s="34" t="s">
        <v>120</v>
      </c>
      <c s="34" t="s">
        <v>576</v>
      </c>
      <c s="35" t="s">
        <v>5</v>
      </c>
      <c s="6" t="s">
        <v>577</v>
      </c>
      <c s="36" t="s">
        <v>62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499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578</v>
      </c>
    </row>
    <row r="98" spans="1:5" ht="114.75">
      <c r="A98" t="s">
        <v>57</v>
      </c>
      <c r="E98" s="39" t="s">
        <v>572</v>
      </c>
    </row>
    <row r="99" spans="1:16" ht="25.5">
      <c r="A99" t="s">
        <v>49</v>
      </c>
      <c s="34" t="s">
        <v>125</v>
      </c>
      <c s="34" t="s">
        <v>579</v>
      </c>
      <c s="35" t="s">
        <v>5</v>
      </c>
      <c s="6" t="s">
        <v>580</v>
      </c>
      <c s="36" t="s">
        <v>100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499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581</v>
      </c>
    </row>
    <row r="102" spans="1:5" ht="153">
      <c r="A102" t="s">
        <v>57</v>
      </c>
      <c r="E102" s="39" t="s">
        <v>582</v>
      </c>
    </row>
    <row r="103" spans="1:16" ht="12.75">
      <c r="A103" t="s">
        <v>49</v>
      </c>
      <c s="34" t="s">
        <v>126</v>
      </c>
      <c s="34" t="s">
        <v>583</v>
      </c>
      <c s="35" t="s">
        <v>5</v>
      </c>
      <c s="6" t="s">
        <v>584</v>
      </c>
      <c s="36" t="s">
        <v>62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499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585</v>
      </c>
    </row>
    <row r="106" spans="1:5" ht="153">
      <c r="A106" t="s">
        <v>57</v>
      </c>
      <c r="E106" s="39" t="s">
        <v>586</v>
      </c>
    </row>
    <row r="107" spans="1:16" ht="25.5">
      <c r="A107" t="s">
        <v>49</v>
      </c>
      <c s="34" t="s">
        <v>127</v>
      </c>
      <c s="34" t="s">
        <v>587</v>
      </c>
      <c s="35" t="s">
        <v>5</v>
      </c>
      <c s="6" t="s">
        <v>588</v>
      </c>
      <c s="36" t="s">
        <v>100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499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589</v>
      </c>
    </row>
    <row r="110" spans="1:5" ht="191.25">
      <c r="A110" t="s">
        <v>57</v>
      </c>
      <c r="E110" s="39" t="s">
        <v>590</v>
      </c>
    </row>
    <row r="111" spans="1:16" ht="25.5">
      <c r="A111" t="s">
        <v>49</v>
      </c>
      <c s="34" t="s">
        <v>128</v>
      </c>
      <c s="34" t="s">
        <v>591</v>
      </c>
      <c s="35" t="s">
        <v>5</v>
      </c>
      <c s="6" t="s">
        <v>592</v>
      </c>
      <c s="36" t="s">
        <v>100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499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593</v>
      </c>
    </row>
    <row r="114" spans="1:5" ht="191.25">
      <c r="A114" t="s">
        <v>57</v>
      </c>
      <c r="E114" s="39" t="s">
        <v>594</v>
      </c>
    </row>
    <row r="115" spans="1:16" ht="12.75">
      <c r="A115" t="s">
        <v>49</v>
      </c>
      <c s="34" t="s">
        <v>129</v>
      </c>
      <c s="34" t="s">
        <v>595</v>
      </c>
      <c s="35" t="s">
        <v>5</v>
      </c>
      <c s="6" t="s">
        <v>596</v>
      </c>
      <c s="36" t="s">
        <v>100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499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597</v>
      </c>
    </row>
    <row r="118" spans="1:5" ht="255">
      <c r="A118" t="s">
        <v>57</v>
      </c>
      <c r="E118" s="39" t="s">
        <v>598</v>
      </c>
    </row>
    <row r="119" spans="1:16" ht="12.75">
      <c r="A119" t="s">
        <v>49</v>
      </c>
      <c s="34" t="s">
        <v>130</v>
      </c>
      <c s="34" t="s">
        <v>599</v>
      </c>
      <c s="35" t="s">
        <v>5</v>
      </c>
      <c s="6" t="s">
        <v>600</v>
      </c>
      <c s="36" t="s">
        <v>100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499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601</v>
      </c>
    </row>
    <row r="122" spans="1:5" ht="255">
      <c r="A122" t="s">
        <v>57</v>
      </c>
      <c r="E122" s="39" t="s">
        <v>598</v>
      </c>
    </row>
    <row r="123" spans="1:16" ht="12.75">
      <c r="A123" t="s">
        <v>49</v>
      </c>
      <c s="34" t="s">
        <v>131</v>
      </c>
      <c s="34" t="s">
        <v>602</v>
      </c>
      <c s="35" t="s">
        <v>5</v>
      </c>
      <c s="6" t="s">
        <v>603</v>
      </c>
      <c s="36" t="s">
        <v>100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604</v>
      </c>
    </row>
    <row r="126" spans="1:5" ht="165.75">
      <c r="A126" t="s">
        <v>57</v>
      </c>
      <c r="E126" s="39" t="s">
        <v>605</v>
      </c>
    </row>
    <row r="127" spans="1:16" ht="12.75">
      <c r="A127" t="s">
        <v>49</v>
      </c>
      <c s="34" t="s">
        <v>133</v>
      </c>
      <c s="34" t="s">
        <v>606</v>
      </c>
      <c s="35" t="s">
        <v>5</v>
      </c>
      <c s="6" t="s">
        <v>607</v>
      </c>
      <c s="36" t="s">
        <v>100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499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608</v>
      </c>
    </row>
    <row r="130" spans="1:5" ht="165.75">
      <c r="A130" t="s">
        <v>57</v>
      </c>
      <c r="E130" s="39" t="s">
        <v>605</v>
      </c>
    </row>
    <row r="131" spans="1:16" ht="12.75">
      <c r="A131" t="s">
        <v>49</v>
      </c>
      <c s="34" t="s">
        <v>134</v>
      </c>
      <c s="34" t="s">
        <v>609</v>
      </c>
      <c s="35" t="s">
        <v>5</v>
      </c>
      <c s="6" t="s">
        <v>610</v>
      </c>
      <c s="36" t="s">
        <v>62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611</v>
      </c>
    </row>
    <row r="134" spans="1:5" ht="165.75">
      <c r="A134" t="s">
        <v>57</v>
      </c>
      <c r="E134" s="39" t="s">
        <v>612</v>
      </c>
    </row>
    <row r="135" spans="1:16" ht="25.5">
      <c r="A135" t="s">
        <v>49</v>
      </c>
      <c s="34" t="s">
        <v>136</v>
      </c>
      <c s="34" t="s">
        <v>613</v>
      </c>
      <c s="35" t="s">
        <v>5</v>
      </c>
      <c s="6" t="s">
        <v>614</v>
      </c>
      <c s="36" t="s">
        <v>62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499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615</v>
      </c>
    </row>
    <row r="138" spans="1:5" ht="178.5">
      <c r="A138" t="s">
        <v>57</v>
      </c>
      <c r="E138" s="39" t="s">
        <v>616</v>
      </c>
    </row>
    <row r="139" spans="1:16" ht="25.5">
      <c r="A139" t="s">
        <v>49</v>
      </c>
      <c s="34" t="s">
        <v>137</v>
      </c>
      <c s="34" t="s">
        <v>617</v>
      </c>
      <c s="35" t="s">
        <v>5</v>
      </c>
      <c s="6" t="s">
        <v>618</v>
      </c>
      <c s="36" t="s">
        <v>62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499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619</v>
      </c>
    </row>
    <row r="142" spans="1:5" ht="178.5">
      <c r="A142" t="s">
        <v>57</v>
      </c>
      <c r="E142" s="39" t="s">
        <v>616</v>
      </c>
    </row>
    <row r="143" spans="1:16" ht="12.75">
      <c r="A143" t="s">
        <v>49</v>
      </c>
      <c s="34" t="s">
        <v>138</v>
      </c>
      <c s="34" t="s">
        <v>620</v>
      </c>
      <c s="35" t="s">
        <v>5</v>
      </c>
      <c s="6" t="s">
        <v>621</v>
      </c>
      <c s="36" t="s">
        <v>62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499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622</v>
      </c>
    </row>
    <row r="146" spans="1:5" ht="114.75">
      <c r="A146" t="s">
        <v>57</v>
      </c>
      <c r="E146" s="39" t="s">
        <v>623</v>
      </c>
    </row>
    <row r="147" spans="1:16" ht="25.5">
      <c r="A147" t="s">
        <v>49</v>
      </c>
      <c s="34" t="s">
        <v>140</v>
      </c>
      <c s="34" t="s">
        <v>624</v>
      </c>
      <c s="35" t="s">
        <v>5</v>
      </c>
      <c s="6" t="s">
        <v>625</v>
      </c>
      <c s="36" t="s">
        <v>62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499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626</v>
      </c>
    </row>
    <row r="150" spans="1:5" ht="114.75">
      <c r="A150" t="s">
        <v>57</v>
      </c>
      <c r="E150" s="39" t="s">
        <v>627</v>
      </c>
    </row>
    <row r="151" spans="1:16" ht="12.75">
      <c r="A151" t="s">
        <v>49</v>
      </c>
      <c s="34" t="s">
        <v>142</v>
      </c>
      <c s="34" t="s">
        <v>628</v>
      </c>
      <c s="35" t="s">
        <v>5</v>
      </c>
      <c s="6" t="s">
        <v>629</v>
      </c>
      <c s="36" t="s">
        <v>62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499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630</v>
      </c>
    </row>
    <row r="154" spans="1:5" ht="191.25">
      <c r="A154" t="s">
        <v>57</v>
      </c>
      <c r="E154" s="39" t="s">
        <v>631</v>
      </c>
    </row>
    <row r="155" spans="1:16" ht="12.75">
      <c r="A155" t="s">
        <v>49</v>
      </c>
      <c s="34" t="s">
        <v>144</v>
      </c>
      <c s="34" t="s">
        <v>632</v>
      </c>
      <c s="35" t="s">
        <v>5</v>
      </c>
      <c s="6" t="s">
        <v>633</v>
      </c>
      <c s="36" t="s">
        <v>62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499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634</v>
      </c>
    </row>
    <row r="158" spans="1:5" ht="191.25">
      <c r="A158" t="s">
        <v>57</v>
      </c>
      <c r="E158" s="39" t="s">
        <v>631</v>
      </c>
    </row>
    <row r="159" spans="1:16" ht="12.75">
      <c r="A159" t="s">
        <v>49</v>
      </c>
      <c s="34" t="s">
        <v>146</v>
      </c>
      <c s="34" t="s">
        <v>635</v>
      </c>
      <c s="35" t="s">
        <v>5</v>
      </c>
      <c s="6" t="s">
        <v>636</v>
      </c>
      <c s="36" t="s">
        <v>100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499</v>
      </c>
      <c>
        <f>(M159*21)/100</f>
      </c>
      <c t="s">
        <v>54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637</v>
      </c>
    </row>
    <row r="162" spans="1:5" ht="102">
      <c r="A162" t="s">
        <v>57</v>
      </c>
      <c r="E162" s="39" t="s">
        <v>638</v>
      </c>
    </row>
    <row r="163" spans="1:16" ht="12.75">
      <c r="A163" t="s">
        <v>49</v>
      </c>
      <c s="34" t="s">
        <v>148</v>
      </c>
      <c s="34" t="s">
        <v>639</v>
      </c>
      <c s="35" t="s">
        <v>5</v>
      </c>
      <c s="6" t="s">
        <v>640</v>
      </c>
      <c s="36" t="s">
        <v>62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499</v>
      </c>
      <c>
        <f>(M163*21)/100</f>
      </c>
      <c t="s">
        <v>54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641</v>
      </c>
    </row>
    <row r="166" spans="1:5" ht="12.75">
      <c r="A166" t="s">
        <v>57</v>
      </c>
      <c r="E166" s="39" t="s">
        <v>640</v>
      </c>
    </row>
    <row r="167" spans="1:16" ht="12.75">
      <c r="A167" t="s">
        <v>49</v>
      </c>
      <c s="34" t="s">
        <v>150</v>
      </c>
      <c s="34" t="s">
        <v>642</v>
      </c>
      <c s="35" t="s">
        <v>5</v>
      </c>
      <c s="6" t="s">
        <v>643</v>
      </c>
      <c s="36" t="s">
        <v>62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499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644</v>
      </c>
    </row>
    <row r="170" spans="1:5" ht="12.75">
      <c r="A170" t="s">
        <v>57</v>
      </c>
      <c r="E170" s="39" t="s">
        <v>643</v>
      </c>
    </row>
    <row r="171" spans="1:16" ht="12.75">
      <c r="A171" t="s">
        <v>49</v>
      </c>
      <c s="34" t="s">
        <v>152</v>
      </c>
      <c s="34" t="s">
        <v>645</v>
      </c>
      <c s="35" t="s">
        <v>5</v>
      </c>
      <c s="6" t="s">
        <v>646</v>
      </c>
      <c s="36" t="s">
        <v>100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499</v>
      </c>
      <c>
        <f>(M171*21)/100</f>
      </c>
      <c t="s">
        <v>54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647</v>
      </c>
    </row>
    <row r="174" spans="1:5" ht="114.75">
      <c r="A174" t="s">
        <v>57</v>
      </c>
      <c r="E174" s="39" t="s">
        <v>648</v>
      </c>
    </row>
    <row r="175" spans="1:16" ht="12.75">
      <c r="A175" t="s">
        <v>49</v>
      </c>
      <c s="34" t="s">
        <v>155</v>
      </c>
      <c s="34" t="s">
        <v>649</v>
      </c>
      <c s="35" t="s">
        <v>5</v>
      </c>
      <c s="6" t="s">
        <v>650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499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647</v>
      </c>
    </row>
    <row r="178" spans="1:5" ht="127.5">
      <c r="A178" t="s">
        <v>57</v>
      </c>
      <c r="E178" s="39" t="s">
        <v>651</v>
      </c>
    </row>
    <row r="179" spans="1:16" ht="12.75">
      <c r="A179" t="s">
        <v>49</v>
      </c>
      <c s="34" t="s">
        <v>158</v>
      </c>
      <c s="34" t="s">
        <v>652</v>
      </c>
      <c s="35" t="s">
        <v>5</v>
      </c>
      <c s="6" t="s">
        <v>653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654</v>
      </c>
      <c>
        <f>(M179*21)/100</f>
      </c>
      <c t="s">
        <v>54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655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656</v>
      </c>
      <c r="E183" s="33" t="s">
        <v>657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160</v>
      </c>
      <c s="34" t="s">
        <v>658</v>
      </c>
      <c s="35" t="s">
        <v>5</v>
      </c>
      <c s="6" t="s">
        <v>659</v>
      </c>
      <c s="36" t="s">
        <v>100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499</v>
      </c>
      <c>
        <f>(M184*21)/100</f>
      </c>
      <c t="s">
        <v>54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660</v>
      </c>
    </row>
    <row r="187" spans="1:5" ht="102">
      <c r="A187" t="s">
        <v>57</v>
      </c>
      <c r="E187" s="39" t="s">
        <v>661</v>
      </c>
    </row>
    <row r="188" spans="1:16" ht="12.75">
      <c r="A188" t="s">
        <v>49</v>
      </c>
      <c s="34" t="s">
        <v>162</v>
      </c>
      <c s="34" t="s">
        <v>662</v>
      </c>
      <c s="35" t="s">
        <v>5</v>
      </c>
      <c s="6" t="s">
        <v>663</v>
      </c>
      <c s="36" t="s">
        <v>664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499</v>
      </c>
      <c>
        <f>(M188*21)/100</f>
      </c>
      <c t="s">
        <v>54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665</v>
      </c>
    </row>
    <row r="191" spans="1:5" ht="153">
      <c r="A191" t="s">
        <v>57</v>
      </c>
      <c r="E191" s="39" t="s">
        <v>666</v>
      </c>
    </row>
    <row r="192" spans="1:16" ht="12.75">
      <c r="A192" t="s">
        <v>49</v>
      </c>
      <c s="34" t="s">
        <v>164</v>
      </c>
      <c s="34" t="s">
        <v>667</v>
      </c>
      <c s="35" t="s">
        <v>5</v>
      </c>
      <c s="6" t="s">
        <v>668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499</v>
      </c>
      <c>
        <f>(M192*21)/100</f>
      </c>
      <c t="s">
        <v>54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669</v>
      </c>
    </row>
    <row r="195" spans="1:5" ht="140.25">
      <c r="A195" t="s">
        <v>57</v>
      </c>
      <c r="E195" s="39" t="s">
        <v>670</v>
      </c>
    </row>
    <row r="196" spans="1:16" ht="25.5">
      <c r="A196" t="s">
        <v>49</v>
      </c>
      <c s="34" t="s">
        <v>167</v>
      </c>
      <c s="34" t="s">
        <v>671</v>
      </c>
      <c s="35" t="s">
        <v>5</v>
      </c>
      <c s="6" t="s">
        <v>672</v>
      </c>
      <c s="36" t="s">
        <v>673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499</v>
      </c>
      <c>
        <f>(M196*21)/100</f>
      </c>
      <c t="s">
        <v>54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674</v>
      </c>
    </row>
    <row r="199" spans="1:5" ht="127.5">
      <c r="A199" t="s">
        <v>57</v>
      </c>
      <c r="E199" s="39" t="s">
        <v>675</v>
      </c>
    </row>
    <row r="200" spans="1:16" ht="25.5">
      <c r="A200" t="s">
        <v>49</v>
      </c>
      <c s="34" t="s">
        <v>170</v>
      </c>
      <c s="34" t="s">
        <v>676</v>
      </c>
      <c s="35" t="s">
        <v>5</v>
      </c>
      <c s="6" t="s">
        <v>677</v>
      </c>
      <c s="36" t="s">
        <v>673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499</v>
      </c>
      <c>
        <f>(M200*21)/100</f>
      </c>
      <c t="s">
        <v>54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678</v>
      </c>
    </row>
    <row r="203" spans="1:5" ht="127.5">
      <c r="A203" t="s">
        <v>57</v>
      </c>
      <c r="E203" s="39" t="s">
        <v>675</v>
      </c>
    </row>
    <row r="204" spans="1:16" ht="25.5">
      <c r="A204" t="s">
        <v>49</v>
      </c>
      <c s="34" t="s">
        <v>679</v>
      </c>
      <c s="34" t="s">
        <v>680</v>
      </c>
      <c s="35" t="s">
        <v>5</v>
      </c>
      <c s="6" t="s">
        <v>681</v>
      </c>
      <c s="36" t="s">
        <v>62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499</v>
      </c>
      <c>
        <f>(M204*21)/100</f>
      </c>
      <c t="s">
        <v>54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682</v>
      </c>
    </row>
    <row r="207" spans="1:5" ht="178.5">
      <c r="A207" t="s">
        <v>57</v>
      </c>
      <c r="E207" s="39" t="s">
        <v>683</v>
      </c>
    </row>
    <row r="208" spans="1:16" ht="25.5">
      <c r="A208" t="s">
        <v>49</v>
      </c>
      <c s="34" t="s">
        <v>684</v>
      </c>
      <c s="34" t="s">
        <v>685</v>
      </c>
      <c s="35" t="s">
        <v>5</v>
      </c>
      <c s="6" t="s">
        <v>686</v>
      </c>
      <c s="36" t="s">
        <v>62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499</v>
      </c>
      <c>
        <f>(M208*21)/100</f>
      </c>
      <c t="s">
        <v>54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687</v>
      </c>
    </row>
    <row r="211" spans="1:5" ht="204">
      <c r="A211" t="s">
        <v>57</v>
      </c>
      <c r="E211" s="39" t="s">
        <v>688</v>
      </c>
    </row>
    <row r="212" spans="1:16" ht="25.5">
      <c r="A212" t="s">
        <v>49</v>
      </c>
      <c s="34" t="s">
        <v>689</v>
      </c>
      <c s="34" t="s">
        <v>690</v>
      </c>
      <c s="35" t="s">
        <v>5</v>
      </c>
      <c s="6" t="s">
        <v>691</v>
      </c>
      <c s="36" t="s">
        <v>692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499</v>
      </c>
      <c>
        <f>(M212*21)/100</f>
      </c>
      <c t="s">
        <v>54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693</v>
      </c>
    </row>
    <row r="215" spans="1:5" ht="102">
      <c r="A215" t="s">
        <v>57</v>
      </c>
      <c r="E215" s="39" t="s">
        <v>694</v>
      </c>
    </row>
    <row r="216" spans="1:16" ht="25.5">
      <c r="A216" t="s">
        <v>49</v>
      </c>
      <c s="34" t="s">
        <v>695</v>
      </c>
      <c s="34" t="s">
        <v>696</v>
      </c>
      <c s="35" t="s">
        <v>5</v>
      </c>
      <c s="6" t="s">
        <v>697</v>
      </c>
      <c s="36" t="s">
        <v>62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499</v>
      </c>
      <c>
        <f>(M216*21)/100</f>
      </c>
      <c t="s">
        <v>54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698</v>
      </c>
    </row>
    <row r="219" spans="1:5" ht="204">
      <c r="A219" t="s">
        <v>57</v>
      </c>
      <c r="E219" s="39" t="s">
        <v>699</v>
      </c>
    </row>
    <row r="220" spans="1:16" ht="25.5">
      <c r="A220" t="s">
        <v>49</v>
      </c>
      <c s="34" t="s">
        <v>700</v>
      </c>
      <c s="34" t="s">
        <v>701</v>
      </c>
      <c s="35" t="s">
        <v>5</v>
      </c>
      <c s="6" t="s">
        <v>702</v>
      </c>
      <c s="36" t="s">
        <v>692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499</v>
      </c>
      <c>
        <f>(M220*21)/100</f>
      </c>
      <c t="s">
        <v>54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703</v>
      </c>
    </row>
    <row r="223" spans="1:5" ht="102">
      <c r="A223" t="s">
        <v>57</v>
      </c>
      <c r="E223" s="39" t="s">
        <v>694</v>
      </c>
    </row>
    <row r="224" spans="1:16" ht="38.25">
      <c r="A224" t="s">
        <v>49</v>
      </c>
      <c s="34" t="s">
        <v>704</v>
      </c>
      <c s="34" t="s">
        <v>705</v>
      </c>
      <c s="35" t="s">
        <v>5</v>
      </c>
      <c s="6" t="s">
        <v>706</v>
      </c>
      <c s="36" t="s">
        <v>62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499</v>
      </c>
      <c>
        <f>(M224*21)/100</f>
      </c>
      <c t="s">
        <v>54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707</v>
      </c>
    </row>
    <row r="227" spans="1:5" ht="191.25">
      <c r="A227" t="s">
        <v>57</v>
      </c>
      <c r="E227" s="39" t="s">
        <v>708</v>
      </c>
    </row>
    <row r="228" spans="1:16" ht="38.25">
      <c r="A228" t="s">
        <v>49</v>
      </c>
      <c s="34" t="s">
        <v>709</v>
      </c>
      <c s="34" t="s">
        <v>710</v>
      </c>
      <c s="35" t="s">
        <v>5</v>
      </c>
      <c s="6" t="s">
        <v>711</v>
      </c>
      <c s="36" t="s">
        <v>62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499</v>
      </c>
      <c>
        <f>(M228*21)/100</f>
      </c>
      <c t="s">
        <v>54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712</v>
      </c>
    </row>
    <row r="231" spans="1:5" ht="216.75">
      <c r="A231" t="s">
        <v>57</v>
      </c>
      <c r="E231" s="39" t="s">
        <v>713</v>
      </c>
    </row>
    <row r="232" spans="1:16" ht="38.25">
      <c r="A232" t="s">
        <v>49</v>
      </c>
      <c s="34" t="s">
        <v>714</v>
      </c>
      <c s="34" t="s">
        <v>715</v>
      </c>
      <c s="35" t="s">
        <v>5</v>
      </c>
      <c s="6" t="s">
        <v>716</v>
      </c>
      <c s="36" t="s">
        <v>692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499</v>
      </c>
      <c>
        <f>(M232*21)/100</f>
      </c>
      <c t="s">
        <v>54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717</v>
      </c>
    </row>
    <row r="235" spans="1:5" ht="102">
      <c r="A235" t="s">
        <v>57</v>
      </c>
      <c r="E235" s="39" t="s">
        <v>694</v>
      </c>
    </row>
    <row r="236" spans="1:16" ht="12.75">
      <c r="A236" t="s">
        <v>49</v>
      </c>
      <c s="34" t="s">
        <v>718</v>
      </c>
      <c s="34" t="s">
        <v>719</v>
      </c>
      <c s="35" t="s">
        <v>5</v>
      </c>
      <c s="6" t="s">
        <v>720</v>
      </c>
      <c s="36" t="s">
        <v>100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499</v>
      </c>
      <c>
        <f>(M236*21)/100</f>
      </c>
      <c t="s">
        <v>54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721</v>
      </c>
    </row>
    <row r="239" spans="1:5" ht="127.5">
      <c r="A239" t="s">
        <v>57</v>
      </c>
      <c r="E239" s="39" t="s">
        <v>722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723</v>
      </c>
      <c r="E4" s="26" t="s">
        <v>724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727</v>
      </c>
      <c r="E8" s="30" t="s">
        <v>726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730</v>
      </c>
    </row>
    <row r="13" spans="1:5" ht="140.25">
      <c r="A13" t="s">
        <v>57</v>
      </c>
      <c r="E13" s="39" t="s">
        <v>501</v>
      </c>
    </row>
    <row r="14" spans="1:16" ht="12.75">
      <c r="A14" t="s">
        <v>49</v>
      </c>
      <c s="34" t="s">
        <v>63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731</v>
      </c>
    </row>
    <row r="17" spans="1:5" ht="12.75">
      <c r="A17" t="s">
        <v>57</v>
      </c>
      <c r="E17" s="39" t="s">
        <v>520</v>
      </c>
    </row>
    <row r="18" spans="1:13" ht="12.75">
      <c r="A18" t="s">
        <v>46</v>
      </c>
      <c r="C18" s="31" t="s">
        <v>732</v>
      </c>
      <c r="E18" s="33" t="s">
        <v>733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499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736</v>
      </c>
    </row>
    <row r="22" spans="1:5" ht="369.75">
      <c r="A22" t="s">
        <v>57</v>
      </c>
      <c r="E22" s="39" t="s">
        <v>737</v>
      </c>
    </row>
    <row r="23" spans="1:16" ht="12.75">
      <c r="A23" t="s">
        <v>49</v>
      </c>
      <c s="34" t="s">
        <v>25</v>
      </c>
      <c s="34" t="s">
        <v>738</v>
      </c>
      <c s="35" t="s">
        <v>5</v>
      </c>
      <c s="6" t="s">
        <v>739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499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740</v>
      </c>
    </row>
    <row r="26" spans="1:5" ht="318.75">
      <c r="A26" t="s">
        <v>57</v>
      </c>
      <c r="E26" s="39" t="s">
        <v>741</v>
      </c>
    </row>
    <row r="27" spans="1:16" ht="12.75">
      <c r="A27" t="s">
        <v>49</v>
      </c>
      <c s="34" t="s">
        <v>63</v>
      </c>
      <c s="34" t="s">
        <v>742</v>
      </c>
      <c s="35" t="s">
        <v>5</v>
      </c>
      <c s="6" t="s">
        <v>743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744</v>
      </c>
    </row>
    <row r="30" spans="1:5" ht="318.75">
      <c r="A30" t="s">
        <v>57</v>
      </c>
      <c r="E30" s="39" t="s">
        <v>741</v>
      </c>
    </row>
    <row r="31" spans="1:16" ht="12.75">
      <c r="A31" t="s">
        <v>49</v>
      </c>
      <c s="34" t="s">
        <v>67</v>
      </c>
      <c s="34" t="s">
        <v>58</v>
      </c>
      <c s="35" t="s">
        <v>5</v>
      </c>
      <c s="6" t="s">
        <v>745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746</v>
      </c>
    </row>
    <row r="34" spans="1:5" ht="229.5">
      <c r="A34" t="s">
        <v>57</v>
      </c>
      <c r="E34" s="39" t="s">
        <v>747</v>
      </c>
    </row>
    <row r="35" spans="1:16" ht="12.75">
      <c r="A35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750</v>
      </c>
    </row>
    <row r="38" spans="1:5" ht="229.5">
      <c r="A38" t="s">
        <v>57</v>
      </c>
      <c r="E38" s="39" t="s">
        <v>751</v>
      </c>
    </row>
    <row r="39" spans="1:16" ht="12.75">
      <c r="A39" t="s">
        <v>49</v>
      </c>
      <c s="34" t="s">
        <v>72</v>
      </c>
      <c s="34" t="s">
        <v>752</v>
      </c>
      <c s="35" t="s">
        <v>5</v>
      </c>
      <c s="6" t="s">
        <v>753</v>
      </c>
      <c s="36" t="s">
        <v>664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754</v>
      </c>
    </row>
    <row r="42" spans="1:5" ht="25.5">
      <c r="A42" t="s">
        <v>57</v>
      </c>
      <c r="E42" s="39" t="s">
        <v>755</v>
      </c>
    </row>
    <row r="43" spans="1:13" ht="12.75">
      <c r="A43" t="s">
        <v>46</v>
      </c>
      <c r="C43" s="31" t="s">
        <v>756</v>
      </c>
      <c r="E43" s="33" t="s">
        <v>757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75</v>
      </c>
      <c s="34" t="s">
        <v>758</v>
      </c>
      <c s="35" t="s">
        <v>5</v>
      </c>
      <c s="6" t="s">
        <v>759</v>
      </c>
      <c s="36" t="s">
        <v>664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499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760</v>
      </c>
    </row>
    <row r="47" spans="1:5" ht="25.5">
      <c r="A47" t="s">
        <v>57</v>
      </c>
      <c r="E47" s="39" t="s">
        <v>761</v>
      </c>
    </row>
    <row r="48" spans="1:16" ht="12.75">
      <c r="A48" t="s">
        <v>49</v>
      </c>
      <c s="34" t="s">
        <v>79</v>
      </c>
      <c s="34" t="s">
        <v>762</v>
      </c>
      <c s="35" t="s">
        <v>5</v>
      </c>
      <c s="6" t="s">
        <v>763</v>
      </c>
      <c s="36" t="s">
        <v>62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499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764</v>
      </c>
    </row>
    <row r="51" spans="1:5" ht="165.75">
      <c r="A51" t="s">
        <v>57</v>
      </c>
      <c r="E51" s="39" t="s">
        <v>765</v>
      </c>
    </row>
    <row r="52" spans="1:16" ht="12.75">
      <c r="A52" t="s">
        <v>49</v>
      </c>
      <c s="34" t="s">
        <v>82</v>
      </c>
      <c s="34" t="s">
        <v>766</v>
      </c>
      <c s="35" t="s">
        <v>5</v>
      </c>
      <c s="6" t="s">
        <v>767</v>
      </c>
      <c s="36" t="s">
        <v>62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499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768</v>
      </c>
    </row>
    <row r="55" spans="1:5" ht="165.75">
      <c r="A55" t="s">
        <v>57</v>
      </c>
      <c r="E55" s="39" t="s">
        <v>765</v>
      </c>
    </row>
    <row r="56" spans="1:16" ht="12.75">
      <c r="A56" t="s">
        <v>49</v>
      </c>
      <c s="34" t="s">
        <v>85</v>
      </c>
      <c s="34" t="s">
        <v>769</v>
      </c>
      <c s="35" t="s">
        <v>5</v>
      </c>
      <c s="6" t="s">
        <v>770</v>
      </c>
      <c s="36" t="s">
        <v>664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499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771</v>
      </c>
    </row>
    <row r="59" spans="1:5" ht="102">
      <c r="A59" t="s">
        <v>57</v>
      </c>
      <c r="E59" s="39" t="s">
        <v>772</v>
      </c>
    </row>
    <row r="60" spans="1:13" ht="12.75">
      <c r="A60" t="s">
        <v>46</v>
      </c>
      <c r="C60" s="31" t="s">
        <v>773</v>
      </c>
      <c r="E60" s="33" t="s">
        <v>774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88</v>
      </c>
      <c s="34" t="s">
        <v>775</v>
      </c>
      <c s="35" t="s">
        <v>5</v>
      </c>
      <c s="6" t="s">
        <v>776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499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777</v>
      </c>
    </row>
    <row r="64" spans="1:5" ht="369.75">
      <c r="A64" t="s">
        <v>57</v>
      </c>
      <c r="E64" s="39" t="s">
        <v>778</v>
      </c>
    </row>
    <row r="65" spans="1:13" ht="12.75">
      <c r="A65" t="s">
        <v>46</v>
      </c>
      <c r="C65" s="31" t="s">
        <v>521</v>
      </c>
      <c r="E65" s="33" t="s">
        <v>522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91</v>
      </c>
      <c s="34" t="s">
        <v>779</v>
      </c>
      <c s="35" t="s">
        <v>5</v>
      </c>
      <c s="6" t="s">
        <v>780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499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781</v>
      </c>
    </row>
    <row r="69" spans="1:5" ht="280.5">
      <c r="A69" t="s">
        <v>57</v>
      </c>
      <c r="E69" s="39" t="s">
        <v>782</v>
      </c>
    </row>
    <row r="70" spans="1:16" ht="25.5">
      <c r="A70" t="s">
        <v>49</v>
      </c>
      <c s="34" t="s">
        <v>93</v>
      </c>
      <c s="34" t="s">
        <v>783</v>
      </c>
      <c s="35" t="s">
        <v>5</v>
      </c>
      <c s="6" t="s">
        <v>784</v>
      </c>
      <c s="36" t="s">
        <v>664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499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785</v>
      </c>
    </row>
    <row r="73" spans="1:5" ht="178.5">
      <c r="A73" t="s">
        <v>57</v>
      </c>
      <c r="E73" s="39" t="s">
        <v>786</v>
      </c>
    </row>
    <row r="74" spans="1:16" ht="25.5">
      <c r="A74" t="s">
        <v>49</v>
      </c>
      <c s="34" t="s">
        <v>97</v>
      </c>
      <c s="34" t="s">
        <v>787</v>
      </c>
      <c s="35" t="s">
        <v>5</v>
      </c>
      <c s="6" t="s">
        <v>788</v>
      </c>
      <c s="36" t="s">
        <v>664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789</v>
      </c>
    </row>
    <row r="77" spans="1:5" ht="178.5">
      <c r="A77" t="s">
        <v>57</v>
      </c>
      <c r="E77" s="39" t="s">
        <v>786</v>
      </c>
    </row>
    <row r="78" spans="1:13" ht="12.75">
      <c r="A78" t="s">
        <v>46</v>
      </c>
      <c r="C78" s="31" t="s">
        <v>790</v>
      </c>
      <c r="E78" s="33" t="s">
        <v>791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101</v>
      </c>
      <c s="34" t="s">
        <v>792</v>
      </c>
      <c s="35" t="s">
        <v>5</v>
      </c>
      <c s="6" t="s">
        <v>793</v>
      </c>
      <c s="36" t="s">
        <v>62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794</v>
      </c>
    </row>
    <row r="82" spans="1:5" ht="255">
      <c r="A82" t="s">
        <v>57</v>
      </c>
      <c r="E82" s="39" t="s">
        <v>795</v>
      </c>
    </row>
    <row r="83" spans="1:16" ht="12.75">
      <c r="A83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499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798</v>
      </c>
    </row>
    <row r="86" spans="1:5" ht="89.25">
      <c r="A86" t="s">
        <v>57</v>
      </c>
      <c r="E86" s="39" t="s">
        <v>799</v>
      </c>
    </row>
    <row r="87" spans="1:13" ht="12.75">
      <c r="A87" t="s">
        <v>46</v>
      </c>
      <c r="C87" s="31" t="s">
        <v>656</v>
      </c>
      <c r="E87" s="33" t="s">
        <v>657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107</v>
      </c>
      <c s="34" t="s">
        <v>800</v>
      </c>
      <c s="35" t="s">
        <v>5</v>
      </c>
      <c s="6" t="s">
        <v>801</v>
      </c>
      <c s="36" t="s">
        <v>100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499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802</v>
      </c>
    </row>
    <row r="91" spans="1:5" ht="153">
      <c r="A91" t="s">
        <v>57</v>
      </c>
      <c r="E91" s="39" t="s">
        <v>803</v>
      </c>
    </row>
    <row r="92" spans="1:16" ht="12.75">
      <c r="A92" t="s">
        <v>49</v>
      </c>
      <c s="34" t="s">
        <v>110</v>
      </c>
      <c s="34" t="s">
        <v>804</v>
      </c>
      <c s="35" t="s">
        <v>5</v>
      </c>
      <c s="6" t="s">
        <v>805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806</v>
      </c>
    </row>
    <row r="95" spans="1:5" ht="127.5">
      <c r="A95" t="s">
        <v>57</v>
      </c>
      <c r="E95" s="39" t="s">
        <v>722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807</v>
      </c>
      <c r="E4" s="26" t="s">
        <v>808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811</v>
      </c>
      <c r="E8" s="30" t="s">
        <v>810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812</v>
      </c>
      <c s="35" t="s">
        <v>5</v>
      </c>
      <c s="6" t="s">
        <v>813</v>
      </c>
      <c s="36" t="s">
        <v>498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814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496</v>
      </c>
      <c s="35" t="s">
        <v>5</v>
      </c>
      <c s="6" t="s">
        <v>497</v>
      </c>
      <c s="36" t="s">
        <v>498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815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816</v>
      </c>
      <c s="35" t="s">
        <v>5</v>
      </c>
      <c s="6" t="s">
        <v>817</v>
      </c>
      <c s="36" t="s">
        <v>498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818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63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819</v>
      </c>
    </row>
    <row r="25" spans="1:5" ht="12.75">
      <c r="A25" t="s">
        <v>57</v>
      </c>
      <c r="E25" s="39" t="s">
        <v>520</v>
      </c>
    </row>
    <row r="26" spans="1:13" ht="12.75">
      <c r="A26" t="s">
        <v>46</v>
      </c>
      <c r="C26" s="31" t="s">
        <v>732</v>
      </c>
      <c r="E26" s="33" t="s">
        <v>733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67</v>
      </c>
      <c s="34" t="s">
        <v>820</v>
      </c>
      <c s="35" t="s">
        <v>5</v>
      </c>
      <c s="6" t="s">
        <v>821</v>
      </c>
      <c s="36" t="s">
        <v>692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822</v>
      </c>
    </row>
    <row r="30" spans="1:5" ht="25.5">
      <c r="A30" t="s">
        <v>57</v>
      </c>
      <c r="E30" s="39" t="s">
        <v>823</v>
      </c>
    </row>
    <row r="31" spans="1:16" ht="25.5">
      <c r="A31" t="s">
        <v>49</v>
      </c>
      <c s="34" t="s">
        <v>26</v>
      </c>
      <c s="34" t="s">
        <v>824</v>
      </c>
      <c s="35" t="s">
        <v>5</v>
      </c>
      <c s="6" t="s">
        <v>825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826</v>
      </c>
    </row>
    <row r="34" spans="1:5" ht="63.75">
      <c r="A34" t="s">
        <v>57</v>
      </c>
      <c r="E34" s="39" t="s">
        <v>827</v>
      </c>
    </row>
    <row r="35" spans="1:16" ht="12.75">
      <c r="A35" t="s">
        <v>49</v>
      </c>
      <c s="34" t="s">
        <v>72</v>
      </c>
      <c s="34" t="s">
        <v>734</v>
      </c>
      <c s="35" t="s">
        <v>5</v>
      </c>
      <c s="6" t="s">
        <v>735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828</v>
      </c>
    </row>
    <row r="38" spans="1:5" ht="369.75">
      <c r="A38" t="s">
        <v>57</v>
      </c>
      <c r="E38" s="39" t="s">
        <v>737</v>
      </c>
    </row>
    <row r="39" spans="1:16" ht="12.75">
      <c r="A39" t="s">
        <v>49</v>
      </c>
      <c s="34" t="s">
        <v>75</v>
      </c>
      <c s="34" t="s">
        <v>829</v>
      </c>
      <c s="35" t="s">
        <v>5</v>
      </c>
      <c s="6" t="s">
        <v>830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831</v>
      </c>
    </row>
    <row r="42" spans="1:5" ht="242.25">
      <c r="A42" t="s">
        <v>57</v>
      </c>
      <c r="E42" s="39" t="s">
        <v>832</v>
      </c>
    </row>
    <row r="43" spans="1:13" ht="12.75">
      <c r="A43" t="s">
        <v>46</v>
      </c>
      <c r="C43" s="31" t="s">
        <v>756</v>
      </c>
      <c r="E43" s="33" t="s">
        <v>757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79</v>
      </c>
      <c s="34" t="s">
        <v>833</v>
      </c>
      <c s="35" t="s">
        <v>5</v>
      </c>
      <c s="6" t="s">
        <v>834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499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835</v>
      </c>
    </row>
    <row r="47" spans="1:5" ht="229.5">
      <c r="A47" t="s">
        <v>57</v>
      </c>
      <c r="E47" s="39" t="s">
        <v>836</v>
      </c>
    </row>
    <row r="48" spans="1:13" ht="12.75">
      <c r="A48" t="s">
        <v>46</v>
      </c>
      <c r="C48" s="31" t="s">
        <v>773</v>
      </c>
      <c r="E48" s="33" t="s">
        <v>774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82</v>
      </c>
      <c s="34" t="s">
        <v>775</v>
      </c>
      <c s="35" t="s">
        <v>5</v>
      </c>
      <c s="6" t="s">
        <v>776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499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837</v>
      </c>
    </row>
    <row r="52" spans="1:5" ht="369.75">
      <c r="A52" t="s">
        <v>57</v>
      </c>
      <c r="E52" s="39" t="s">
        <v>778</v>
      </c>
    </row>
    <row r="53" spans="1:16" ht="12.75">
      <c r="A53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499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840</v>
      </c>
    </row>
    <row r="56" spans="1:5" ht="38.25">
      <c r="A56" t="s">
        <v>57</v>
      </c>
      <c r="E56" s="39" t="s">
        <v>841</v>
      </c>
    </row>
    <row r="57" spans="1:13" ht="12.75">
      <c r="A57" t="s">
        <v>46</v>
      </c>
      <c r="C57" s="31" t="s">
        <v>521</v>
      </c>
      <c r="E57" s="33" t="s">
        <v>522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88</v>
      </c>
      <c s="34" t="s">
        <v>523</v>
      </c>
      <c s="35" t="s">
        <v>5</v>
      </c>
      <c s="6" t="s">
        <v>524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842</v>
      </c>
    </row>
    <row r="61" spans="1:5" ht="89.25">
      <c r="A61" t="s">
        <v>57</v>
      </c>
      <c r="E61" s="39" t="s">
        <v>526</v>
      </c>
    </row>
    <row r="62" spans="1:16" ht="12.75">
      <c r="A62" t="s">
        <v>49</v>
      </c>
      <c s="34" t="s">
        <v>91</v>
      </c>
      <c s="34" t="s">
        <v>843</v>
      </c>
      <c s="35" t="s">
        <v>5</v>
      </c>
      <c s="6" t="s">
        <v>844</v>
      </c>
      <c s="36" t="s">
        <v>664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499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845</v>
      </c>
    </row>
    <row r="65" spans="1:5" ht="153">
      <c r="A65" t="s">
        <v>57</v>
      </c>
      <c r="E65" s="39" t="s">
        <v>846</v>
      </c>
    </row>
    <row r="66" spans="1:16" ht="12.75">
      <c r="A66" t="s">
        <v>49</v>
      </c>
      <c s="34" t="s">
        <v>93</v>
      </c>
      <c s="34" t="s">
        <v>847</v>
      </c>
      <c s="35" t="s">
        <v>5</v>
      </c>
      <c s="6" t="s">
        <v>848</v>
      </c>
      <c s="36" t="s">
        <v>100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499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849</v>
      </c>
    </row>
    <row r="69" spans="1:5" ht="38.25">
      <c r="A69" t="s">
        <v>57</v>
      </c>
      <c r="E69" s="39" t="s">
        <v>850</v>
      </c>
    </row>
    <row r="70" spans="1:16" ht="12.75">
      <c r="A70" t="s">
        <v>49</v>
      </c>
      <c s="34" t="s">
        <v>97</v>
      </c>
      <c s="34" t="s">
        <v>851</v>
      </c>
      <c s="35" t="s">
        <v>5</v>
      </c>
      <c s="6" t="s">
        <v>852</v>
      </c>
      <c s="36" t="s">
        <v>100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499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853</v>
      </c>
    </row>
    <row r="73" spans="1:5" ht="38.25">
      <c r="A73" t="s">
        <v>57</v>
      </c>
      <c r="E73" s="39" t="s">
        <v>854</v>
      </c>
    </row>
    <row r="74" spans="1:16" ht="12.75">
      <c r="A74" t="s">
        <v>49</v>
      </c>
      <c s="34" t="s">
        <v>101</v>
      </c>
      <c s="34" t="s">
        <v>855</v>
      </c>
      <c s="35" t="s">
        <v>5</v>
      </c>
      <c s="6" t="s">
        <v>856</v>
      </c>
      <c s="36" t="s">
        <v>62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857</v>
      </c>
    </row>
    <row r="77" spans="1:5" ht="38.25">
      <c r="A77" t="s">
        <v>57</v>
      </c>
      <c r="E77" s="39" t="s">
        <v>858</v>
      </c>
    </row>
    <row r="78" spans="1:16" ht="12.75">
      <c r="A78" t="s">
        <v>49</v>
      </c>
      <c s="34" t="s">
        <v>104</v>
      </c>
      <c s="34" t="s">
        <v>859</v>
      </c>
      <c s="35" t="s">
        <v>5</v>
      </c>
      <c s="6" t="s">
        <v>860</v>
      </c>
      <c s="36" t="s">
        <v>62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499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861</v>
      </c>
    </row>
    <row r="81" spans="1:5" ht="38.25">
      <c r="A81" t="s">
        <v>57</v>
      </c>
      <c r="E81" s="39" t="s">
        <v>862</v>
      </c>
    </row>
    <row r="82" spans="1:16" ht="12.75">
      <c r="A82" t="s">
        <v>49</v>
      </c>
      <c s="34" t="s">
        <v>107</v>
      </c>
      <c s="34" t="s">
        <v>863</v>
      </c>
      <c s="35" t="s">
        <v>5</v>
      </c>
      <c s="6" t="s">
        <v>864</v>
      </c>
      <c s="36" t="s">
        <v>100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499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865</v>
      </c>
    </row>
    <row r="85" spans="1:5" ht="12.75">
      <c r="A85" t="s">
        <v>57</v>
      </c>
      <c r="E85" s="39" t="s">
        <v>864</v>
      </c>
    </row>
    <row r="86" spans="1:13" ht="12.75">
      <c r="A86" t="s">
        <v>46</v>
      </c>
      <c r="C86" s="31" t="s">
        <v>866</v>
      </c>
      <c r="E86" s="33" t="s">
        <v>867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110</v>
      </c>
      <c s="34" t="s">
        <v>868</v>
      </c>
      <c s="35" t="s">
        <v>5</v>
      </c>
      <c s="6" t="s">
        <v>869</v>
      </c>
      <c s="36" t="s">
        <v>664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499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870</v>
      </c>
    </row>
    <row r="90" spans="1:5" ht="76.5">
      <c r="A90" t="s">
        <v>57</v>
      </c>
      <c r="E90" s="39" t="s">
        <v>871</v>
      </c>
    </row>
    <row r="91" spans="1:13" ht="12.75">
      <c r="A91" t="s">
        <v>46</v>
      </c>
      <c r="C91" s="31" t="s">
        <v>656</v>
      </c>
      <c r="E91" s="33" t="s">
        <v>657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113</v>
      </c>
      <c s="34" t="s">
        <v>872</v>
      </c>
      <c s="35" t="s">
        <v>5</v>
      </c>
      <c s="6" t="s">
        <v>873</v>
      </c>
      <c s="36" t="s">
        <v>62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874</v>
      </c>
    </row>
    <row r="95" spans="1:5" ht="229.5">
      <c r="A95" t="s">
        <v>57</v>
      </c>
      <c r="E95" s="39" t="s">
        <v>875</v>
      </c>
    </row>
    <row r="96" spans="1:16" ht="25.5">
      <c r="A96" t="s">
        <v>49</v>
      </c>
      <c s="34" t="s">
        <v>116</v>
      </c>
      <c s="34" t="s">
        <v>876</v>
      </c>
      <c s="35" t="s">
        <v>5</v>
      </c>
      <c s="6" t="s">
        <v>877</v>
      </c>
      <c s="36" t="s">
        <v>62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499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878</v>
      </c>
    </row>
    <row r="99" spans="1:5" ht="255">
      <c r="A99" t="s">
        <v>57</v>
      </c>
      <c r="E99" s="39" t="s">
        <v>879</v>
      </c>
    </row>
    <row r="100" spans="1:16" ht="25.5">
      <c r="A100" t="s">
        <v>49</v>
      </c>
      <c s="34" t="s">
        <v>120</v>
      </c>
      <c s="34" t="s">
        <v>880</v>
      </c>
      <c s="35" t="s">
        <v>5</v>
      </c>
      <c s="6" t="s">
        <v>881</v>
      </c>
      <c s="36" t="s">
        <v>62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499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882</v>
      </c>
    </row>
    <row r="103" spans="1:5" ht="229.5">
      <c r="A103" t="s">
        <v>57</v>
      </c>
      <c r="E103" s="39" t="s">
        <v>883</v>
      </c>
    </row>
    <row r="104" spans="1:16" ht="25.5">
      <c r="A104" t="s">
        <v>49</v>
      </c>
      <c s="34" t="s">
        <v>125</v>
      </c>
      <c s="34" t="s">
        <v>884</v>
      </c>
      <c s="35" t="s">
        <v>5</v>
      </c>
      <c s="6" t="s">
        <v>885</v>
      </c>
      <c s="36" t="s">
        <v>62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499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886</v>
      </c>
    </row>
    <row r="107" spans="1:5" ht="89.25">
      <c r="A107" t="s">
        <v>57</v>
      </c>
      <c r="E107" s="39" t="s">
        <v>887</v>
      </c>
    </row>
    <row r="108" spans="1:16" ht="12.75">
      <c r="A108" t="s">
        <v>49</v>
      </c>
      <c s="34" t="s">
        <v>126</v>
      </c>
      <c s="34" t="s">
        <v>888</v>
      </c>
      <c s="35" t="s">
        <v>5</v>
      </c>
      <c s="6" t="s">
        <v>889</v>
      </c>
      <c s="36" t="s">
        <v>664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499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890</v>
      </c>
    </row>
    <row r="111" spans="1:5" ht="229.5">
      <c r="A111" t="s">
        <v>57</v>
      </c>
      <c r="E111" s="39" t="s">
        <v>891</v>
      </c>
    </row>
    <row r="112" spans="1:16" ht="12.75">
      <c r="A112" t="s">
        <v>49</v>
      </c>
      <c s="34" t="s">
        <v>127</v>
      </c>
      <c s="34" t="s">
        <v>892</v>
      </c>
      <c s="35" t="s">
        <v>5</v>
      </c>
      <c s="6" t="s">
        <v>893</v>
      </c>
      <c s="36" t="s">
        <v>62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499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894</v>
      </c>
    </row>
    <row r="115" spans="1:5" ht="89.25">
      <c r="A115" t="s">
        <v>57</v>
      </c>
      <c r="E115" s="39" t="s">
        <v>895</v>
      </c>
    </row>
    <row r="116" spans="1:16" ht="12.75">
      <c r="A116" t="s">
        <v>49</v>
      </c>
      <c s="34" t="s">
        <v>128</v>
      </c>
      <c s="34" t="s">
        <v>896</v>
      </c>
      <c s="35" t="s">
        <v>5</v>
      </c>
      <c s="6" t="s">
        <v>897</v>
      </c>
      <c s="36" t="s">
        <v>898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499</v>
      </c>
      <c>
        <f>(M116*21)/100</f>
      </c>
      <c t="s">
        <v>54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899</v>
      </c>
    </row>
    <row r="119" spans="1:5" ht="357">
      <c r="A119" t="s">
        <v>57</v>
      </c>
      <c r="E119" s="39" t="s">
        <v>900</v>
      </c>
    </row>
    <row r="120" spans="1:16" ht="12.75">
      <c r="A120" t="s">
        <v>49</v>
      </c>
      <c s="34" t="s">
        <v>129</v>
      </c>
      <c s="34" t="s">
        <v>667</v>
      </c>
      <c s="35" t="s">
        <v>5</v>
      </c>
      <c s="6" t="s">
        <v>668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499</v>
      </c>
      <c>
        <f>(M120*21)/100</f>
      </c>
      <c t="s">
        <v>54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901</v>
      </c>
    </row>
    <row r="123" spans="1:5" ht="140.25">
      <c r="A123" t="s">
        <v>57</v>
      </c>
      <c r="E123" s="39" t="s">
        <v>670</v>
      </c>
    </row>
    <row r="124" spans="1:16" ht="25.5">
      <c r="A124" t="s">
        <v>49</v>
      </c>
      <c s="34" t="s">
        <v>130</v>
      </c>
      <c s="34" t="s">
        <v>671</v>
      </c>
      <c s="35" t="s">
        <v>5</v>
      </c>
      <c s="6" t="s">
        <v>672</v>
      </c>
      <c s="36" t="s">
        <v>673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499</v>
      </c>
      <c>
        <f>(M124*21)/100</f>
      </c>
      <c t="s">
        <v>54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902</v>
      </c>
    </row>
    <row r="127" spans="1:5" ht="127.5">
      <c r="A127" t="s">
        <v>57</v>
      </c>
      <c r="E127" s="39" t="s">
        <v>675</v>
      </c>
    </row>
    <row r="128" spans="1:16" ht="12.75">
      <c r="A128" t="s">
        <v>49</v>
      </c>
      <c s="34" t="s">
        <v>131</v>
      </c>
      <c s="34" t="s">
        <v>903</v>
      </c>
      <c s="35" t="s">
        <v>5</v>
      </c>
      <c s="6" t="s">
        <v>904</v>
      </c>
      <c s="36" t="s">
        <v>62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499</v>
      </c>
      <c>
        <f>(M128*21)/100</f>
      </c>
      <c t="s">
        <v>54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905</v>
      </c>
    </row>
    <row r="131" spans="1:5" ht="178.5">
      <c r="A131" t="s">
        <v>57</v>
      </c>
      <c r="E131" s="39" t="s">
        <v>906</v>
      </c>
    </row>
    <row r="132" spans="1:16" ht="12.75">
      <c r="A132" t="s">
        <v>49</v>
      </c>
      <c s="34" t="s">
        <v>133</v>
      </c>
      <c s="34" t="s">
        <v>907</v>
      </c>
      <c s="35" t="s">
        <v>5</v>
      </c>
      <c s="6" t="s">
        <v>908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499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909</v>
      </c>
    </row>
    <row r="135" spans="1:5" ht="76.5">
      <c r="A135" t="s">
        <v>57</v>
      </c>
      <c r="E135" s="39" t="s">
        <v>910</v>
      </c>
    </row>
    <row r="136" spans="1:13" ht="12.75">
      <c r="A136" t="s">
        <v>46</v>
      </c>
      <c r="C136" s="31" t="s">
        <v>444</v>
      </c>
      <c r="E136" s="33" t="s">
        <v>445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134</v>
      </c>
      <c s="34" t="s">
        <v>911</v>
      </c>
      <c s="35" t="s">
        <v>5</v>
      </c>
      <c s="6" t="s">
        <v>912</v>
      </c>
      <c s="36" t="s">
        <v>664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499</v>
      </c>
      <c>
        <f>(M137*21)/100</f>
      </c>
      <c t="s">
        <v>54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913</v>
      </c>
    </row>
    <row r="140" spans="1:5" ht="191.25">
      <c r="A140" t="s">
        <v>57</v>
      </c>
      <c r="E140" s="39" t="s">
        <v>914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807</v>
      </c>
      <c r="E4" s="26" t="s">
        <v>808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917</v>
      </c>
      <c r="E8" s="30" t="s">
        <v>916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</v>
      </c>
      <c s="34" t="s">
        <v>918</v>
      </c>
      <c s="35" t="s">
        <v>5</v>
      </c>
      <c s="6" t="s">
        <v>919</v>
      </c>
      <c s="36" t="s">
        <v>498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920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812</v>
      </c>
      <c s="35" t="s">
        <v>5</v>
      </c>
      <c s="6" t="s">
        <v>813</v>
      </c>
      <c s="36" t="s">
        <v>498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921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496</v>
      </c>
      <c s="35" t="s">
        <v>5</v>
      </c>
      <c s="6" t="s">
        <v>497</v>
      </c>
      <c s="36" t="s">
        <v>498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922</v>
      </c>
    </row>
    <row r="21" spans="1:5" ht="140.25">
      <c r="A21" t="s">
        <v>57</v>
      </c>
      <c r="E21" s="39" t="s">
        <v>501</v>
      </c>
    </row>
    <row r="22" spans="1:16" ht="25.5">
      <c r="A22" t="s">
        <v>49</v>
      </c>
      <c s="34" t="s">
        <v>63</v>
      </c>
      <c s="34" t="s">
        <v>923</v>
      </c>
      <c s="35" t="s">
        <v>5</v>
      </c>
      <c s="6" t="s">
        <v>924</v>
      </c>
      <c s="36" t="s">
        <v>498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925</v>
      </c>
    </row>
    <row r="25" spans="1:5" ht="140.25">
      <c r="A25" t="s">
        <v>57</v>
      </c>
      <c r="E25" s="39" t="s">
        <v>501</v>
      </c>
    </row>
    <row r="26" spans="1:16" ht="25.5">
      <c r="A26" t="s">
        <v>49</v>
      </c>
      <c s="34" t="s">
        <v>67</v>
      </c>
      <c s="34" t="s">
        <v>926</v>
      </c>
      <c s="35" t="s">
        <v>5</v>
      </c>
      <c s="6" t="s">
        <v>927</v>
      </c>
      <c s="36" t="s">
        <v>498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928</v>
      </c>
    </row>
    <row r="29" spans="1:5" ht="140.25">
      <c r="A29" t="s">
        <v>57</v>
      </c>
      <c r="E29" s="39" t="s">
        <v>501</v>
      </c>
    </row>
    <row r="30" spans="1:16" ht="25.5">
      <c r="A30" t="s">
        <v>49</v>
      </c>
      <c s="34" t="s">
        <v>26</v>
      </c>
      <c s="34" t="s">
        <v>816</v>
      </c>
      <c s="35" t="s">
        <v>5</v>
      </c>
      <c s="6" t="s">
        <v>817</v>
      </c>
      <c s="36" t="s">
        <v>498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929</v>
      </c>
    </row>
    <row r="33" spans="1:5" ht="140.25">
      <c r="A33" t="s">
        <v>57</v>
      </c>
      <c r="E33" s="39" t="s">
        <v>501</v>
      </c>
    </row>
    <row r="34" spans="1:16" ht="25.5">
      <c r="A34" t="s">
        <v>49</v>
      </c>
      <c s="34" t="s">
        <v>72</v>
      </c>
      <c s="34" t="s">
        <v>930</v>
      </c>
      <c s="35" t="s">
        <v>5</v>
      </c>
      <c s="6" t="s">
        <v>931</v>
      </c>
      <c s="36" t="s">
        <v>498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932</v>
      </c>
    </row>
    <row r="37" spans="1:5" ht="140.25">
      <c r="A37" t="s">
        <v>57</v>
      </c>
      <c r="E37" s="39" t="s">
        <v>501</v>
      </c>
    </row>
    <row r="38" spans="1:16" ht="12.75">
      <c r="A38" t="s">
        <v>49</v>
      </c>
      <c s="34" t="s">
        <v>75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819</v>
      </c>
    </row>
    <row r="41" spans="1:5" ht="12.75">
      <c r="A41" t="s">
        <v>57</v>
      </c>
      <c r="E41" s="39" t="s">
        <v>520</v>
      </c>
    </row>
    <row r="42" spans="1:13" ht="12.75">
      <c r="A42" t="s">
        <v>46</v>
      </c>
      <c r="C42" s="31" t="s">
        <v>732</v>
      </c>
      <c r="E42" s="33" t="s">
        <v>733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79</v>
      </c>
      <c s="34" t="s">
        <v>820</v>
      </c>
      <c s="35" t="s">
        <v>5</v>
      </c>
      <c s="6" t="s">
        <v>821</v>
      </c>
      <c s="36" t="s">
        <v>692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933</v>
      </c>
    </row>
    <row r="46" spans="1:5" ht="25.5">
      <c r="A46" t="s">
        <v>57</v>
      </c>
      <c r="E46" s="39" t="s">
        <v>823</v>
      </c>
    </row>
    <row r="47" spans="1:16" ht="25.5">
      <c r="A47" t="s">
        <v>49</v>
      </c>
      <c s="34" t="s">
        <v>82</v>
      </c>
      <c s="34" t="s">
        <v>934</v>
      </c>
      <c s="35" t="s">
        <v>5</v>
      </c>
      <c s="6" t="s">
        <v>935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499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936</v>
      </c>
    </row>
    <row r="50" spans="1:5" ht="63.75">
      <c r="A50" t="s">
        <v>57</v>
      </c>
      <c r="E50" s="39" t="s">
        <v>827</v>
      </c>
    </row>
    <row r="51" spans="1:16" ht="25.5">
      <c r="A51" t="s">
        <v>49</v>
      </c>
      <c s="34" t="s">
        <v>85</v>
      </c>
      <c s="34" t="s">
        <v>824</v>
      </c>
      <c s="35" t="s">
        <v>5</v>
      </c>
      <c s="6" t="s">
        <v>825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499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937</v>
      </c>
    </row>
    <row r="54" spans="1:5" ht="63.75">
      <c r="A54" t="s">
        <v>57</v>
      </c>
      <c r="E54" s="39" t="s">
        <v>827</v>
      </c>
    </row>
    <row r="55" spans="1:16" ht="12.75">
      <c r="A55" t="s">
        <v>49</v>
      </c>
      <c s="34" t="s">
        <v>88</v>
      </c>
      <c s="34" t="s">
        <v>734</v>
      </c>
      <c s="35" t="s">
        <v>5</v>
      </c>
      <c s="6" t="s">
        <v>735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499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938</v>
      </c>
    </row>
    <row r="58" spans="1:5" ht="369.75">
      <c r="A58" t="s">
        <v>57</v>
      </c>
      <c r="E58" s="39" t="s">
        <v>737</v>
      </c>
    </row>
    <row r="59" spans="1:16" ht="12.75">
      <c r="A59" t="s">
        <v>49</v>
      </c>
      <c s="34" t="s">
        <v>91</v>
      </c>
      <c s="34" t="s">
        <v>829</v>
      </c>
      <c s="35" t="s">
        <v>5</v>
      </c>
      <c s="6" t="s">
        <v>830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499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939</v>
      </c>
    </row>
    <row r="62" spans="1:5" ht="242.25">
      <c r="A62" t="s">
        <v>57</v>
      </c>
      <c r="E62" s="39" t="s">
        <v>832</v>
      </c>
    </row>
    <row r="63" spans="1:13" ht="12.75">
      <c r="A63" t="s">
        <v>46</v>
      </c>
      <c r="C63" s="31" t="s">
        <v>773</v>
      </c>
      <c r="E63" s="33" t="s">
        <v>774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93</v>
      </c>
      <c s="34" t="s">
        <v>775</v>
      </c>
      <c s="35" t="s">
        <v>5</v>
      </c>
      <c s="6" t="s">
        <v>776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499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940</v>
      </c>
    </row>
    <row r="67" spans="1:5" ht="369.75">
      <c r="A67" t="s">
        <v>57</v>
      </c>
      <c r="E67" s="39" t="s">
        <v>778</v>
      </c>
    </row>
    <row r="68" spans="1:16" ht="12.75">
      <c r="A68" t="s">
        <v>49</v>
      </c>
      <c s="34" t="s">
        <v>97</v>
      </c>
      <c s="34" t="s">
        <v>838</v>
      </c>
      <c s="35" t="s">
        <v>5</v>
      </c>
      <c s="6" t="s">
        <v>839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499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941</v>
      </c>
    </row>
    <row r="71" spans="1:5" ht="38.25">
      <c r="A71" t="s">
        <v>57</v>
      </c>
      <c r="E71" s="39" t="s">
        <v>841</v>
      </c>
    </row>
    <row r="72" spans="1:13" ht="12.75">
      <c r="A72" t="s">
        <v>46</v>
      </c>
      <c r="C72" s="31" t="s">
        <v>521</v>
      </c>
      <c r="E72" s="33" t="s">
        <v>522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101</v>
      </c>
      <c s="34" t="s">
        <v>523</v>
      </c>
      <c s="35" t="s">
        <v>5</v>
      </c>
      <c s="6" t="s">
        <v>524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499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942</v>
      </c>
    </row>
    <row r="76" spans="1:5" ht="89.25">
      <c r="A76" t="s">
        <v>57</v>
      </c>
      <c r="E76" s="39" t="s">
        <v>526</v>
      </c>
    </row>
    <row r="77" spans="1:16" ht="12.75">
      <c r="A77" t="s">
        <v>49</v>
      </c>
      <c s="34" t="s">
        <v>104</v>
      </c>
      <c s="34" t="s">
        <v>843</v>
      </c>
      <c s="35" t="s">
        <v>5</v>
      </c>
      <c s="6" t="s">
        <v>844</v>
      </c>
      <c s="36" t="s">
        <v>664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499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943</v>
      </c>
    </row>
    <row r="80" spans="1:5" ht="153">
      <c r="A80" t="s">
        <v>57</v>
      </c>
      <c r="E80" s="39" t="s">
        <v>846</v>
      </c>
    </row>
    <row r="81" spans="1:16" ht="12.75">
      <c r="A81" t="s">
        <v>49</v>
      </c>
      <c s="34" t="s">
        <v>107</v>
      </c>
      <c s="34" t="s">
        <v>944</v>
      </c>
      <c s="35" t="s">
        <v>5</v>
      </c>
      <c s="6" t="s">
        <v>945</v>
      </c>
      <c s="36" t="s">
        <v>664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499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946</v>
      </c>
    </row>
    <row r="84" spans="1:5" ht="89.25">
      <c r="A84" t="s">
        <v>57</v>
      </c>
      <c r="E84" s="39" t="s">
        <v>947</v>
      </c>
    </row>
    <row r="85" spans="1:16" ht="12.75">
      <c r="A85" t="s">
        <v>49</v>
      </c>
      <c s="34" t="s">
        <v>110</v>
      </c>
      <c s="34" t="s">
        <v>847</v>
      </c>
      <c s="35" t="s">
        <v>5</v>
      </c>
      <c s="6" t="s">
        <v>848</v>
      </c>
      <c s="36" t="s">
        <v>100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499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948</v>
      </c>
    </row>
    <row r="88" spans="1:5" ht="38.25">
      <c r="A88" t="s">
        <v>57</v>
      </c>
      <c r="E88" s="39" t="s">
        <v>850</v>
      </c>
    </row>
    <row r="89" spans="1:16" ht="12.75">
      <c r="A89" t="s">
        <v>49</v>
      </c>
      <c s="34" t="s">
        <v>113</v>
      </c>
      <c s="34" t="s">
        <v>851</v>
      </c>
      <c s="35" t="s">
        <v>5</v>
      </c>
      <c s="6" t="s">
        <v>852</v>
      </c>
      <c s="36" t="s">
        <v>100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499</v>
      </c>
      <c>
        <f>(M89*21)/100</f>
      </c>
      <c t="s">
        <v>54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949</v>
      </c>
    </row>
    <row r="92" spans="1:5" ht="38.25">
      <c r="A92" t="s">
        <v>57</v>
      </c>
      <c r="E92" s="39" t="s">
        <v>854</v>
      </c>
    </row>
    <row r="93" spans="1:16" ht="12.75">
      <c r="A93" t="s">
        <v>49</v>
      </c>
      <c s="34" t="s">
        <v>116</v>
      </c>
      <c s="34" t="s">
        <v>855</v>
      </c>
      <c s="35" t="s">
        <v>5</v>
      </c>
      <c s="6" t="s">
        <v>856</v>
      </c>
      <c s="36" t="s">
        <v>62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499</v>
      </c>
      <c>
        <f>(M93*21)/100</f>
      </c>
      <c t="s">
        <v>54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950</v>
      </c>
    </row>
    <row r="96" spans="1:5" ht="38.25">
      <c r="A96" t="s">
        <v>57</v>
      </c>
      <c r="E96" s="39" t="s">
        <v>858</v>
      </c>
    </row>
    <row r="97" spans="1:16" ht="12.75">
      <c r="A97" t="s">
        <v>49</v>
      </c>
      <c s="34" t="s">
        <v>120</v>
      </c>
      <c s="34" t="s">
        <v>859</v>
      </c>
      <c s="35" t="s">
        <v>5</v>
      </c>
      <c s="6" t="s">
        <v>860</v>
      </c>
      <c s="36" t="s">
        <v>62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499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951</v>
      </c>
    </row>
    <row r="100" spans="1:5" ht="38.25">
      <c r="A100" t="s">
        <v>57</v>
      </c>
      <c r="E100" s="39" t="s">
        <v>862</v>
      </c>
    </row>
    <row r="101" spans="1:13" ht="12.75">
      <c r="A101" t="s">
        <v>46</v>
      </c>
      <c r="C101" s="31" t="s">
        <v>866</v>
      </c>
      <c r="E101" s="33" t="s">
        <v>867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125</v>
      </c>
      <c s="34" t="s">
        <v>868</v>
      </c>
      <c s="35" t="s">
        <v>5</v>
      </c>
      <c s="6" t="s">
        <v>869</v>
      </c>
      <c s="36" t="s">
        <v>664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499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952</v>
      </c>
    </row>
    <row r="105" spans="1:5" ht="76.5">
      <c r="A105" t="s">
        <v>57</v>
      </c>
      <c r="E105" s="39" t="s">
        <v>871</v>
      </c>
    </row>
    <row r="106" spans="1:13" ht="12.75">
      <c r="A106" t="s">
        <v>46</v>
      </c>
      <c r="C106" s="31" t="s">
        <v>656</v>
      </c>
      <c r="E106" s="33" t="s">
        <v>657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126</v>
      </c>
      <c s="34" t="s">
        <v>953</v>
      </c>
      <c s="35" t="s">
        <v>5</v>
      </c>
      <c s="6" t="s">
        <v>954</v>
      </c>
      <c s="36" t="s">
        <v>62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499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955</v>
      </c>
    </row>
    <row r="110" spans="1:5" ht="229.5">
      <c r="A110" t="s">
        <v>57</v>
      </c>
      <c r="E110" s="39" t="s">
        <v>875</v>
      </c>
    </row>
    <row r="111" spans="1:16" ht="25.5">
      <c r="A111" t="s">
        <v>49</v>
      </c>
      <c s="34" t="s">
        <v>127</v>
      </c>
      <c s="34" t="s">
        <v>956</v>
      </c>
      <c s="35" t="s">
        <v>5</v>
      </c>
      <c s="6" t="s">
        <v>957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499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958</v>
      </c>
    </row>
    <row r="114" spans="1:5" ht="255">
      <c r="A114" t="s">
        <v>57</v>
      </c>
      <c r="E114" s="39" t="s">
        <v>879</v>
      </c>
    </row>
    <row r="115" spans="1:16" ht="25.5">
      <c r="A115" t="s">
        <v>49</v>
      </c>
      <c s="34" t="s">
        <v>128</v>
      </c>
      <c s="34" t="s">
        <v>872</v>
      </c>
      <c s="35" t="s">
        <v>5</v>
      </c>
      <c s="6" t="s">
        <v>873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499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959</v>
      </c>
    </row>
    <row r="118" spans="1:5" ht="229.5">
      <c r="A118" t="s">
        <v>57</v>
      </c>
      <c r="E118" s="39" t="s">
        <v>875</v>
      </c>
    </row>
    <row r="119" spans="1:16" ht="25.5">
      <c r="A119" t="s">
        <v>49</v>
      </c>
      <c s="34" t="s">
        <v>129</v>
      </c>
      <c s="34" t="s">
        <v>876</v>
      </c>
      <c s="35" t="s">
        <v>5</v>
      </c>
      <c s="6" t="s">
        <v>877</v>
      </c>
      <c s="36" t="s">
        <v>62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499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960</v>
      </c>
    </row>
    <row r="122" spans="1:5" ht="255">
      <c r="A122" t="s">
        <v>57</v>
      </c>
      <c r="E122" s="39" t="s">
        <v>879</v>
      </c>
    </row>
    <row r="123" spans="1:16" ht="25.5">
      <c r="A123" t="s">
        <v>49</v>
      </c>
      <c s="34" t="s">
        <v>130</v>
      </c>
      <c s="34" t="s">
        <v>884</v>
      </c>
      <c s="35" t="s">
        <v>5</v>
      </c>
      <c s="6" t="s">
        <v>885</v>
      </c>
      <c s="36" t="s">
        <v>62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961</v>
      </c>
    </row>
    <row r="126" spans="1:5" ht="89.25">
      <c r="A126" t="s">
        <v>57</v>
      </c>
      <c r="E126" s="39" t="s">
        <v>887</v>
      </c>
    </row>
    <row r="127" spans="1:16" ht="12.75">
      <c r="A127" t="s">
        <v>49</v>
      </c>
      <c s="34" t="s">
        <v>131</v>
      </c>
      <c s="34" t="s">
        <v>888</v>
      </c>
      <c s="35" t="s">
        <v>5</v>
      </c>
      <c s="6" t="s">
        <v>889</v>
      </c>
      <c s="36" t="s">
        <v>664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499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962</v>
      </c>
    </row>
    <row r="130" spans="1:5" ht="229.5">
      <c r="A130" t="s">
        <v>57</v>
      </c>
      <c r="E130" s="39" t="s">
        <v>891</v>
      </c>
    </row>
    <row r="131" spans="1:16" ht="12.75">
      <c r="A131" t="s">
        <v>49</v>
      </c>
      <c s="34" t="s">
        <v>133</v>
      </c>
      <c s="34" t="s">
        <v>892</v>
      </c>
      <c s="35" t="s">
        <v>5</v>
      </c>
      <c s="6" t="s">
        <v>893</v>
      </c>
      <c s="36" t="s">
        <v>62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963</v>
      </c>
    </row>
    <row r="134" spans="1:5" ht="89.25">
      <c r="A134" t="s">
        <v>57</v>
      </c>
      <c r="E134" s="39" t="s">
        <v>895</v>
      </c>
    </row>
    <row r="135" spans="1:16" ht="12.75">
      <c r="A135" t="s">
        <v>49</v>
      </c>
      <c s="34" t="s">
        <v>134</v>
      </c>
      <c s="34" t="s">
        <v>896</v>
      </c>
      <c s="35" t="s">
        <v>5</v>
      </c>
      <c s="6" t="s">
        <v>897</v>
      </c>
      <c s="36" t="s">
        <v>898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499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899</v>
      </c>
    </row>
    <row r="138" spans="1:5" ht="357">
      <c r="A138" t="s">
        <v>57</v>
      </c>
      <c r="E138" s="39" t="s">
        <v>900</v>
      </c>
    </row>
    <row r="139" spans="1:16" ht="12.75">
      <c r="A139" t="s">
        <v>49</v>
      </c>
      <c s="34" t="s">
        <v>136</v>
      </c>
      <c s="34" t="s">
        <v>667</v>
      </c>
      <c s="35" t="s">
        <v>5</v>
      </c>
      <c s="6" t="s">
        <v>668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499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964</v>
      </c>
    </row>
    <row r="142" spans="1:5" ht="140.25">
      <c r="A142" t="s">
        <v>57</v>
      </c>
      <c r="E142" s="39" t="s">
        <v>670</v>
      </c>
    </row>
    <row r="143" spans="1:16" ht="25.5">
      <c r="A143" t="s">
        <v>49</v>
      </c>
      <c s="34" t="s">
        <v>137</v>
      </c>
      <c s="34" t="s">
        <v>671</v>
      </c>
      <c s="35" t="s">
        <v>5</v>
      </c>
      <c s="6" t="s">
        <v>672</v>
      </c>
      <c s="36" t="s">
        <v>673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499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965</v>
      </c>
    </row>
    <row r="146" spans="1:5" ht="127.5">
      <c r="A146" t="s">
        <v>57</v>
      </c>
      <c r="E146" s="39" t="s">
        <v>675</v>
      </c>
    </row>
    <row r="147" spans="1:16" ht="12.75">
      <c r="A147" t="s">
        <v>49</v>
      </c>
      <c s="34" t="s">
        <v>138</v>
      </c>
      <c s="34" t="s">
        <v>903</v>
      </c>
      <c s="35" t="s">
        <v>5</v>
      </c>
      <c s="6" t="s">
        <v>904</v>
      </c>
      <c s="36" t="s">
        <v>62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499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966</v>
      </c>
    </row>
    <row r="150" spans="1:5" ht="178.5">
      <c r="A150" t="s">
        <v>57</v>
      </c>
      <c r="E150" s="39" t="s">
        <v>906</v>
      </c>
    </row>
    <row r="151" spans="1:16" ht="12.75">
      <c r="A151" t="s">
        <v>49</v>
      </c>
      <c s="34" t="s">
        <v>140</v>
      </c>
      <c s="34" t="s">
        <v>907</v>
      </c>
      <c s="35" t="s">
        <v>5</v>
      </c>
      <c s="6" t="s">
        <v>908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499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940</v>
      </c>
    </row>
    <row r="154" spans="1:5" ht="76.5">
      <c r="A154" t="s">
        <v>57</v>
      </c>
      <c r="E154" s="39" t="s">
        <v>910</v>
      </c>
    </row>
    <row r="155" spans="1:16" ht="12.75">
      <c r="A155" t="s">
        <v>49</v>
      </c>
      <c s="34" t="s">
        <v>142</v>
      </c>
      <c s="34" t="s">
        <v>967</v>
      </c>
      <c s="35" t="s">
        <v>5</v>
      </c>
      <c s="6" t="s">
        <v>968</v>
      </c>
      <c s="36" t="s">
        <v>969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499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970</v>
      </c>
    </row>
    <row r="158" spans="1:5" ht="216.75">
      <c r="A158" t="s">
        <v>57</v>
      </c>
      <c r="E158" s="39" t="s">
        <v>971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807</v>
      </c>
      <c r="E4" s="26" t="s">
        <v>808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974</v>
      </c>
      <c r="E8" s="30" t="s">
        <v>973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812</v>
      </c>
      <c s="35" t="s">
        <v>5</v>
      </c>
      <c s="6" t="s">
        <v>813</v>
      </c>
      <c s="36" t="s">
        <v>498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975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496</v>
      </c>
      <c s="35" t="s">
        <v>5</v>
      </c>
      <c s="6" t="s">
        <v>497</v>
      </c>
      <c s="36" t="s">
        <v>498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922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816</v>
      </c>
      <c s="35" t="s">
        <v>5</v>
      </c>
      <c s="6" t="s">
        <v>817</v>
      </c>
      <c s="36" t="s">
        <v>498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976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63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819</v>
      </c>
    </row>
    <row r="25" spans="1:5" ht="12.75">
      <c r="A25" t="s">
        <v>57</v>
      </c>
      <c r="E25" s="39" t="s">
        <v>520</v>
      </c>
    </row>
    <row r="26" spans="1:13" ht="12.75">
      <c r="A26" t="s">
        <v>46</v>
      </c>
      <c r="C26" s="31" t="s">
        <v>732</v>
      </c>
      <c r="E26" s="33" t="s">
        <v>733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820</v>
      </c>
      <c s="35" t="s">
        <v>5</v>
      </c>
      <c s="6" t="s">
        <v>821</v>
      </c>
      <c s="36" t="s">
        <v>692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977</v>
      </c>
    </row>
    <row r="30" spans="1:5" ht="25.5">
      <c r="A30" t="s">
        <v>57</v>
      </c>
      <c r="E30" s="39" t="s">
        <v>823</v>
      </c>
    </row>
    <row r="31" spans="1:16" ht="25.5">
      <c r="A31" t="s">
        <v>49</v>
      </c>
      <c s="34" t="s">
        <v>26</v>
      </c>
      <c s="34" t="s">
        <v>934</v>
      </c>
      <c s="35" t="s">
        <v>5</v>
      </c>
      <c s="6" t="s">
        <v>935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978</v>
      </c>
    </row>
    <row r="34" spans="1:5" ht="63.75">
      <c r="A34" t="s">
        <v>57</v>
      </c>
      <c r="E34" s="39" t="s">
        <v>827</v>
      </c>
    </row>
    <row r="35" spans="1:16" ht="25.5">
      <c r="A35" t="s">
        <v>49</v>
      </c>
      <c s="34" t="s">
        <v>72</v>
      </c>
      <c s="34" t="s">
        <v>824</v>
      </c>
      <c s="35" t="s">
        <v>5</v>
      </c>
      <c s="6" t="s">
        <v>825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979</v>
      </c>
    </row>
    <row r="38" spans="1:5" ht="63.75">
      <c r="A38" t="s">
        <v>57</v>
      </c>
      <c r="E38" s="39" t="s">
        <v>827</v>
      </c>
    </row>
    <row r="39" spans="1:16" ht="12.75">
      <c r="A39" t="s">
        <v>49</v>
      </c>
      <c s="34" t="s">
        <v>75</v>
      </c>
      <c s="34" t="s">
        <v>734</v>
      </c>
      <c s="35" t="s">
        <v>5</v>
      </c>
      <c s="6" t="s">
        <v>735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938</v>
      </c>
    </row>
    <row r="42" spans="1:5" ht="369.75">
      <c r="A42" t="s">
        <v>57</v>
      </c>
      <c r="E42" s="39" t="s">
        <v>737</v>
      </c>
    </row>
    <row r="43" spans="1:16" ht="12.75">
      <c r="A43" t="s">
        <v>49</v>
      </c>
      <c s="34" t="s">
        <v>79</v>
      </c>
      <c s="34" t="s">
        <v>829</v>
      </c>
      <c s="35" t="s">
        <v>5</v>
      </c>
      <c s="6" t="s">
        <v>830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980</v>
      </c>
    </row>
    <row r="46" spans="1:5" ht="242.25">
      <c r="A46" t="s">
        <v>57</v>
      </c>
      <c r="E46" s="39" t="s">
        <v>832</v>
      </c>
    </row>
    <row r="47" spans="1:13" ht="12.75">
      <c r="A47" t="s">
        <v>46</v>
      </c>
      <c r="C47" s="31" t="s">
        <v>773</v>
      </c>
      <c r="E47" s="33" t="s">
        <v>774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82</v>
      </c>
      <c s="34" t="s">
        <v>775</v>
      </c>
      <c s="35" t="s">
        <v>5</v>
      </c>
      <c s="6" t="s">
        <v>776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499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940</v>
      </c>
    </row>
    <row r="51" spans="1:5" ht="369.75">
      <c r="A51" t="s">
        <v>57</v>
      </c>
      <c r="E51" s="39" t="s">
        <v>778</v>
      </c>
    </row>
    <row r="52" spans="1:16" ht="12.75">
      <c r="A52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499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981</v>
      </c>
    </row>
    <row r="55" spans="1:5" ht="38.25">
      <c r="A55" t="s">
        <v>57</v>
      </c>
      <c r="E55" s="39" t="s">
        <v>841</v>
      </c>
    </row>
    <row r="56" spans="1:13" ht="12.75">
      <c r="A56" t="s">
        <v>46</v>
      </c>
      <c r="C56" s="31" t="s">
        <v>521</v>
      </c>
      <c r="E56" s="33" t="s">
        <v>522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88</v>
      </c>
      <c s="34" t="s">
        <v>523</v>
      </c>
      <c s="35" t="s">
        <v>5</v>
      </c>
      <c s="6" t="s">
        <v>524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499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942</v>
      </c>
    </row>
    <row r="60" spans="1:5" ht="89.25">
      <c r="A60" t="s">
        <v>57</v>
      </c>
      <c r="E60" s="39" t="s">
        <v>526</v>
      </c>
    </row>
    <row r="61" spans="1:16" ht="12.75">
      <c r="A61" t="s">
        <v>49</v>
      </c>
      <c s="34" t="s">
        <v>91</v>
      </c>
      <c s="34" t="s">
        <v>843</v>
      </c>
      <c s="35" t="s">
        <v>5</v>
      </c>
      <c s="6" t="s">
        <v>844</v>
      </c>
      <c s="36" t="s">
        <v>664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499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982</v>
      </c>
    </row>
    <row r="64" spans="1:5" ht="153">
      <c r="A64" t="s">
        <v>57</v>
      </c>
      <c r="E64" s="39" t="s">
        <v>846</v>
      </c>
    </row>
    <row r="65" spans="1:16" ht="12.75">
      <c r="A65" t="s">
        <v>49</v>
      </c>
      <c s="34" t="s">
        <v>93</v>
      </c>
      <c s="34" t="s">
        <v>944</v>
      </c>
      <c s="35" t="s">
        <v>5</v>
      </c>
      <c s="6" t="s">
        <v>945</v>
      </c>
      <c s="36" t="s">
        <v>664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499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983</v>
      </c>
    </row>
    <row r="68" spans="1:5" ht="89.25">
      <c r="A68" t="s">
        <v>57</v>
      </c>
      <c r="E68" s="39" t="s">
        <v>947</v>
      </c>
    </row>
    <row r="69" spans="1:16" ht="12.75">
      <c r="A69" t="s">
        <v>49</v>
      </c>
      <c s="34" t="s">
        <v>97</v>
      </c>
      <c s="34" t="s">
        <v>847</v>
      </c>
      <c s="35" t="s">
        <v>5</v>
      </c>
      <c s="6" t="s">
        <v>848</v>
      </c>
      <c s="36" t="s">
        <v>100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499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984</v>
      </c>
    </row>
    <row r="72" spans="1:5" ht="38.25">
      <c r="A72" t="s">
        <v>57</v>
      </c>
      <c r="E72" s="39" t="s">
        <v>850</v>
      </c>
    </row>
    <row r="73" spans="1:16" ht="12.75">
      <c r="A73" t="s">
        <v>49</v>
      </c>
      <c s="34" t="s">
        <v>101</v>
      </c>
      <c s="34" t="s">
        <v>851</v>
      </c>
      <c s="35" t="s">
        <v>5</v>
      </c>
      <c s="6" t="s">
        <v>852</v>
      </c>
      <c s="36" t="s">
        <v>100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499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985</v>
      </c>
    </row>
    <row r="76" spans="1:5" ht="38.25">
      <c r="A76" t="s">
        <v>57</v>
      </c>
      <c r="E76" s="39" t="s">
        <v>854</v>
      </c>
    </row>
    <row r="77" spans="1:16" ht="12.75">
      <c r="A77" t="s">
        <v>49</v>
      </c>
      <c s="34" t="s">
        <v>104</v>
      </c>
      <c s="34" t="s">
        <v>855</v>
      </c>
      <c s="35" t="s">
        <v>5</v>
      </c>
      <c s="6" t="s">
        <v>856</v>
      </c>
      <c s="36" t="s">
        <v>62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499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986</v>
      </c>
    </row>
    <row r="80" spans="1:5" ht="38.25">
      <c r="A80" t="s">
        <v>57</v>
      </c>
      <c r="E80" s="39" t="s">
        <v>858</v>
      </c>
    </row>
    <row r="81" spans="1:16" ht="12.75">
      <c r="A81" t="s">
        <v>49</v>
      </c>
      <c s="34" t="s">
        <v>107</v>
      </c>
      <c s="34" t="s">
        <v>859</v>
      </c>
      <c s="35" t="s">
        <v>5</v>
      </c>
      <c s="6" t="s">
        <v>860</v>
      </c>
      <c s="36" t="s">
        <v>62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499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987</v>
      </c>
    </row>
    <row r="84" spans="1:5" ht="38.25">
      <c r="A84" t="s">
        <v>57</v>
      </c>
      <c r="E84" s="39" t="s">
        <v>862</v>
      </c>
    </row>
    <row r="85" spans="1:13" ht="12.75">
      <c r="A85" t="s">
        <v>46</v>
      </c>
      <c r="C85" s="31" t="s">
        <v>866</v>
      </c>
      <c r="E85" s="33" t="s">
        <v>867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110</v>
      </c>
      <c s="34" t="s">
        <v>868</v>
      </c>
      <c s="35" t="s">
        <v>5</v>
      </c>
      <c s="6" t="s">
        <v>869</v>
      </c>
      <c s="36" t="s">
        <v>664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499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988</v>
      </c>
    </row>
    <row r="89" spans="1:5" ht="76.5">
      <c r="A89" t="s">
        <v>57</v>
      </c>
      <c r="E89" s="39" t="s">
        <v>871</v>
      </c>
    </row>
    <row r="90" spans="1:13" ht="12.75">
      <c r="A90" t="s">
        <v>46</v>
      </c>
      <c r="C90" s="31" t="s">
        <v>656</v>
      </c>
      <c r="E90" s="33" t="s">
        <v>657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113</v>
      </c>
      <c s="34" t="s">
        <v>953</v>
      </c>
      <c s="35" t="s">
        <v>5</v>
      </c>
      <c s="6" t="s">
        <v>954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499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989</v>
      </c>
    </row>
    <row r="94" spans="1:5" ht="229.5">
      <c r="A94" t="s">
        <v>57</v>
      </c>
      <c r="E94" s="39" t="s">
        <v>875</v>
      </c>
    </row>
    <row r="95" spans="1:16" ht="25.5">
      <c r="A95" t="s">
        <v>49</v>
      </c>
      <c s="34" t="s">
        <v>116</v>
      </c>
      <c s="34" t="s">
        <v>956</v>
      </c>
      <c s="35" t="s">
        <v>5</v>
      </c>
      <c s="6" t="s">
        <v>957</v>
      </c>
      <c s="36" t="s">
        <v>62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499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990</v>
      </c>
    </row>
    <row r="98" spans="1:5" ht="255">
      <c r="A98" t="s">
        <v>57</v>
      </c>
      <c r="E98" s="39" t="s">
        <v>879</v>
      </c>
    </row>
    <row r="99" spans="1:16" ht="25.5">
      <c r="A99" t="s">
        <v>49</v>
      </c>
      <c s="34" t="s">
        <v>120</v>
      </c>
      <c s="34" t="s">
        <v>872</v>
      </c>
      <c s="35" t="s">
        <v>5</v>
      </c>
      <c s="6" t="s">
        <v>873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499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991</v>
      </c>
    </row>
    <row r="102" spans="1:5" ht="229.5">
      <c r="A102" t="s">
        <v>57</v>
      </c>
      <c r="E102" s="39" t="s">
        <v>875</v>
      </c>
    </row>
    <row r="103" spans="1:16" ht="25.5">
      <c r="A103" t="s">
        <v>49</v>
      </c>
      <c s="34" t="s">
        <v>125</v>
      </c>
      <c s="34" t="s">
        <v>876</v>
      </c>
      <c s="35" t="s">
        <v>5</v>
      </c>
      <c s="6" t="s">
        <v>877</v>
      </c>
      <c s="36" t="s">
        <v>62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499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992</v>
      </c>
    </row>
    <row r="106" spans="1:5" ht="255">
      <c r="A106" t="s">
        <v>57</v>
      </c>
      <c r="E106" s="39" t="s">
        <v>879</v>
      </c>
    </row>
    <row r="107" spans="1:16" ht="25.5">
      <c r="A107" t="s">
        <v>49</v>
      </c>
      <c s="34" t="s">
        <v>126</v>
      </c>
      <c s="34" t="s">
        <v>884</v>
      </c>
      <c s="35" t="s">
        <v>5</v>
      </c>
      <c s="6" t="s">
        <v>885</v>
      </c>
      <c s="36" t="s">
        <v>62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499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993</v>
      </c>
    </row>
    <row r="110" spans="1:5" ht="89.25">
      <c r="A110" t="s">
        <v>57</v>
      </c>
      <c r="E110" s="39" t="s">
        <v>887</v>
      </c>
    </row>
    <row r="111" spans="1:16" ht="12.75">
      <c r="A111" t="s">
        <v>49</v>
      </c>
      <c s="34" t="s">
        <v>127</v>
      </c>
      <c s="34" t="s">
        <v>888</v>
      </c>
      <c s="35" t="s">
        <v>5</v>
      </c>
      <c s="6" t="s">
        <v>889</v>
      </c>
      <c s="36" t="s">
        <v>664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499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994</v>
      </c>
    </row>
    <row r="114" spans="1:5" ht="229.5">
      <c r="A114" t="s">
        <v>57</v>
      </c>
      <c r="E114" s="39" t="s">
        <v>891</v>
      </c>
    </row>
    <row r="115" spans="1:16" ht="12.75">
      <c r="A115" t="s">
        <v>49</v>
      </c>
      <c s="34" t="s">
        <v>128</v>
      </c>
      <c s="34" t="s">
        <v>892</v>
      </c>
      <c s="35" t="s">
        <v>5</v>
      </c>
      <c s="6" t="s">
        <v>893</v>
      </c>
      <c s="36" t="s">
        <v>62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499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963</v>
      </c>
    </row>
    <row r="118" spans="1:5" ht="89.25">
      <c r="A118" t="s">
        <v>57</v>
      </c>
      <c r="E118" s="39" t="s">
        <v>895</v>
      </c>
    </row>
    <row r="119" spans="1:16" ht="12.75">
      <c r="A119" t="s">
        <v>49</v>
      </c>
      <c s="34" t="s">
        <v>129</v>
      </c>
      <c s="34" t="s">
        <v>896</v>
      </c>
      <c s="35" t="s">
        <v>5</v>
      </c>
      <c s="6" t="s">
        <v>897</v>
      </c>
      <c s="36" t="s">
        <v>898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499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899</v>
      </c>
    </row>
    <row r="122" spans="1:5" ht="357">
      <c r="A122" t="s">
        <v>57</v>
      </c>
      <c r="E122" s="39" t="s">
        <v>900</v>
      </c>
    </row>
    <row r="123" spans="1:16" ht="12.75">
      <c r="A123" t="s">
        <v>49</v>
      </c>
      <c s="34" t="s">
        <v>130</v>
      </c>
      <c s="34" t="s">
        <v>667</v>
      </c>
      <c s="35" t="s">
        <v>5</v>
      </c>
      <c s="6" t="s">
        <v>668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964</v>
      </c>
    </row>
    <row r="126" spans="1:5" ht="140.25">
      <c r="A126" t="s">
        <v>57</v>
      </c>
      <c r="E126" s="39" t="s">
        <v>670</v>
      </c>
    </row>
    <row r="127" spans="1:16" ht="25.5">
      <c r="A127" t="s">
        <v>49</v>
      </c>
      <c s="34" t="s">
        <v>131</v>
      </c>
      <c s="34" t="s">
        <v>671</v>
      </c>
      <c s="35" t="s">
        <v>5</v>
      </c>
      <c s="6" t="s">
        <v>672</v>
      </c>
      <c s="36" t="s">
        <v>673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499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965</v>
      </c>
    </row>
    <row r="130" spans="1:5" ht="127.5">
      <c r="A130" t="s">
        <v>57</v>
      </c>
      <c r="E130" s="39" t="s">
        <v>675</v>
      </c>
    </row>
    <row r="131" spans="1:16" ht="12.75">
      <c r="A131" t="s">
        <v>49</v>
      </c>
      <c s="34" t="s">
        <v>133</v>
      </c>
      <c s="34" t="s">
        <v>903</v>
      </c>
      <c s="35" t="s">
        <v>5</v>
      </c>
      <c s="6" t="s">
        <v>904</v>
      </c>
      <c s="36" t="s">
        <v>62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966</v>
      </c>
    </row>
    <row r="134" spans="1:5" ht="178.5">
      <c r="A134" t="s">
        <v>57</v>
      </c>
      <c r="E134" s="39" t="s">
        <v>906</v>
      </c>
    </row>
    <row r="135" spans="1:16" ht="12.75">
      <c r="A135" t="s">
        <v>49</v>
      </c>
      <c s="34" t="s">
        <v>134</v>
      </c>
      <c s="34" t="s">
        <v>907</v>
      </c>
      <c s="35" t="s">
        <v>5</v>
      </c>
      <c s="6" t="s">
        <v>908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499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940</v>
      </c>
    </row>
    <row r="138" spans="1:5" ht="76.5">
      <c r="A138" t="s">
        <v>57</v>
      </c>
      <c r="E138" s="39" t="s">
        <v>910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807</v>
      </c>
      <c r="E4" s="26" t="s">
        <v>808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997</v>
      </c>
      <c r="E8" s="30" t="s">
        <v>996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812</v>
      </c>
      <c s="35" t="s">
        <v>5</v>
      </c>
      <c s="6" t="s">
        <v>813</v>
      </c>
      <c s="36" t="s">
        <v>498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998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496</v>
      </c>
      <c s="35" t="s">
        <v>5</v>
      </c>
      <c s="6" t="s">
        <v>497</v>
      </c>
      <c s="36" t="s">
        <v>498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999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816</v>
      </c>
      <c s="35" t="s">
        <v>5</v>
      </c>
      <c s="6" t="s">
        <v>817</v>
      </c>
      <c s="36" t="s">
        <v>498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1000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63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819</v>
      </c>
    </row>
    <row r="25" spans="1:5" ht="12.75">
      <c r="A25" t="s">
        <v>57</v>
      </c>
      <c r="E25" s="39" t="s">
        <v>520</v>
      </c>
    </row>
    <row r="26" spans="1:13" ht="12.75">
      <c r="A26" t="s">
        <v>46</v>
      </c>
      <c r="C26" s="31" t="s">
        <v>732</v>
      </c>
      <c r="E26" s="33" t="s">
        <v>733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820</v>
      </c>
      <c s="35" t="s">
        <v>5</v>
      </c>
      <c s="6" t="s">
        <v>821</v>
      </c>
      <c s="36" t="s">
        <v>692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1001</v>
      </c>
    </row>
    <row r="30" spans="1:5" ht="25.5">
      <c r="A30" t="s">
        <v>57</v>
      </c>
      <c r="E30" s="39" t="s">
        <v>823</v>
      </c>
    </row>
    <row r="31" spans="1:16" ht="25.5">
      <c r="A31" t="s">
        <v>49</v>
      </c>
      <c s="34" t="s">
        <v>26</v>
      </c>
      <c s="34" t="s">
        <v>934</v>
      </c>
      <c s="35" t="s">
        <v>5</v>
      </c>
      <c s="6" t="s">
        <v>935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1002</v>
      </c>
    </row>
    <row r="34" spans="1:5" ht="63.75">
      <c r="A34" t="s">
        <v>57</v>
      </c>
      <c r="E34" s="39" t="s">
        <v>827</v>
      </c>
    </row>
    <row r="35" spans="1:16" ht="25.5">
      <c r="A35" t="s">
        <v>49</v>
      </c>
      <c s="34" t="s">
        <v>72</v>
      </c>
      <c s="34" t="s">
        <v>824</v>
      </c>
      <c s="35" t="s">
        <v>5</v>
      </c>
      <c s="6" t="s">
        <v>825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1003</v>
      </c>
    </row>
    <row r="38" spans="1:5" ht="63.75">
      <c r="A38" t="s">
        <v>57</v>
      </c>
      <c r="E38" s="39" t="s">
        <v>827</v>
      </c>
    </row>
    <row r="39" spans="1:16" ht="12.75">
      <c r="A39" t="s">
        <v>49</v>
      </c>
      <c s="34" t="s">
        <v>75</v>
      </c>
      <c s="34" t="s">
        <v>734</v>
      </c>
      <c s="35" t="s">
        <v>5</v>
      </c>
      <c s="6" t="s">
        <v>735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1004</v>
      </c>
    </row>
    <row r="42" spans="1:5" ht="369.75">
      <c r="A42" t="s">
        <v>57</v>
      </c>
      <c r="E42" s="39" t="s">
        <v>737</v>
      </c>
    </row>
    <row r="43" spans="1:16" ht="12.75">
      <c r="A43" t="s">
        <v>49</v>
      </c>
      <c s="34" t="s">
        <v>79</v>
      </c>
      <c s="34" t="s">
        <v>829</v>
      </c>
      <c s="35" t="s">
        <v>5</v>
      </c>
      <c s="6" t="s">
        <v>830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1005</v>
      </c>
    </row>
    <row r="46" spans="1:5" ht="242.25">
      <c r="A46" t="s">
        <v>57</v>
      </c>
      <c r="E46" s="39" t="s">
        <v>832</v>
      </c>
    </row>
    <row r="47" spans="1:13" ht="12.75">
      <c r="A47" t="s">
        <v>46</v>
      </c>
      <c r="C47" s="31" t="s">
        <v>773</v>
      </c>
      <c r="E47" s="33" t="s">
        <v>774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82</v>
      </c>
      <c s="34" t="s">
        <v>775</v>
      </c>
      <c s="35" t="s">
        <v>5</v>
      </c>
      <c s="6" t="s">
        <v>776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499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1006</v>
      </c>
    </row>
    <row r="51" spans="1:5" ht="369.75">
      <c r="A51" t="s">
        <v>57</v>
      </c>
      <c r="E51" s="39" t="s">
        <v>778</v>
      </c>
    </row>
    <row r="52" spans="1:16" ht="12.75">
      <c r="A52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499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1007</v>
      </c>
    </row>
    <row r="55" spans="1:5" ht="38.25">
      <c r="A55" t="s">
        <v>57</v>
      </c>
      <c r="E55" s="39" t="s">
        <v>841</v>
      </c>
    </row>
    <row r="56" spans="1:13" ht="12.75">
      <c r="A56" t="s">
        <v>46</v>
      </c>
      <c r="C56" s="31" t="s">
        <v>521</v>
      </c>
      <c r="E56" s="33" t="s">
        <v>522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88</v>
      </c>
      <c s="34" t="s">
        <v>523</v>
      </c>
      <c s="35" t="s">
        <v>5</v>
      </c>
      <c s="6" t="s">
        <v>524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499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1008</v>
      </c>
    </row>
    <row r="60" spans="1:5" ht="89.25">
      <c r="A60" t="s">
        <v>57</v>
      </c>
      <c r="E60" s="39" t="s">
        <v>526</v>
      </c>
    </row>
    <row r="61" spans="1:16" ht="12.75">
      <c r="A61" t="s">
        <v>49</v>
      </c>
      <c s="34" t="s">
        <v>91</v>
      </c>
      <c s="34" t="s">
        <v>843</v>
      </c>
      <c s="35" t="s">
        <v>5</v>
      </c>
      <c s="6" t="s">
        <v>844</v>
      </c>
      <c s="36" t="s">
        <v>664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499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1009</v>
      </c>
    </row>
    <row r="64" spans="1:5" ht="153">
      <c r="A64" t="s">
        <v>57</v>
      </c>
      <c r="E64" s="39" t="s">
        <v>846</v>
      </c>
    </row>
    <row r="65" spans="1:16" ht="12.75">
      <c r="A65" t="s">
        <v>49</v>
      </c>
      <c s="34" t="s">
        <v>93</v>
      </c>
      <c s="34" t="s">
        <v>944</v>
      </c>
      <c s="35" t="s">
        <v>5</v>
      </c>
      <c s="6" t="s">
        <v>945</v>
      </c>
      <c s="36" t="s">
        <v>664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499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1010</v>
      </c>
    </row>
    <row r="68" spans="1:5" ht="89.25">
      <c r="A68" t="s">
        <v>57</v>
      </c>
      <c r="E68" s="39" t="s">
        <v>947</v>
      </c>
    </row>
    <row r="69" spans="1:16" ht="12.75">
      <c r="A69" t="s">
        <v>49</v>
      </c>
      <c s="34" t="s">
        <v>97</v>
      </c>
      <c s="34" t="s">
        <v>847</v>
      </c>
      <c s="35" t="s">
        <v>5</v>
      </c>
      <c s="6" t="s">
        <v>848</v>
      </c>
      <c s="36" t="s">
        <v>100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499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1011</v>
      </c>
    </row>
    <row r="72" spans="1:5" ht="38.25">
      <c r="A72" t="s">
        <v>57</v>
      </c>
      <c r="E72" s="39" t="s">
        <v>850</v>
      </c>
    </row>
    <row r="73" spans="1:16" ht="12.75">
      <c r="A73" t="s">
        <v>49</v>
      </c>
      <c s="34" t="s">
        <v>101</v>
      </c>
      <c s="34" t="s">
        <v>851</v>
      </c>
      <c s="35" t="s">
        <v>5</v>
      </c>
      <c s="6" t="s">
        <v>852</v>
      </c>
      <c s="36" t="s">
        <v>100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499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1012</v>
      </c>
    </row>
    <row r="76" spans="1:5" ht="38.25">
      <c r="A76" t="s">
        <v>57</v>
      </c>
      <c r="E76" s="39" t="s">
        <v>854</v>
      </c>
    </row>
    <row r="77" spans="1:16" ht="12.75">
      <c r="A77" t="s">
        <v>49</v>
      </c>
      <c s="34" t="s">
        <v>104</v>
      </c>
      <c s="34" t="s">
        <v>855</v>
      </c>
      <c s="35" t="s">
        <v>5</v>
      </c>
      <c s="6" t="s">
        <v>856</v>
      </c>
      <c s="36" t="s">
        <v>62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499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1013</v>
      </c>
    </row>
    <row r="80" spans="1:5" ht="38.25">
      <c r="A80" t="s">
        <v>57</v>
      </c>
      <c r="E80" s="39" t="s">
        <v>858</v>
      </c>
    </row>
    <row r="81" spans="1:16" ht="12.75">
      <c r="A81" t="s">
        <v>49</v>
      </c>
      <c s="34" t="s">
        <v>107</v>
      </c>
      <c s="34" t="s">
        <v>859</v>
      </c>
      <c s="35" t="s">
        <v>5</v>
      </c>
      <c s="6" t="s">
        <v>860</v>
      </c>
      <c s="36" t="s">
        <v>62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499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1014</v>
      </c>
    </row>
    <row r="84" spans="1:5" ht="38.25">
      <c r="A84" t="s">
        <v>57</v>
      </c>
      <c r="E84" s="39" t="s">
        <v>862</v>
      </c>
    </row>
    <row r="85" spans="1:13" ht="12.75">
      <c r="A85" t="s">
        <v>46</v>
      </c>
      <c r="C85" s="31" t="s">
        <v>866</v>
      </c>
      <c r="E85" s="33" t="s">
        <v>867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110</v>
      </c>
      <c s="34" t="s">
        <v>868</v>
      </c>
      <c s="35" t="s">
        <v>5</v>
      </c>
      <c s="6" t="s">
        <v>869</v>
      </c>
      <c s="36" t="s">
        <v>664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499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1015</v>
      </c>
    </row>
    <row r="89" spans="1:5" ht="76.5">
      <c r="A89" t="s">
        <v>57</v>
      </c>
      <c r="E89" s="39" t="s">
        <v>871</v>
      </c>
    </row>
    <row r="90" spans="1:13" ht="12.75">
      <c r="A90" t="s">
        <v>46</v>
      </c>
      <c r="C90" s="31" t="s">
        <v>656</v>
      </c>
      <c r="E90" s="33" t="s">
        <v>657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113</v>
      </c>
      <c s="34" t="s">
        <v>953</v>
      </c>
      <c s="35" t="s">
        <v>5</v>
      </c>
      <c s="6" t="s">
        <v>954</v>
      </c>
      <c s="36" t="s">
        <v>62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499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1016</v>
      </c>
    </row>
    <row r="94" spans="1:5" ht="229.5">
      <c r="A94" t="s">
        <v>57</v>
      </c>
      <c r="E94" s="39" t="s">
        <v>875</v>
      </c>
    </row>
    <row r="95" spans="1:16" ht="25.5">
      <c r="A95" t="s">
        <v>49</v>
      </c>
      <c s="34" t="s">
        <v>116</v>
      </c>
      <c s="34" t="s">
        <v>956</v>
      </c>
      <c s="35" t="s">
        <v>5</v>
      </c>
      <c s="6" t="s">
        <v>957</v>
      </c>
      <c s="36" t="s">
        <v>62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499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1017</v>
      </c>
    </row>
    <row r="98" spans="1:5" ht="255">
      <c r="A98" t="s">
        <v>57</v>
      </c>
      <c r="E98" s="39" t="s">
        <v>879</v>
      </c>
    </row>
    <row r="99" spans="1:16" ht="25.5">
      <c r="A99" t="s">
        <v>49</v>
      </c>
      <c s="34" t="s">
        <v>120</v>
      </c>
      <c s="34" t="s">
        <v>876</v>
      </c>
      <c s="35" t="s">
        <v>5</v>
      </c>
      <c s="6" t="s">
        <v>877</v>
      </c>
      <c s="36" t="s">
        <v>62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499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1018</v>
      </c>
    </row>
    <row r="102" spans="1:5" ht="255">
      <c r="A102" t="s">
        <v>57</v>
      </c>
      <c r="E102" s="39" t="s">
        <v>879</v>
      </c>
    </row>
    <row r="103" spans="1:16" ht="25.5">
      <c r="A103" t="s">
        <v>49</v>
      </c>
      <c s="34" t="s">
        <v>125</v>
      </c>
      <c s="34" t="s">
        <v>884</v>
      </c>
      <c s="35" t="s">
        <v>5</v>
      </c>
      <c s="6" t="s">
        <v>885</v>
      </c>
      <c s="36" t="s">
        <v>62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499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1019</v>
      </c>
    </row>
    <row r="106" spans="1:5" ht="89.25">
      <c r="A106" t="s">
        <v>57</v>
      </c>
      <c r="E106" s="39" t="s">
        <v>887</v>
      </c>
    </row>
    <row r="107" spans="1:16" ht="12.75">
      <c r="A107" t="s">
        <v>49</v>
      </c>
      <c s="34" t="s">
        <v>126</v>
      </c>
      <c s="34" t="s">
        <v>888</v>
      </c>
      <c s="35" t="s">
        <v>5</v>
      </c>
      <c s="6" t="s">
        <v>889</v>
      </c>
      <c s="36" t="s">
        <v>664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499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1020</v>
      </c>
    </row>
    <row r="110" spans="1:5" ht="229.5">
      <c r="A110" t="s">
        <v>57</v>
      </c>
      <c r="E110" s="39" t="s">
        <v>891</v>
      </c>
    </row>
    <row r="111" spans="1:16" ht="12.75">
      <c r="A111" t="s">
        <v>49</v>
      </c>
      <c s="34" t="s">
        <v>127</v>
      </c>
      <c s="34" t="s">
        <v>892</v>
      </c>
      <c s="35" t="s">
        <v>5</v>
      </c>
      <c s="6" t="s">
        <v>893</v>
      </c>
      <c s="36" t="s">
        <v>62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499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1021</v>
      </c>
    </row>
    <row r="114" spans="1:5" ht="89.25">
      <c r="A114" t="s">
        <v>57</v>
      </c>
      <c r="E114" s="39" t="s">
        <v>895</v>
      </c>
    </row>
    <row r="115" spans="1:16" ht="12.75">
      <c r="A115" t="s">
        <v>49</v>
      </c>
      <c s="34" t="s">
        <v>128</v>
      </c>
      <c s="34" t="s">
        <v>896</v>
      </c>
      <c s="35" t="s">
        <v>5</v>
      </c>
      <c s="6" t="s">
        <v>897</v>
      </c>
      <c s="36" t="s">
        <v>898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499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899</v>
      </c>
    </row>
    <row r="118" spans="1:5" ht="357">
      <c r="A118" t="s">
        <v>57</v>
      </c>
      <c r="E118" s="39" t="s">
        <v>900</v>
      </c>
    </row>
    <row r="119" spans="1:16" ht="12.75">
      <c r="A119" t="s">
        <v>49</v>
      </c>
      <c s="34" t="s">
        <v>129</v>
      </c>
      <c s="34" t="s">
        <v>667</v>
      </c>
      <c s="35" t="s">
        <v>5</v>
      </c>
      <c s="6" t="s">
        <v>668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499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1022</v>
      </c>
    </row>
    <row r="122" spans="1:5" ht="140.25">
      <c r="A122" t="s">
        <v>57</v>
      </c>
      <c r="E122" s="39" t="s">
        <v>670</v>
      </c>
    </row>
    <row r="123" spans="1:16" ht="25.5">
      <c r="A123" t="s">
        <v>49</v>
      </c>
      <c s="34" t="s">
        <v>130</v>
      </c>
      <c s="34" t="s">
        <v>671</v>
      </c>
      <c s="35" t="s">
        <v>5</v>
      </c>
      <c s="6" t="s">
        <v>672</v>
      </c>
      <c s="36" t="s">
        <v>673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1023</v>
      </c>
    </row>
    <row r="126" spans="1:5" ht="127.5">
      <c r="A126" t="s">
        <v>57</v>
      </c>
      <c r="E126" s="39" t="s">
        <v>675</v>
      </c>
    </row>
    <row r="127" spans="1:16" ht="12.75">
      <c r="A127" t="s">
        <v>49</v>
      </c>
      <c s="34" t="s">
        <v>131</v>
      </c>
      <c s="34" t="s">
        <v>903</v>
      </c>
      <c s="35" t="s">
        <v>5</v>
      </c>
      <c s="6" t="s">
        <v>904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499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1024</v>
      </c>
    </row>
    <row r="130" spans="1:5" ht="178.5">
      <c r="A130" t="s">
        <v>57</v>
      </c>
      <c r="E130" s="39" t="s">
        <v>906</v>
      </c>
    </row>
    <row r="131" spans="1:16" ht="12.75">
      <c r="A131" t="s">
        <v>49</v>
      </c>
      <c s="34" t="s">
        <v>133</v>
      </c>
      <c s="34" t="s">
        <v>907</v>
      </c>
      <c s="35" t="s">
        <v>5</v>
      </c>
      <c s="6" t="s">
        <v>908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1006</v>
      </c>
    </row>
    <row r="134" spans="1:5" ht="76.5">
      <c r="A134" t="s">
        <v>57</v>
      </c>
      <c r="E134" s="39" t="s">
        <v>910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807</v>
      </c>
      <c r="E4" s="26" t="s">
        <v>808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1027</v>
      </c>
      <c r="E8" s="30" t="s">
        <v>1026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812</v>
      </c>
      <c s="35" t="s">
        <v>5</v>
      </c>
      <c s="6" t="s">
        <v>813</v>
      </c>
      <c s="36" t="s">
        <v>498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1028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496</v>
      </c>
      <c s="35" t="s">
        <v>5</v>
      </c>
      <c s="6" t="s">
        <v>497</v>
      </c>
      <c s="36" t="s">
        <v>498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922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816</v>
      </c>
      <c s="35" t="s">
        <v>5</v>
      </c>
      <c s="6" t="s">
        <v>817</v>
      </c>
      <c s="36" t="s">
        <v>498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1029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63</v>
      </c>
      <c s="34" t="s">
        <v>517</v>
      </c>
      <c s="35" t="s">
        <v>5</v>
      </c>
      <c s="6" t="s">
        <v>518</v>
      </c>
      <c s="36" t="s">
        <v>463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819</v>
      </c>
    </row>
    <row r="25" spans="1:5" ht="12.75">
      <c r="A25" t="s">
        <v>57</v>
      </c>
      <c r="E25" s="39" t="s">
        <v>520</v>
      </c>
    </row>
    <row r="26" spans="1:13" ht="12.75">
      <c r="A26" t="s">
        <v>46</v>
      </c>
      <c r="C26" s="31" t="s">
        <v>732</v>
      </c>
      <c r="E26" s="33" t="s">
        <v>733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820</v>
      </c>
      <c s="35" t="s">
        <v>5</v>
      </c>
      <c s="6" t="s">
        <v>821</v>
      </c>
      <c s="36" t="s">
        <v>692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1030</v>
      </c>
    </row>
    <row r="30" spans="1:5" ht="25.5">
      <c r="A30" t="s">
        <v>57</v>
      </c>
      <c r="E30" s="39" t="s">
        <v>823</v>
      </c>
    </row>
    <row r="31" spans="1:16" ht="25.5">
      <c r="A31" t="s">
        <v>49</v>
      </c>
      <c s="34" t="s">
        <v>26</v>
      </c>
      <c s="34" t="s">
        <v>934</v>
      </c>
      <c s="35" t="s">
        <v>5</v>
      </c>
      <c s="6" t="s">
        <v>935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1031</v>
      </c>
    </row>
    <row r="34" spans="1:5" ht="63.75">
      <c r="A34" t="s">
        <v>57</v>
      </c>
      <c r="E34" s="39" t="s">
        <v>827</v>
      </c>
    </row>
    <row r="35" spans="1:16" ht="25.5">
      <c r="A35" t="s">
        <v>49</v>
      </c>
      <c s="34" t="s">
        <v>72</v>
      </c>
      <c s="34" t="s">
        <v>824</v>
      </c>
      <c s="35" t="s">
        <v>5</v>
      </c>
      <c s="6" t="s">
        <v>825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1032</v>
      </c>
    </row>
    <row r="38" spans="1:5" ht="63.75">
      <c r="A38" t="s">
        <v>57</v>
      </c>
      <c r="E38" s="39" t="s">
        <v>827</v>
      </c>
    </row>
    <row r="39" spans="1:16" ht="12.75">
      <c r="A39" t="s">
        <v>49</v>
      </c>
      <c s="34" t="s">
        <v>75</v>
      </c>
      <c s="34" t="s">
        <v>734</v>
      </c>
      <c s="35" t="s">
        <v>5</v>
      </c>
      <c s="6" t="s">
        <v>735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499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938</v>
      </c>
    </row>
    <row r="42" spans="1:5" ht="369.75">
      <c r="A42" t="s">
        <v>57</v>
      </c>
      <c r="E42" s="39" t="s">
        <v>737</v>
      </c>
    </row>
    <row r="43" spans="1:16" ht="12.75">
      <c r="A43" t="s">
        <v>49</v>
      </c>
      <c s="34" t="s">
        <v>79</v>
      </c>
      <c s="34" t="s">
        <v>829</v>
      </c>
      <c s="35" t="s">
        <v>5</v>
      </c>
      <c s="6" t="s">
        <v>830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1033</v>
      </c>
    </row>
    <row r="46" spans="1:5" ht="242.25">
      <c r="A46" t="s">
        <v>57</v>
      </c>
      <c r="E46" s="39" t="s">
        <v>832</v>
      </c>
    </row>
    <row r="47" spans="1:13" ht="12.75">
      <c r="A47" t="s">
        <v>46</v>
      </c>
      <c r="C47" s="31" t="s">
        <v>773</v>
      </c>
      <c r="E47" s="33" t="s">
        <v>774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82</v>
      </c>
      <c s="34" t="s">
        <v>775</v>
      </c>
      <c s="35" t="s">
        <v>5</v>
      </c>
      <c s="6" t="s">
        <v>776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499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940</v>
      </c>
    </row>
    <row r="51" spans="1:5" ht="369.75">
      <c r="A51" t="s">
        <v>57</v>
      </c>
      <c r="E51" s="39" t="s">
        <v>778</v>
      </c>
    </row>
    <row r="52" spans="1:16" ht="12.75">
      <c r="A52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499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1034</v>
      </c>
    </row>
    <row r="55" spans="1:5" ht="38.25">
      <c r="A55" t="s">
        <v>57</v>
      </c>
      <c r="E55" s="39" t="s">
        <v>841</v>
      </c>
    </row>
    <row r="56" spans="1:13" ht="12.75">
      <c r="A56" t="s">
        <v>46</v>
      </c>
      <c r="C56" s="31" t="s">
        <v>521</v>
      </c>
      <c r="E56" s="33" t="s">
        <v>522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88</v>
      </c>
      <c s="34" t="s">
        <v>523</v>
      </c>
      <c s="35" t="s">
        <v>5</v>
      </c>
      <c s="6" t="s">
        <v>524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499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942</v>
      </c>
    </row>
    <row r="60" spans="1:5" ht="89.25">
      <c r="A60" t="s">
        <v>57</v>
      </c>
      <c r="E60" s="39" t="s">
        <v>526</v>
      </c>
    </row>
    <row r="61" spans="1:16" ht="12.75">
      <c r="A61" t="s">
        <v>49</v>
      </c>
      <c s="34" t="s">
        <v>91</v>
      </c>
      <c s="34" t="s">
        <v>843</v>
      </c>
      <c s="35" t="s">
        <v>5</v>
      </c>
      <c s="6" t="s">
        <v>844</v>
      </c>
      <c s="36" t="s">
        <v>664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499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1035</v>
      </c>
    </row>
    <row r="64" spans="1:5" ht="153">
      <c r="A64" t="s">
        <v>57</v>
      </c>
      <c r="E64" s="39" t="s">
        <v>846</v>
      </c>
    </row>
    <row r="65" spans="1:16" ht="12.75">
      <c r="A65" t="s">
        <v>49</v>
      </c>
      <c s="34" t="s">
        <v>93</v>
      </c>
      <c s="34" t="s">
        <v>944</v>
      </c>
      <c s="35" t="s">
        <v>5</v>
      </c>
      <c s="6" t="s">
        <v>945</v>
      </c>
      <c s="36" t="s">
        <v>664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499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1036</v>
      </c>
    </row>
    <row r="68" spans="1:5" ht="89.25">
      <c r="A68" t="s">
        <v>57</v>
      </c>
      <c r="E68" s="39" t="s">
        <v>947</v>
      </c>
    </row>
    <row r="69" spans="1:16" ht="12.75">
      <c r="A69" t="s">
        <v>49</v>
      </c>
      <c s="34" t="s">
        <v>97</v>
      </c>
      <c s="34" t="s">
        <v>847</v>
      </c>
      <c s="35" t="s">
        <v>5</v>
      </c>
      <c s="6" t="s">
        <v>848</v>
      </c>
      <c s="36" t="s">
        <v>100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499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1037</v>
      </c>
    </row>
    <row r="72" spans="1:5" ht="38.25">
      <c r="A72" t="s">
        <v>57</v>
      </c>
      <c r="E72" s="39" t="s">
        <v>850</v>
      </c>
    </row>
    <row r="73" spans="1:16" ht="12.75">
      <c r="A73" t="s">
        <v>49</v>
      </c>
      <c s="34" t="s">
        <v>101</v>
      </c>
      <c s="34" t="s">
        <v>851</v>
      </c>
      <c s="35" t="s">
        <v>5</v>
      </c>
      <c s="6" t="s">
        <v>852</v>
      </c>
      <c s="36" t="s">
        <v>100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499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1038</v>
      </c>
    </row>
    <row r="76" spans="1:5" ht="38.25">
      <c r="A76" t="s">
        <v>57</v>
      </c>
      <c r="E76" s="39" t="s">
        <v>854</v>
      </c>
    </row>
    <row r="77" spans="1:16" ht="12.75">
      <c r="A77" t="s">
        <v>49</v>
      </c>
      <c s="34" t="s">
        <v>104</v>
      </c>
      <c s="34" t="s">
        <v>855</v>
      </c>
      <c s="35" t="s">
        <v>5</v>
      </c>
      <c s="6" t="s">
        <v>856</v>
      </c>
      <c s="36" t="s">
        <v>62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499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1039</v>
      </c>
    </row>
    <row r="80" spans="1:5" ht="38.25">
      <c r="A80" t="s">
        <v>57</v>
      </c>
      <c r="E80" s="39" t="s">
        <v>858</v>
      </c>
    </row>
    <row r="81" spans="1:16" ht="12.75">
      <c r="A81" t="s">
        <v>49</v>
      </c>
      <c s="34" t="s">
        <v>107</v>
      </c>
      <c s="34" t="s">
        <v>859</v>
      </c>
      <c s="35" t="s">
        <v>5</v>
      </c>
      <c s="6" t="s">
        <v>860</v>
      </c>
      <c s="36" t="s">
        <v>62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499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1040</v>
      </c>
    </row>
    <row r="84" spans="1:5" ht="38.25">
      <c r="A84" t="s">
        <v>57</v>
      </c>
      <c r="E84" s="39" t="s">
        <v>862</v>
      </c>
    </row>
    <row r="85" spans="1:13" ht="12.75">
      <c r="A85" t="s">
        <v>46</v>
      </c>
      <c r="C85" s="31" t="s">
        <v>866</v>
      </c>
      <c r="E85" s="33" t="s">
        <v>867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110</v>
      </c>
      <c s="34" t="s">
        <v>868</v>
      </c>
      <c s="35" t="s">
        <v>5</v>
      </c>
      <c s="6" t="s">
        <v>869</v>
      </c>
      <c s="36" t="s">
        <v>664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499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1041</v>
      </c>
    </row>
    <row r="89" spans="1:5" ht="76.5">
      <c r="A89" t="s">
        <v>57</v>
      </c>
      <c r="E89" s="39" t="s">
        <v>871</v>
      </c>
    </row>
    <row r="90" spans="1:13" ht="12.75">
      <c r="A90" t="s">
        <v>46</v>
      </c>
      <c r="C90" s="31" t="s">
        <v>656</v>
      </c>
      <c r="E90" s="33" t="s">
        <v>657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113</v>
      </c>
      <c s="34" t="s">
        <v>953</v>
      </c>
      <c s="35" t="s">
        <v>5</v>
      </c>
      <c s="6" t="s">
        <v>954</v>
      </c>
      <c s="36" t="s">
        <v>62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499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1042</v>
      </c>
    </row>
    <row r="94" spans="1:5" ht="229.5">
      <c r="A94" t="s">
        <v>57</v>
      </c>
      <c r="E94" s="39" t="s">
        <v>875</v>
      </c>
    </row>
    <row r="95" spans="1:16" ht="25.5">
      <c r="A95" t="s">
        <v>49</v>
      </c>
      <c s="34" t="s">
        <v>116</v>
      </c>
      <c s="34" t="s">
        <v>872</v>
      </c>
      <c s="35" t="s">
        <v>5</v>
      </c>
      <c s="6" t="s">
        <v>873</v>
      </c>
      <c s="36" t="s">
        <v>62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499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1043</v>
      </c>
    </row>
    <row r="98" spans="1:5" ht="229.5">
      <c r="A98" t="s">
        <v>57</v>
      </c>
      <c r="E98" s="39" t="s">
        <v>875</v>
      </c>
    </row>
    <row r="99" spans="1:16" ht="25.5">
      <c r="A99" t="s">
        <v>49</v>
      </c>
      <c s="34" t="s">
        <v>120</v>
      </c>
      <c s="34" t="s">
        <v>876</v>
      </c>
      <c s="35" t="s">
        <v>5</v>
      </c>
      <c s="6" t="s">
        <v>877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499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1044</v>
      </c>
    </row>
    <row r="102" spans="1:5" ht="255">
      <c r="A102" t="s">
        <v>57</v>
      </c>
      <c r="E102" s="39" t="s">
        <v>879</v>
      </c>
    </row>
    <row r="103" spans="1:16" ht="25.5">
      <c r="A103" t="s">
        <v>49</v>
      </c>
      <c s="34" t="s">
        <v>125</v>
      </c>
      <c s="34" t="s">
        <v>884</v>
      </c>
      <c s="35" t="s">
        <v>5</v>
      </c>
      <c s="6" t="s">
        <v>885</v>
      </c>
      <c s="36" t="s">
        <v>62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499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1045</v>
      </c>
    </row>
    <row r="106" spans="1:5" ht="89.25">
      <c r="A106" t="s">
        <v>57</v>
      </c>
      <c r="E106" s="39" t="s">
        <v>887</v>
      </c>
    </row>
    <row r="107" spans="1:16" ht="12.75">
      <c r="A107" t="s">
        <v>49</v>
      </c>
      <c s="34" t="s">
        <v>126</v>
      </c>
      <c s="34" t="s">
        <v>888</v>
      </c>
      <c s="35" t="s">
        <v>5</v>
      </c>
      <c s="6" t="s">
        <v>889</v>
      </c>
      <c s="36" t="s">
        <v>664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499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1046</v>
      </c>
    </row>
    <row r="110" spans="1:5" ht="229.5">
      <c r="A110" t="s">
        <v>57</v>
      </c>
      <c r="E110" s="39" t="s">
        <v>891</v>
      </c>
    </row>
    <row r="111" spans="1:16" ht="12.75">
      <c r="A111" t="s">
        <v>49</v>
      </c>
      <c s="34" t="s">
        <v>127</v>
      </c>
      <c s="34" t="s">
        <v>892</v>
      </c>
      <c s="35" t="s">
        <v>5</v>
      </c>
      <c s="6" t="s">
        <v>893</v>
      </c>
      <c s="36" t="s">
        <v>62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499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1047</v>
      </c>
    </row>
    <row r="114" spans="1:5" ht="89.25">
      <c r="A114" t="s">
        <v>57</v>
      </c>
      <c r="E114" s="39" t="s">
        <v>895</v>
      </c>
    </row>
    <row r="115" spans="1:16" ht="12.75">
      <c r="A115" t="s">
        <v>49</v>
      </c>
      <c s="34" t="s">
        <v>128</v>
      </c>
      <c s="34" t="s">
        <v>896</v>
      </c>
      <c s="35" t="s">
        <v>5</v>
      </c>
      <c s="6" t="s">
        <v>897</v>
      </c>
      <c s="36" t="s">
        <v>898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499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899</v>
      </c>
    </row>
    <row r="118" spans="1:5" ht="357">
      <c r="A118" t="s">
        <v>57</v>
      </c>
      <c r="E118" s="39" t="s">
        <v>900</v>
      </c>
    </row>
    <row r="119" spans="1:16" ht="12.75">
      <c r="A119" t="s">
        <v>49</v>
      </c>
      <c s="34" t="s">
        <v>129</v>
      </c>
      <c s="34" t="s">
        <v>667</v>
      </c>
      <c s="35" t="s">
        <v>5</v>
      </c>
      <c s="6" t="s">
        <v>668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499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964</v>
      </c>
    </row>
    <row r="122" spans="1:5" ht="140.25">
      <c r="A122" t="s">
        <v>57</v>
      </c>
      <c r="E122" s="39" t="s">
        <v>670</v>
      </c>
    </row>
    <row r="123" spans="1:16" ht="25.5">
      <c r="A123" t="s">
        <v>49</v>
      </c>
      <c s="34" t="s">
        <v>130</v>
      </c>
      <c s="34" t="s">
        <v>671</v>
      </c>
      <c s="35" t="s">
        <v>5</v>
      </c>
      <c s="6" t="s">
        <v>672</v>
      </c>
      <c s="36" t="s">
        <v>673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965</v>
      </c>
    </row>
    <row r="126" spans="1:5" ht="127.5">
      <c r="A126" t="s">
        <v>57</v>
      </c>
      <c r="E126" s="39" t="s">
        <v>675</v>
      </c>
    </row>
    <row r="127" spans="1:16" ht="12.75">
      <c r="A127" t="s">
        <v>49</v>
      </c>
      <c s="34" t="s">
        <v>131</v>
      </c>
      <c s="34" t="s">
        <v>903</v>
      </c>
      <c s="35" t="s">
        <v>5</v>
      </c>
      <c s="6" t="s">
        <v>904</v>
      </c>
      <c s="36" t="s">
        <v>62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499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966</v>
      </c>
    </row>
    <row r="130" spans="1:5" ht="178.5">
      <c r="A130" t="s">
        <v>57</v>
      </c>
      <c r="E130" s="39" t="s">
        <v>906</v>
      </c>
    </row>
    <row r="131" spans="1:16" ht="12.75">
      <c r="A131" t="s">
        <v>49</v>
      </c>
      <c s="34" t="s">
        <v>133</v>
      </c>
      <c s="34" t="s">
        <v>907</v>
      </c>
      <c s="35" t="s">
        <v>5</v>
      </c>
      <c s="6" t="s">
        <v>908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940</v>
      </c>
    </row>
    <row r="134" spans="1:5" ht="76.5">
      <c r="A134" t="s">
        <v>57</v>
      </c>
      <c r="E134" s="39" t="s">
        <v>910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1048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1048</v>
      </c>
      <c r="E4" s="26" t="s">
        <v>1049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1052</v>
      </c>
      <c r="E8" s="30" t="s">
        <v>1051</v>
      </c>
      <c r="J8" s="29">
        <f>0+J9+J34+J47+J80+J101+J126+J131+J188+J193+J206+J211+J216+J221</f>
      </c>
      <c s="29">
        <f>0+K9+K34+K47+K80+K101+K126+K131+K188+K193+K206+K211+K216+K221</f>
      </c>
      <c s="29">
        <f>0+L9+L34+L47+L80+L101+L126+L131+L188+L193+L206+L211+L216+L221</f>
      </c>
      <c s="29">
        <f>0+M9+M34+M47+M80+M101+M126+M131+M188+M193+M206+M211+M216+M221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1054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812</v>
      </c>
      <c s="35" t="s">
        <v>5</v>
      </c>
      <c s="6" t="s">
        <v>813</v>
      </c>
      <c s="36" t="s">
        <v>498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1055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1056</v>
      </c>
      <c s="35" t="s">
        <v>5</v>
      </c>
      <c s="6" t="s">
        <v>1057</v>
      </c>
      <c s="36" t="s">
        <v>498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1058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63</v>
      </c>
      <c s="34" t="s">
        <v>1059</v>
      </c>
      <c s="35" t="s">
        <v>5</v>
      </c>
      <c s="6" t="s">
        <v>1060</v>
      </c>
      <c s="36" t="s">
        <v>664</v>
      </c>
      <c s="37">
        <v>153.12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1061</v>
      </c>
    </row>
    <row r="25" spans="1:5" ht="12.75">
      <c r="A25" t="s">
        <v>57</v>
      </c>
      <c r="E25" s="39" t="s">
        <v>1062</v>
      </c>
    </row>
    <row r="26" spans="1:16" ht="12.75">
      <c r="A26" t="s">
        <v>49</v>
      </c>
      <c s="34" t="s">
        <v>67</v>
      </c>
      <c s="34" t="s">
        <v>1063</v>
      </c>
      <c s="35" t="s">
        <v>5</v>
      </c>
      <c s="6" t="s">
        <v>1064</v>
      </c>
      <c s="36" t="s">
        <v>1065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1066</v>
      </c>
    </row>
    <row r="29" spans="1:5" ht="12.75">
      <c r="A29" t="s">
        <v>57</v>
      </c>
      <c r="E29" s="39" t="s">
        <v>1062</v>
      </c>
    </row>
    <row r="30" spans="1:16" ht="12.75">
      <c r="A30" t="s">
        <v>49</v>
      </c>
      <c s="34" t="s">
        <v>26</v>
      </c>
      <c s="34" t="s">
        <v>1067</v>
      </c>
      <c s="35" t="s">
        <v>5</v>
      </c>
      <c s="6" t="s">
        <v>1068</v>
      </c>
      <c s="36" t="s">
        <v>664</v>
      </c>
      <c s="37">
        <v>153.12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1069</v>
      </c>
    </row>
    <row r="33" spans="1:5" ht="12.75">
      <c r="A33" t="s">
        <v>57</v>
      </c>
      <c r="E33" s="39" t="s">
        <v>1062</v>
      </c>
    </row>
    <row r="34" spans="1:13" ht="12.75">
      <c r="A34" t="s">
        <v>46</v>
      </c>
      <c r="C34" s="31" t="s">
        <v>732</v>
      </c>
      <c r="E34" s="33" t="s">
        <v>733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49</v>
      </c>
      <c s="34" t="s">
        <v>72</v>
      </c>
      <c s="34" t="s">
        <v>1070</v>
      </c>
      <c s="35" t="s">
        <v>5</v>
      </c>
      <c s="6" t="s">
        <v>1071</v>
      </c>
      <c s="36" t="s">
        <v>119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1072</v>
      </c>
    </row>
    <row r="38" spans="1:5" ht="38.25">
      <c r="A38" t="s">
        <v>57</v>
      </c>
      <c r="E38" s="39" t="s">
        <v>1073</v>
      </c>
    </row>
    <row r="39" spans="1:16" ht="12.75">
      <c r="A39" t="s">
        <v>49</v>
      </c>
      <c s="34" t="s">
        <v>75</v>
      </c>
      <c s="34" t="s">
        <v>1074</v>
      </c>
      <c s="35" t="s">
        <v>5</v>
      </c>
      <c s="6" t="s">
        <v>1075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29.5">
      <c r="A41" s="35" t="s">
        <v>56</v>
      </c>
      <c r="E41" s="40" t="s">
        <v>1076</v>
      </c>
    </row>
    <row r="42" spans="1:5" ht="318.75">
      <c r="A42" t="s">
        <v>57</v>
      </c>
      <c r="E42" s="39" t="s">
        <v>741</v>
      </c>
    </row>
    <row r="43" spans="1:16" ht="12.75">
      <c r="A43" t="s">
        <v>49</v>
      </c>
      <c s="34" t="s">
        <v>79</v>
      </c>
      <c s="34" t="s">
        <v>748</v>
      </c>
      <c s="35" t="s">
        <v>5</v>
      </c>
      <c s="6" t="s">
        <v>749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1077</v>
      </c>
    </row>
    <row r="46" spans="1:5" ht="229.5">
      <c r="A46" t="s">
        <v>57</v>
      </c>
      <c r="E46" s="39" t="s">
        <v>751</v>
      </c>
    </row>
    <row r="47" spans="1:13" ht="12.75">
      <c r="A47" t="s">
        <v>46</v>
      </c>
      <c r="C47" s="31" t="s">
        <v>756</v>
      </c>
      <c r="E47" s="33" t="s">
        <v>757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49</v>
      </c>
      <c s="34" t="s">
        <v>82</v>
      </c>
      <c s="34" t="s">
        <v>1078</v>
      </c>
      <c s="35" t="s">
        <v>5</v>
      </c>
      <c s="6" t="s">
        <v>1079</v>
      </c>
      <c s="36" t="s">
        <v>498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89.25">
      <c r="A50" s="35" t="s">
        <v>56</v>
      </c>
      <c r="E50" s="40" t="s">
        <v>1080</v>
      </c>
    </row>
    <row r="51" spans="1:5" ht="38.25">
      <c r="A51" t="s">
        <v>57</v>
      </c>
      <c r="E51" s="39" t="s">
        <v>1081</v>
      </c>
    </row>
    <row r="52" spans="1:16" ht="12.75">
      <c r="A52" t="s">
        <v>49</v>
      </c>
      <c s="34" t="s">
        <v>85</v>
      </c>
      <c s="34" t="s">
        <v>1082</v>
      </c>
      <c s="35" t="s">
        <v>5</v>
      </c>
      <c s="6" t="s">
        <v>1083</v>
      </c>
      <c s="36" t="s">
        <v>664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1053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1084</v>
      </c>
    </row>
    <row r="55" spans="1:5" ht="25.5">
      <c r="A55" t="s">
        <v>57</v>
      </c>
      <c r="E55" s="39" t="s">
        <v>1085</v>
      </c>
    </row>
    <row r="56" spans="1:16" ht="25.5">
      <c r="A56" t="s">
        <v>49</v>
      </c>
      <c s="34" t="s">
        <v>88</v>
      </c>
      <c s="34" t="s">
        <v>1086</v>
      </c>
      <c s="35" t="s">
        <v>5</v>
      </c>
      <c s="6" t="s">
        <v>1087</v>
      </c>
      <c s="36" t="s">
        <v>62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499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1088</v>
      </c>
    </row>
    <row r="59" spans="1:5" ht="63.75">
      <c r="A59" t="s">
        <v>57</v>
      </c>
      <c r="E59" s="39" t="s">
        <v>1089</v>
      </c>
    </row>
    <row r="60" spans="1:16" ht="12.75">
      <c r="A60" t="s">
        <v>49</v>
      </c>
      <c s="34" t="s">
        <v>91</v>
      </c>
      <c s="34" t="s">
        <v>1090</v>
      </c>
      <c s="35" t="s">
        <v>5</v>
      </c>
      <c s="6" t="s">
        <v>1091</v>
      </c>
      <c s="36" t="s">
        <v>62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499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1092</v>
      </c>
    </row>
    <row r="63" spans="1:5" ht="191.25">
      <c r="A63" t="s">
        <v>57</v>
      </c>
      <c r="E63" s="39" t="s">
        <v>1093</v>
      </c>
    </row>
    <row r="64" spans="1:16" ht="12.75">
      <c r="A64" t="s">
        <v>49</v>
      </c>
      <c s="34" t="s">
        <v>93</v>
      </c>
      <c s="34" t="s">
        <v>1094</v>
      </c>
      <c s="35" t="s">
        <v>5</v>
      </c>
      <c s="6" t="s">
        <v>1095</v>
      </c>
      <c s="36" t="s">
        <v>100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499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1096</v>
      </c>
    </row>
    <row r="67" spans="1:5" ht="153">
      <c r="A67" t="s">
        <v>57</v>
      </c>
      <c r="E67" s="39" t="s">
        <v>1097</v>
      </c>
    </row>
    <row r="68" spans="1:16" ht="12.75">
      <c r="A68" t="s">
        <v>49</v>
      </c>
      <c s="34" t="s">
        <v>97</v>
      </c>
      <c s="34" t="s">
        <v>1098</v>
      </c>
      <c s="35" t="s">
        <v>5</v>
      </c>
      <c s="6" t="s">
        <v>1099</v>
      </c>
      <c s="36" t="s">
        <v>100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499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1100</v>
      </c>
    </row>
    <row r="71" spans="1:5" ht="153">
      <c r="A71" t="s">
        <v>57</v>
      </c>
      <c r="E71" s="39" t="s">
        <v>1101</v>
      </c>
    </row>
    <row r="72" spans="1:16" ht="12.75">
      <c r="A72" t="s">
        <v>49</v>
      </c>
      <c s="34" t="s">
        <v>101</v>
      </c>
      <c s="34" t="s">
        <v>1102</v>
      </c>
      <c s="35" t="s">
        <v>5</v>
      </c>
      <c s="6" t="s">
        <v>1103</v>
      </c>
      <c s="36" t="s">
        <v>100</v>
      </c>
      <c s="37">
        <v>345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499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1104</v>
      </c>
    </row>
    <row r="75" spans="1:5" ht="153">
      <c r="A75" t="s">
        <v>57</v>
      </c>
      <c r="E75" s="39" t="s">
        <v>1105</v>
      </c>
    </row>
    <row r="76" spans="1:16" ht="12.75">
      <c r="A76" t="s">
        <v>49</v>
      </c>
      <c s="34" t="s">
        <v>104</v>
      </c>
      <c s="34" t="s">
        <v>769</v>
      </c>
      <c s="35" t="s">
        <v>5</v>
      </c>
      <c s="6" t="s">
        <v>770</v>
      </c>
      <c s="36" t="s">
        <v>664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499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76.5">
      <c r="A78" s="35" t="s">
        <v>56</v>
      </c>
      <c r="E78" s="40" t="s">
        <v>1106</v>
      </c>
    </row>
    <row r="79" spans="1:5" ht="102">
      <c r="A79" t="s">
        <v>57</v>
      </c>
      <c r="E79" s="39" t="s">
        <v>772</v>
      </c>
    </row>
    <row r="80" spans="1:13" ht="12.75">
      <c r="A80" t="s">
        <v>46</v>
      </c>
      <c r="C80" s="31" t="s">
        <v>1107</v>
      </c>
      <c r="E80" s="33" t="s">
        <v>1108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107</v>
      </c>
      <c s="34" t="s">
        <v>1109</v>
      </c>
      <c s="35" t="s">
        <v>5</v>
      </c>
      <c s="6" t="s">
        <v>1110</v>
      </c>
      <c s="36" t="s">
        <v>898</v>
      </c>
      <c s="37">
        <v>4177.7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1053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1111</v>
      </c>
    </row>
    <row r="84" spans="1:5" ht="293.25">
      <c r="A84" t="s">
        <v>57</v>
      </c>
      <c r="E84" s="39" t="s">
        <v>1112</v>
      </c>
    </row>
    <row r="85" spans="1:16" ht="12.75">
      <c r="A85" t="s">
        <v>49</v>
      </c>
      <c s="34" t="s">
        <v>110</v>
      </c>
      <c s="34" t="s">
        <v>1113</v>
      </c>
      <c s="35" t="s">
        <v>5</v>
      </c>
      <c s="6" t="s">
        <v>1114</v>
      </c>
      <c s="36" t="s">
        <v>52</v>
      </c>
      <c s="37">
        <v>710.55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499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1115</v>
      </c>
    </row>
    <row r="88" spans="1:5" ht="369.75">
      <c r="A88" t="s">
        <v>57</v>
      </c>
      <c r="E88" s="39" t="s">
        <v>778</v>
      </c>
    </row>
    <row r="89" spans="1:16" ht="12.75">
      <c r="A89" t="s">
        <v>49</v>
      </c>
      <c s="34" t="s">
        <v>113</v>
      </c>
      <c s="34" t="s">
        <v>1116</v>
      </c>
      <c s="35" t="s">
        <v>5</v>
      </c>
      <c s="6" t="s">
        <v>1117</v>
      </c>
      <c s="36" t="s">
        <v>52</v>
      </c>
      <c s="37">
        <v>1380.22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499</v>
      </c>
      <c>
        <f>(M89*21)/100</f>
      </c>
      <c t="s">
        <v>54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1118</v>
      </c>
    </row>
    <row r="92" spans="1:5" ht="369.75">
      <c r="A92" t="s">
        <v>57</v>
      </c>
      <c r="E92" s="39" t="s">
        <v>778</v>
      </c>
    </row>
    <row r="93" spans="1:16" ht="12.75">
      <c r="A93" t="s">
        <v>49</v>
      </c>
      <c s="34" t="s">
        <v>116</v>
      </c>
      <c s="34" t="s">
        <v>1119</v>
      </c>
      <c s="35" t="s">
        <v>5</v>
      </c>
      <c s="6" t="s">
        <v>1120</v>
      </c>
      <c s="36" t="s">
        <v>498</v>
      </c>
      <c s="37">
        <v>182.23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499</v>
      </c>
      <c>
        <f>(M93*21)/100</f>
      </c>
      <c t="s">
        <v>54</v>
      </c>
    </row>
    <row r="94" spans="1:5" ht="12.75">
      <c r="A94" s="35" t="s">
        <v>55</v>
      </c>
      <c r="E94" s="39" t="s">
        <v>5</v>
      </c>
    </row>
    <row r="95" spans="1:5" ht="102">
      <c r="A95" s="35" t="s">
        <v>56</v>
      </c>
      <c r="E95" s="40" t="s">
        <v>1121</v>
      </c>
    </row>
    <row r="96" spans="1:5" ht="267.75">
      <c r="A96" t="s">
        <v>57</v>
      </c>
      <c r="E96" s="39" t="s">
        <v>1122</v>
      </c>
    </row>
    <row r="97" spans="1:16" ht="12.75">
      <c r="A97" t="s">
        <v>49</v>
      </c>
      <c s="34" t="s">
        <v>120</v>
      </c>
      <c s="34" t="s">
        <v>1123</v>
      </c>
      <c s="35" t="s">
        <v>5</v>
      </c>
      <c s="6" t="s">
        <v>1124</v>
      </c>
      <c s="36" t="s">
        <v>100</v>
      </c>
      <c s="37">
        <v>12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1053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1125</v>
      </c>
    </row>
    <row r="100" spans="1:5" ht="153">
      <c r="A100" t="s">
        <v>57</v>
      </c>
      <c r="E100" s="39" t="s">
        <v>1126</v>
      </c>
    </row>
    <row r="101" spans="1:13" ht="12.75">
      <c r="A101" t="s">
        <v>46</v>
      </c>
      <c r="C101" s="31" t="s">
        <v>773</v>
      </c>
      <c r="E101" s="33" t="s">
        <v>774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125</v>
      </c>
      <c s="34" t="s">
        <v>1127</v>
      </c>
      <c s="35" t="s">
        <v>5</v>
      </c>
      <c s="6" t="s">
        <v>1128</v>
      </c>
      <c s="36" t="s">
        <v>498</v>
      </c>
      <c s="37">
        <v>8.299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499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63.75">
      <c r="A104" s="35" t="s">
        <v>56</v>
      </c>
      <c r="E104" s="40" t="s">
        <v>1129</v>
      </c>
    </row>
    <row r="105" spans="1:5" ht="293.25">
      <c r="A105" t="s">
        <v>57</v>
      </c>
      <c r="E105" s="39" t="s">
        <v>1112</v>
      </c>
    </row>
    <row r="106" spans="1:16" ht="12.75">
      <c r="A106" t="s">
        <v>49</v>
      </c>
      <c s="34" t="s">
        <v>126</v>
      </c>
      <c s="34" t="s">
        <v>1130</v>
      </c>
      <c s="35" t="s">
        <v>5</v>
      </c>
      <c s="6" t="s">
        <v>1131</v>
      </c>
      <c s="36" t="s">
        <v>52</v>
      </c>
      <c s="37">
        <v>11.127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499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63.75">
      <c r="A108" s="35" t="s">
        <v>56</v>
      </c>
      <c r="E108" s="40" t="s">
        <v>1132</v>
      </c>
    </row>
    <row r="109" spans="1:5" ht="369.75">
      <c r="A109" t="s">
        <v>57</v>
      </c>
      <c r="E109" s="39" t="s">
        <v>778</v>
      </c>
    </row>
    <row r="110" spans="1:16" ht="12.75">
      <c r="A110" t="s">
        <v>49</v>
      </c>
      <c s="34" t="s">
        <v>127</v>
      </c>
      <c s="34" t="s">
        <v>1133</v>
      </c>
      <c s="35" t="s">
        <v>5</v>
      </c>
      <c s="6" t="s">
        <v>1134</v>
      </c>
      <c s="36" t="s">
        <v>52</v>
      </c>
      <c s="37">
        <v>279.542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499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78.5">
      <c r="A112" s="35" t="s">
        <v>56</v>
      </c>
      <c r="E112" s="40" t="s">
        <v>1135</v>
      </c>
    </row>
    <row r="113" spans="1:5" ht="369.75">
      <c r="A113" t="s">
        <v>57</v>
      </c>
      <c r="E113" s="39" t="s">
        <v>778</v>
      </c>
    </row>
    <row r="114" spans="1:16" ht="12.75">
      <c r="A114" t="s">
        <v>49</v>
      </c>
      <c s="34" t="s">
        <v>128</v>
      </c>
      <c s="34" t="s">
        <v>1136</v>
      </c>
      <c s="35" t="s">
        <v>5</v>
      </c>
      <c s="6" t="s">
        <v>1137</v>
      </c>
      <c s="36" t="s">
        <v>52</v>
      </c>
      <c s="37">
        <v>93.91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499</v>
      </c>
      <c>
        <f>(M114*21)/100</f>
      </c>
      <c t="s">
        <v>54</v>
      </c>
    </row>
    <row r="115" spans="1:5" ht="12.75">
      <c r="A115" s="35" t="s">
        <v>55</v>
      </c>
      <c r="E115" s="39" t="s">
        <v>5</v>
      </c>
    </row>
    <row r="116" spans="1:5" ht="127.5">
      <c r="A116" s="35" t="s">
        <v>56</v>
      </c>
      <c r="E116" s="40" t="s">
        <v>1138</v>
      </c>
    </row>
    <row r="117" spans="1:5" ht="369.75">
      <c r="A117" t="s">
        <v>57</v>
      </c>
      <c r="E117" s="39" t="s">
        <v>778</v>
      </c>
    </row>
    <row r="118" spans="1:16" ht="12.75">
      <c r="A118" t="s">
        <v>49</v>
      </c>
      <c s="34" t="s">
        <v>129</v>
      </c>
      <c s="34" t="s">
        <v>1139</v>
      </c>
      <c s="35" t="s">
        <v>5</v>
      </c>
      <c s="6" t="s">
        <v>1140</v>
      </c>
      <c s="36" t="s">
        <v>498</v>
      </c>
      <c s="37">
        <v>22.278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499</v>
      </c>
      <c>
        <f>(M118*21)/100</f>
      </c>
      <c t="s">
        <v>54</v>
      </c>
    </row>
    <row r="119" spans="1:5" ht="12.75">
      <c r="A119" s="35" t="s">
        <v>55</v>
      </c>
      <c r="E119" s="39" t="s">
        <v>5</v>
      </c>
    </row>
    <row r="120" spans="1:5" ht="89.25">
      <c r="A120" s="35" t="s">
        <v>56</v>
      </c>
      <c r="E120" s="40" t="s">
        <v>1141</v>
      </c>
    </row>
    <row r="121" spans="1:5" ht="178.5">
      <c r="A121" t="s">
        <v>57</v>
      </c>
      <c r="E121" s="39" t="s">
        <v>1142</v>
      </c>
    </row>
    <row r="122" spans="1:16" ht="12.75">
      <c r="A122" t="s">
        <v>49</v>
      </c>
      <c s="34" t="s">
        <v>130</v>
      </c>
      <c s="34" t="s">
        <v>1143</v>
      </c>
      <c s="35" t="s">
        <v>5</v>
      </c>
      <c s="6" t="s">
        <v>1144</v>
      </c>
      <c s="36" t="s">
        <v>52</v>
      </c>
      <c s="37">
        <v>32.229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499</v>
      </c>
      <c>
        <f>(M122*21)/100</f>
      </c>
      <c t="s">
        <v>54</v>
      </c>
    </row>
    <row r="123" spans="1:5" ht="12.75">
      <c r="A123" s="35" t="s">
        <v>55</v>
      </c>
      <c r="E123" s="39" t="s">
        <v>5</v>
      </c>
    </row>
    <row r="124" spans="1:5" ht="255">
      <c r="A124" s="35" t="s">
        <v>56</v>
      </c>
      <c r="E124" s="40" t="s">
        <v>1145</v>
      </c>
    </row>
    <row r="125" spans="1:5" ht="102">
      <c r="A125" t="s">
        <v>57</v>
      </c>
      <c r="E125" s="39" t="s">
        <v>1146</v>
      </c>
    </row>
    <row r="126" spans="1:13" ht="12.75">
      <c r="A126" t="s">
        <v>46</v>
      </c>
      <c r="C126" s="31" t="s">
        <v>790</v>
      </c>
      <c r="E126" s="33" t="s">
        <v>791</v>
      </c>
      <c r="J126" s="32">
        <f>0</f>
      </c>
      <c s="32">
        <f>0</f>
      </c>
      <c s="32">
        <f>0+L127</f>
      </c>
      <c s="32">
        <f>0+M127</f>
      </c>
    </row>
    <row r="127" spans="1:16" ht="12.75">
      <c r="A127" t="s">
        <v>49</v>
      </c>
      <c s="34" t="s">
        <v>131</v>
      </c>
      <c s="34" t="s">
        <v>1147</v>
      </c>
      <c s="35" t="s">
        <v>5</v>
      </c>
      <c s="6" t="s">
        <v>1148</v>
      </c>
      <c s="36" t="s">
        <v>62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1053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89.25">
      <c r="A129" s="35" t="s">
        <v>56</v>
      </c>
      <c r="E129" s="40" t="s">
        <v>1149</v>
      </c>
    </row>
    <row r="130" spans="1:5" ht="255">
      <c r="A130" t="s">
        <v>57</v>
      </c>
      <c r="E130" s="39" t="s">
        <v>1150</v>
      </c>
    </row>
    <row r="131" spans="1:13" ht="12.75">
      <c r="A131" t="s">
        <v>46</v>
      </c>
      <c r="C131" s="31" t="s">
        <v>656</v>
      </c>
      <c r="E131" s="33" t="s">
        <v>657</v>
      </c>
      <c r="J131" s="32">
        <f>0</f>
      </c>
      <c s="32">
        <f>0</f>
      </c>
      <c s="32">
        <f>0+L132+L136+L140+L144+L148+L152+L156+L160+L164+L168+L172+L176+L180+L184</f>
      </c>
      <c s="32">
        <f>0+M132+M136+M140+M144+M148+M152+M156+M160+M164+M168+M172+M176+M180+M184</f>
      </c>
    </row>
    <row r="132" spans="1:16" ht="25.5">
      <c r="A132" t="s">
        <v>49</v>
      </c>
      <c s="34" t="s">
        <v>133</v>
      </c>
      <c s="34" t="s">
        <v>1151</v>
      </c>
      <c s="35" t="s">
        <v>5</v>
      </c>
      <c s="6" t="s">
        <v>1152</v>
      </c>
      <c s="36" t="s">
        <v>100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1053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1153</v>
      </c>
    </row>
    <row r="135" spans="1:5" ht="25.5">
      <c r="A135" t="s">
        <v>57</v>
      </c>
      <c r="E135" s="39" t="s">
        <v>1154</v>
      </c>
    </row>
    <row r="136" spans="1:16" ht="12.75">
      <c r="A136" t="s">
        <v>49</v>
      </c>
      <c s="34" t="s">
        <v>134</v>
      </c>
      <c s="34" t="s">
        <v>1155</v>
      </c>
      <c s="35" t="s">
        <v>5</v>
      </c>
      <c s="6" t="s">
        <v>1156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1053</v>
      </c>
      <c>
        <f>(M136*21)/100</f>
      </c>
      <c t="s">
        <v>54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1153</v>
      </c>
    </row>
    <row r="139" spans="1:5" ht="25.5">
      <c r="A139" t="s">
        <v>57</v>
      </c>
      <c r="E139" s="39" t="s">
        <v>1157</v>
      </c>
    </row>
    <row r="140" spans="1:16" ht="12.75">
      <c r="A140" t="s">
        <v>49</v>
      </c>
      <c s="34" t="s">
        <v>136</v>
      </c>
      <c s="34" t="s">
        <v>1158</v>
      </c>
      <c s="35" t="s">
        <v>5</v>
      </c>
      <c s="6" t="s">
        <v>1159</v>
      </c>
      <c s="36" t="s">
        <v>1160</v>
      </c>
      <c s="37">
        <v>400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1053</v>
      </c>
      <c>
        <f>(M140*21)/100</f>
      </c>
      <c t="s">
        <v>54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1161</v>
      </c>
    </row>
    <row r="143" spans="1:5" ht="25.5">
      <c r="A143" t="s">
        <v>57</v>
      </c>
      <c r="E143" s="39" t="s">
        <v>1162</v>
      </c>
    </row>
    <row r="144" spans="1:16" ht="12.75">
      <c r="A144" t="s">
        <v>49</v>
      </c>
      <c s="34" t="s">
        <v>137</v>
      </c>
      <c s="34" t="s">
        <v>1163</v>
      </c>
      <c s="35" t="s">
        <v>5</v>
      </c>
      <c s="6" t="s">
        <v>1164</v>
      </c>
      <c s="36" t="s">
        <v>100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1053</v>
      </c>
      <c>
        <f>(M144*21)/100</f>
      </c>
      <c t="s">
        <v>54</v>
      </c>
    </row>
    <row r="145" spans="1:5" ht="12.75">
      <c r="A145" s="35" t="s">
        <v>55</v>
      </c>
      <c r="E145" s="39" t="s">
        <v>5</v>
      </c>
    </row>
    <row r="146" spans="1:5" ht="38.25">
      <c r="A146" s="35" t="s">
        <v>56</v>
      </c>
      <c r="E146" s="40" t="s">
        <v>1165</v>
      </c>
    </row>
    <row r="147" spans="1:5" ht="51">
      <c r="A147" t="s">
        <v>57</v>
      </c>
      <c r="E147" s="39" t="s">
        <v>1166</v>
      </c>
    </row>
    <row r="148" spans="1:16" ht="12.75">
      <c r="A148" t="s">
        <v>49</v>
      </c>
      <c s="34" t="s">
        <v>138</v>
      </c>
      <c s="34" t="s">
        <v>1167</v>
      </c>
      <c s="35" t="s">
        <v>5</v>
      </c>
      <c s="6" t="s">
        <v>1168</v>
      </c>
      <c s="36" t="s">
        <v>100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1053</v>
      </c>
      <c>
        <f>(M148*21)/100</f>
      </c>
      <c t="s">
        <v>54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1169</v>
      </c>
    </row>
    <row r="151" spans="1:5" ht="63.75">
      <c r="A151" t="s">
        <v>57</v>
      </c>
      <c r="E151" s="39" t="s">
        <v>1170</v>
      </c>
    </row>
    <row r="152" spans="1:16" ht="12.75">
      <c r="A152" t="s">
        <v>49</v>
      </c>
      <c s="34" t="s">
        <v>140</v>
      </c>
      <c s="34" t="s">
        <v>1171</v>
      </c>
      <c s="35" t="s">
        <v>5</v>
      </c>
      <c s="6" t="s">
        <v>1172</v>
      </c>
      <c s="36" t="s">
        <v>100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1053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1165</v>
      </c>
    </row>
    <row r="155" spans="1:5" ht="25.5">
      <c r="A155" t="s">
        <v>57</v>
      </c>
      <c r="E155" s="39" t="s">
        <v>1173</v>
      </c>
    </row>
    <row r="156" spans="1:16" ht="12.75">
      <c r="A156" t="s">
        <v>49</v>
      </c>
      <c s="34" t="s">
        <v>142</v>
      </c>
      <c s="34" t="s">
        <v>1174</v>
      </c>
      <c s="35" t="s">
        <v>5</v>
      </c>
      <c s="6" t="s">
        <v>1175</v>
      </c>
      <c s="36" t="s">
        <v>1160</v>
      </c>
      <c s="37">
        <v>1200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1053</v>
      </c>
      <c>
        <f>(M156*21)/100</f>
      </c>
      <c t="s">
        <v>54</v>
      </c>
    </row>
    <row r="157" spans="1:5" ht="12.75">
      <c r="A157" s="35" t="s">
        <v>55</v>
      </c>
      <c r="E157" s="39" t="s">
        <v>5</v>
      </c>
    </row>
    <row r="158" spans="1:5" ht="38.25">
      <c r="A158" s="35" t="s">
        <v>56</v>
      </c>
      <c r="E158" s="40" t="s">
        <v>1176</v>
      </c>
    </row>
    <row r="159" spans="1:5" ht="25.5">
      <c r="A159" t="s">
        <v>57</v>
      </c>
      <c r="E159" s="39" t="s">
        <v>1177</v>
      </c>
    </row>
    <row r="160" spans="1:16" ht="12.75">
      <c r="A160" t="s">
        <v>49</v>
      </c>
      <c s="34" t="s">
        <v>144</v>
      </c>
      <c s="34" t="s">
        <v>1178</v>
      </c>
      <c s="35" t="s">
        <v>5</v>
      </c>
      <c s="6" t="s">
        <v>1179</v>
      </c>
      <c s="36" t="s">
        <v>664</v>
      </c>
      <c s="37">
        <v>7.16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499</v>
      </c>
      <c>
        <f>(M160*21)/100</f>
      </c>
      <c t="s">
        <v>54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1180</v>
      </c>
    </row>
    <row r="163" spans="1:5" ht="114.75">
      <c r="A163" t="s">
        <v>57</v>
      </c>
      <c r="E163" s="39" t="s">
        <v>1181</v>
      </c>
    </row>
    <row r="164" spans="1:16" ht="12.75">
      <c r="A164" t="s">
        <v>49</v>
      </c>
      <c s="34" t="s">
        <v>146</v>
      </c>
      <c s="34" t="s">
        <v>1182</v>
      </c>
      <c s="35" t="s">
        <v>5</v>
      </c>
      <c s="6" t="s">
        <v>1183</v>
      </c>
      <c s="36" t="s">
        <v>62</v>
      </c>
      <c s="37">
        <v>576.95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499</v>
      </c>
      <c>
        <f>(M164*21)/100</f>
      </c>
      <c t="s">
        <v>54</v>
      </c>
    </row>
    <row r="165" spans="1:5" ht="12.75">
      <c r="A165" s="35" t="s">
        <v>55</v>
      </c>
      <c r="E165" s="39" t="s">
        <v>5</v>
      </c>
    </row>
    <row r="166" spans="1:5" ht="242.25">
      <c r="A166" s="35" t="s">
        <v>56</v>
      </c>
      <c r="E166" s="40" t="s">
        <v>1184</v>
      </c>
    </row>
    <row r="167" spans="1:5" ht="25.5">
      <c r="A167" t="s">
        <v>57</v>
      </c>
      <c r="E167" s="39" t="s">
        <v>1185</v>
      </c>
    </row>
    <row r="168" spans="1:16" ht="12.75">
      <c r="A168" t="s">
        <v>49</v>
      </c>
      <c s="34" t="s">
        <v>148</v>
      </c>
      <c s="34" t="s">
        <v>1186</v>
      </c>
      <c s="35" t="s">
        <v>5</v>
      </c>
      <c s="6" t="s">
        <v>1187</v>
      </c>
      <c s="36" t="s">
        <v>664</v>
      </c>
      <c s="37">
        <v>2.16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1053</v>
      </c>
      <c>
        <f>(M168*21)/100</f>
      </c>
      <c t="s">
        <v>54</v>
      </c>
    </row>
    <row r="169" spans="1:5" ht="12.75">
      <c r="A169" s="35" t="s">
        <v>55</v>
      </c>
      <c r="E169" s="39" t="s">
        <v>5</v>
      </c>
    </row>
    <row r="170" spans="1:5" ht="76.5">
      <c r="A170" s="35" t="s">
        <v>56</v>
      </c>
      <c r="E170" s="40" t="s">
        <v>1188</v>
      </c>
    </row>
    <row r="171" spans="1:5" ht="63.75">
      <c r="A171" t="s">
        <v>57</v>
      </c>
      <c r="E171" s="39" t="s">
        <v>1189</v>
      </c>
    </row>
    <row r="172" spans="1:16" ht="12.75">
      <c r="A172" t="s">
        <v>49</v>
      </c>
      <c s="34" t="s">
        <v>150</v>
      </c>
      <c s="34" t="s">
        <v>1190</v>
      </c>
      <c s="35" t="s">
        <v>5</v>
      </c>
      <c s="6" t="s">
        <v>1191</v>
      </c>
      <c s="36" t="s">
        <v>62</v>
      </c>
      <c s="37">
        <v>184.4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1053</v>
      </c>
      <c>
        <f>(M172*21)/100</f>
      </c>
      <c t="s">
        <v>54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1192</v>
      </c>
    </row>
    <row r="175" spans="1:5" ht="76.5">
      <c r="A175" t="s">
        <v>57</v>
      </c>
      <c r="E175" s="39" t="s">
        <v>1193</v>
      </c>
    </row>
    <row r="176" spans="1:16" ht="12.75">
      <c r="A176" t="s">
        <v>49</v>
      </c>
      <c s="34" t="s">
        <v>152</v>
      </c>
      <c s="34" t="s">
        <v>1194</v>
      </c>
      <c s="35" t="s">
        <v>5</v>
      </c>
      <c s="6" t="s">
        <v>1195</v>
      </c>
      <c s="36" t="s">
        <v>52</v>
      </c>
      <c s="37">
        <v>2749.35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1053</v>
      </c>
      <c>
        <f>(M176*21)/100</f>
      </c>
      <c t="s">
        <v>54</v>
      </c>
    </row>
    <row r="177" spans="1:5" ht="12.75">
      <c r="A177" s="35" t="s">
        <v>55</v>
      </c>
      <c r="E177" s="39" t="s">
        <v>5</v>
      </c>
    </row>
    <row r="178" spans="1:5" ht="267.75">
      <c r="A178" s="35" t="s">
        <v>56</v>
      </c>
      <c r="E178" s="40" t="s">
        <v>1196</v>
      </c>
    </row>
    <row r="179" spans="1:5" ht="102">
      <c r="A179" t="s">
        <v>57</v>
      </c>
      <c r="E179" s="39" t="s">
        <v>1197</v>
      </c>
    </row>
    <row r="180" spans="1:16" ht="12.75">
      <c r="A180" t="s">
        <v>49</v>
      </c>
      <c s="34" t="s">
        <v>155</v>
      </c>
      <c s="34" t="s">
        <v>1198</v>
      </c>
      <c s="35" t="s">
        <v>5</v>
      </c>
      <c s="6" t="s">
        <v>1199</v>
      </c>
      <c s="36" t="s">
        <v>498</v>
      </c>
      <c s="37">
        <v>1.884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499</v>
      </c>
      <c>
        <f>(M180*21)/100</f>
      </c>
      <c t="s">
        <v>54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1200</v>
      </c>
    </row>
    <row r="183" spans="1:5" ht="102">
      <c r="A183" t="s">
        <v>57</v>
      </c>
      <c r="E183" s="39" t="s">
        <v>1201</v>
      </c>
    </row>
    <row r="184" spans="1:16" ht="12.75">
      <c r="A184" t="s">
        <v>49</v>
      </c>
      <c s="34" t="s">
        <v>158</v>
      </c>
      <c s="34" t="s">
        <v>1202</v>
      </c>
      <c s="35" t="s">
        <v>5</v>
      </c>
      <c s="6" t="s">
        <v>1203</v>
      </c>
      <c s="36" t="s">
        <v>62</v>
      </c>
      <c s="37">
        <v>34.1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499</v>
      </c>
      <c>
        <f>(M184*21)/100</f>
      </c>
      <c t="s">
        <v>54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1204</v>
      </c>
    </row>
    <row r="187" spans="1:5" ht="76.5">
      <c r="A187" t="s">
        <v>57</v>
      </c>
      <c r="E187" s="39" t="s">
        <v>1205</v>
      </c>
    </row>
    <row r="188" spans="1:13" ht="12.75">
      <c r="A188" t="s">
        <v>46</v>
      </c>
      <c r="C188" s="31" t="s">
        <v>444</v>
      </c>
      <c r="E188" s="33" t="s">
        <v>445</v>
      </c>
      <c r="J188" s="32">
        <f>0</f>
      </c>
      <c s="32">
        <f>0</f>
      </c>
      <c s="32">
        <f>0+L189</f>
      </c>
      <c s="32">
        <f>0+M189</f>
      </c>
    </row>
    <row r="189" spans="1:16" ht="25.5">
      <c r="A189" t="s">
        <v>49</v>
      </c>
      <c s="34" t="s">
        <v>160</v>
      </c>
      <c s="34" t="s">
        <v>1206</v>
      </c>
      <c s="35" t="s">
        <v>5</v>
      </c>
      <c s="6" t="s">
        <v>1207</v>
      </c>
      <c s="36" t="s">
        <v>62</v>
      </c>
      <c s="37">
        <v>35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499</v>
      </c>
      <c>
        <f>(M189*21)/100</f>
      </c>
      <c t="s">
        <v>54</v>
      </c>
    </row>
    <row r="190" spans="1:5" ht="12.75">
      <c r="A190" s="35" t="s">
        <v>55</v>
      </c>
      <c r="E190" s="39" t="s">
        <v>5</v>
      </c>
    </row>
    <row r="191" spans="1:5" ht="25.5">
      <c r="A191" s="35" t="s">
        <v>56</v>
      </c>
      <c r="E191" s="40" t="s">
        <v>1208</v>
      </c>
    </row>
    <row r="192" spans="1:5" ht="127.5">
      <c r="A192" t="s">
        <v>57</v>
      </c>
      <c r="E192" s="39" t="s">
        <v>1209</v>
      </c>
    </row>
    <row r="193" spans="1:13" ht="12.75">
      <c r="A193" t="s">
        <v>46</v>
      </c>
      <c r="C193" s="31" t="s">
        <v>1210</v>
      </c>
      <c r="E193" s="33" t="s">
        <v>1211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49</v>
      </c>
      <c s="34" t="s">
        <v>162</v>
      </c>
      <c s="34" t="s">
        <v>1212</v>
      </c>
      <c s="35" t="s">
        <v>5</v>
      </c>
      <c s="6" t="s">
        <v>1213</v>
      </c>
      <c s="36" t="s">
        <v>664</v>
      </c>
      <c s="37">
        <v>61.484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499</v>
      </c>
      <c>
        <f>(M194*21)/100</f>
      </c>
      <c t="s">
        <v>54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1214</v>
      </c>
    </row>
    <row r="197" spans="1:5" ht="191.25">
      <c r="A197" t="s">
        <v>57</v>
      </c>
      <c r="E197" s="39" t="s">
        <v>914</v>
      </c>
    </row>
    <row r="198" spans="1:16" ht="12.75">
      <c r="A198" t="s">
        <v>49</v>
      </c>
      <c s="34" t="s">
        <v>164</v>
      </c>
      <c s="34" t="s">
        <v>1215</v>
      </c>
      <c s="35" t="s">
        <v>5</v>
      </c>
      <c s="6" t="s">
        <v>1216</v>
      </c>
      <c s="36" t="s">
        <v>664</v>
      </c>
      <c s="37">
        <v>1854.986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1053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153">
      <c r="A200" s="35" t="s">
        <v>56</v>
      </c>
      <c r="E200" s="40" t="s">
        <v>1217</v>
      </c>
    </row>
    <row r="201" spans="1:5" ht="191.25">
      <c r="A201" t="s">
        <v>57</v>
      </c>
      <c r="E201" s="39" t="s">
        <v>914</v>
      </c>
    </row>
    <row r="202" spans="1:16" ht="12.75">
      <c r="A202" t="s">
        <v>49</v>
      </c>
      <c s="34" t="s">
        <v>167</v>
      </c>
      <c s="34" t="s">
        <v>1218</v>
      </c>
      <c s="35" t="s">
        <v>5</v>
      </c>
      <c s="6" t="s">
        <v>1219</v>
      </c>
      <c s="36" t="s">
        <v>664</v>
      </c>
      <c s="37">
        <v>5504.286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1053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409.5">
      <c r="A204" s="35" t="s">
        <v>56</v>
      </c>
      <c r="E204" s="40" t="s">
        <v>1220</v>
      </c>
    </row>
    <row r="205" spans="1:5" ht="191.25">
      <c r="A205" t="s">
        <v>57</v>
      </c>
      <c r="E205" s="39" t="s">
        <v>1221</v>
      </c>
    </row>
    <row r="206" spans="1:13" ht="12.75">
      <c r="A206" t="s">
        <v>46</v>
      </c>
      <c r="C206" s="31" t="s">
        <v>1222</v>
      </c>
      <c r="E206" s="33" t="s">
        <v>1223</v>
      </c>
      <c r="J206" s="32">
        <f>0</f>
      </c>
      <c s="32">
        <f>0</f>
      </c>
      <c s="32">
        <f>0+L207</f>
      </c>
      <c s="32">
        <f>0+M207</f>
      </c>
    </row>
    <row r="207" spans="1:16" ht="12.75">
      <c r="A207" t="s">
        <v>49</v>
      </c>
      <c s="34" t="s">
        <v>170</v>
      </c>
      <c s="34" t="s">
        <v>1224</v>
      </c>
      <c s="35" t="s">
        <v>5</v>
      </c>
      <c s="6" t="s">
        <v>1225</v>
      </c>
      <c s="36" t="s">
        <v>664</v>
      </c>
      <c s="37">
        <v>13.542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499</v>
      </c>
      <c>
        <f>(M207*21)/100</f>
      </c>
      <c t="s">
        <v>54</v>
      </c>
    </row>
    <row r="208" spans="1:5" ht="12.75">
      <c r="A208" s="35" t="s">
        <v>55</v>
      </c>
      <c r="E208" s="39" t="s">
        <v>5</v>
      </c>
    </row>
    <row r="209" spans="1:5" ht="38.25">
      <c r="A209" s="35" t="s">
        <v>56</v>
      </c>
      <c r="E209" s="40" t="s">
        <v>1226</v>
      </c>
    </row>
    <row r="210" spans="1:5" ht="140.25">
      <c r="A210" t="s">
        <v>57</v>
      </c>
      <c r="E210" s="39" t="s">
        <v>1227</v>
      </c>
    </row>
    <row r="211" spans="1:13" ht="12.75">
      <c r="A211" t="s">
        <v>46</v>
      </c>
      <c r="C211" s="31" t="s">
        <v>1228</v>
      </c>
      <c r="E211" s="33" t="s">
        <v>1229</v>
      </c>
      <c r="J211" s="32">
        <f>0</f>
      </c>
      <c s="32">
        <f>0</f>
      </c>
      <c s="32">
        <f>0+L212</f>
      </c>
      <c s="32">
        <f>0+M212</f>
      </c>
    </row>
    <row r="212" spans="1:16" ht="12.75">
      <c r="A212" t="s">
        <v>49</v>
      </c>
      <c s="34" t="s">
        <v>679</v>
      </c>
      <c s="34" t="s">
        <v>1230</v>
      </c>
      <c s="35" t="s">
        <v>5</v>
      </c>
      <c s="6" t="s">
        <v>1231</v>
      </c>
      <c s="36" t="s">
        <v>664</v>
      </c>
      <c s="37">
        <v>5.27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499</v>
      </c>
      <c>
        <f>(M212*21)/100</f>
      </c>
      <c t="s">
        <v>54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1232</v>
      </c>
    </row>
    <row r="215" spans="1:5" ht="102">
      <c r="A215" t="s">
        <v>57</v>
      </c>
      <c r="E215" s="39" t="s">
        <v>1233</v>
      </c>
    </row>
    <row r="216" spans="1:13" ht="12.75">
      <c r="A216" t="s">
        <v>46</v>
      </c>
      <c r="C216" s="31" t="s">
        <v>1234</v>
      </c>
      <c r="E216" s="33" t="s">
        <v>1235</v>
      </c>
      <c r="J216" s="32">
        <f>0</f>
      </c>
      <c s="32">
        <f>0</f>
      </c>
      <c s="32">
        <f>0+L217</f>
      </c>
      <c s="32">
        <f>0+M217</f>
      </c>
    </row>
    <row r="217" spans="1:16" ht="12.75">
      <c r="A217" t="s">
        <v>49</v>
      </c>
      <c s="34" t="s">
        <v>684</v>
      </c>
      <c s="34" t="s">
        <v>1236</v>
      </c>
      <c s="35" t="s">
        <v>5</v>
      </c>
      <c s="6" t="s">
        <v>1237</v>
      </c>
      <c s="36" t="s">
        <v>664</v>
      </c>
      <c s="37">
        <v>1120.513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499</v>
      </c>
      <c>
        <f>(M217*21)/100</f>
      </c>
      <c t="s">
        <v>54</v>
      </c>
    </row>
    <row r="218" spans="1:5" ht="12.75">
      <c r="A218" s="35" t="s">
        <v>55</v>
      </c>
      <c r="E218" s="39" t="s">
        <v>5</v>
      </c>
    </row>
    <row r="219" spans="1:5" ht="140.25">
      <c r="A219" s="35" t="s">
        <v>56</v>
      </c>
      <c r="E219" s="40" t="s">
        <v>1238</v>
      </c>
    </row>
    <row r="220" spans="1:5" ht="38.25">
      <c r="A220" t="s">
        <v>57</v>
      </c>
      <c r="E220" s="39" t="s">
        <v>1239</v>
      </c>
    </row>
    <row r="221" spans="1:13" ht="12.75">
      <c r="A221" t="s">
        <v>46</v>
      </c>
      <c r="C221" s="31" t="s">
        <v>1240</v>
      </c>
      <c r="E221" s="33" t="s">
        <v>1241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689</v>
      </c>
      <c s="34" t="s">
        <v>1242</v>
      </c>
      <c s="35" t="s">
        <v>5</v>
      </c>
      <c s="6" t="s">
        <v>1243</v>
      </c>
      <c s="36" t="s">
        <v>664</v>
      </c>
      <c s="37">
        <v>304.022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499</v>
      </c>
      <c>
        <f>(M222*21)/100</f>
      </c>
      <c t="s">
        <v>54</v>
      </c>
    </row>
    <row r="223" spans="1:5" ht="12.75">
      <c r="A223" s="35" t="s">
        <v>55</v>
      </c>
      <c r="E223" s="39" t="s">
        <v>5</v>
      </c>
    </row>
    <row r="224" spans="1:5" ht="76.5">
      <c r="A224" s="35" t="s">
        <v>56</v>
      </c>
      <c r="E224" s="40" t="s">
        <v>1244</v>
      </c>
    </row>
    <row r="225" spans="1:5" ht="51">
      <c r="A225" t="s">
        <v>57</v>
      </c>
      <c r="E225" s="39" t="s">
        <v>1245</v>
      </c>
    </row>
    <row r="226" spans="1:16" ht="12.75">
      <c r="A226" t="s">
        <v>49</v>
      </c>
      <c s="34" t="s">
        <v>695</v>
      </c>
      <c s="34" t="s">
        <v>1246</v>
      </c>
      <c s="35" t="s">
        <v>5</v>
      </c>
      <c s="6" t="s">
        <v>1247</v>
      </c>
      <c s="36" t="s">
        <v>664</v>
      </c>
      <c s="37">
        <v>42.122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499</v>
      </c>
      <c>
        <f>(M226*21)/100</f>
      </c>
      <c t="s">
        <v>54</v>
      </c>
    </row>
    <row r="227" spans="1:5" ht="12.75">
      <c r="A227" s="35" t="s">
        <v>55</v>
      </c>
      <c r="E227" s="39" t="s">
        <v>5</v>
      </c>
    </row>
    <row r="228" spans="1:5" ht="38.25">
      <c r="A228" s="35" t="s">
        <v>56</v>
      </c>
      <c r="E228" s="40" t="s">
        <v>1248</v>
      </c>
    </row>
    <row r="229" spans="1:5" ht="51">
      <c r="A229" t="s">
        <v>57</v>
      </c>
      <c r="E229" s="39" t="s">
        <v>1245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4</v>
      </c>
      <c s="34" t="s">
        <v>50</v>
      </c>
      <c s="35" t="s">
        <v>5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25</v>
      </c>
      <c s="34" t="s">
        <v>60</v>
      </c>
      <c s="35" t="s">
        <v>5</v>
      </c>
      <c s="6" t="s">
        <v>61</v>
      </c>
      <c s="36" t="s">
        <v>62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66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70</v>
      </c>
      <c s="35" t="s">
        <v>5</v>
      </c>
      <c s="6" t="s">
        <v>71</v>
      </c>
      <c s="36" t="s">
        <v>62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72</v>
      </c>
      <c s="34" t="s">
        <v>73</v>
      </c>
      <c s="35" t="s">
        <v>5</v>
      </c>
      <c s="6" t="s">
        <v>74</v>
      </c>
      <c s="36" t="s">
        <v>62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38.25">
      <c r="A38" t="s">
        <v>49</v>
      </c>
      <c s="34" t="s">
        <v>75</v>
      </c>
      <c s="34" t="s">
        <v>76</v>
      </c>
      <c s="35" t="s">
        <v>5</v>
      </c>
      <c s="6" t="s">
        <v>77</v>
      </c>
      <c s="36" t="s">
        <v>62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25.5">
      <c r="A39" s="35" t="s">
        <v>55</v>
      </c>
      <c r="E39" s="39" t="s">
        <v>78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79</v>
      </c>
      <c s="34" t="s">
        <v>80</v>
      </c>
      <c s="35" t="s">
        <v>5</v>
      </c>
      <c s="6" t="s">
        <v>81</v>
      </c>
      <c s="36" t="s">
        <v>66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82</v>
      </c>
      <c s="34" t="s">
        <v>83</v>
      </c>
      <c s="35" t="s">
        <v>5</v>
      </c>
      <c s="6" t="s">
        <v>84</v>
      </c>
      <c s="36" t="s">
        <v>66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85</v>
      </c>
      <c s="34" t="s">
        <v>86</v>
      </c>
      <c s="35" t="s">
        <v>5</v>
      </c>
      <c s="6" t="s">
        <v>87</v>
      </c>
      <c s="36" t="s">
        <v>62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88</v>
      </c>
      <c s="34" t="s">
        <v>89</v>
      </c>
      <c s="35" t="s">
        <v>5</v>
      </c>
      <c s="6" t="s">
        <v>90</v>
      </c>
      <c s="36" t="s">
        <v>66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25.5">
      <c r="A58" t="s">
        <v>49</v>
      </c>
      <c s="34" t="s">
        <v>91</v>
      </c>
      <c s="34" t="s">
        <v>92</v>
      </c>
      <c s="35" t="s">
        <v>5</v>
      </c>
      <c s="6" t="s">
        <v>81</v>
      </c>
      <c s="36" t="s">
        <v>66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93</v>
      </c>
      <c s="34" t="s">
        <v>94</v>
      </c>
      <c s="35" t="s">
        <v>5</v>
      </c>
      <c s="6" t="s">
        <v>95</v>
      </c>
      <c s="36" t="s">
        <v>96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25.5">
      <c r="A66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25.5">
      <c r="A90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3" ht="12.75">
      <c r="A98" t="s">
        <v>46</v>
      </c>
      <c r="C98" s="31" t="s">
        <v>123</v>
      </c>
      <c r="E98" s="33" t="s">
        <v>124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125</v>
      </c>
      <c s="34" t="s">
        <v>50</v>
      </c>
      <c s="35" t="s">
        <v>5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25.5">
      <c r="A103" t="s">
        <v>49</v>
      </c>
      <c s="34" t="s">
        <v>126</v>
      </c>
      <c s="34" t="s">
        <v>58</v>
      </c>
      <c s="35" t="s">
        <v>5</v>
      </c>
      <c s="6" t="s">
        <v>59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25.5">
      <c r="A107" t="s">
        <v>49</v>
      </c>
      <c s="34" t="s">
        <v>127</v>
      </c>
      <c s="34" t="s">
        <v>60</v>
      </c>
      <c s="35" t="s">
        <v>5</v>
      </c>
      <c s="6" t="s">
        <v>61</v>
      </c>
      <c s="36" t="s">
        <v>62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25.5">
      <c r="A111" t="s">
        <v>49</v>
      </c>
      <c s="34" t="s">
        <v>128</v>
      </c>
      <c s="34" t="s">
        <v>64</v>
      </c>
      <c s="35" t="s">
        <v>5</v>
      </c>
      <c s="6" t="s">
        <v>65</v>
      </c>
      <c s="36" t="s">
        <v>66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25.5">
      <c r="A115" t="s">
        <v>49</v>
      </c>
      <c s="34" t="s">
        <v>129</v>
      </c>
      <c s="34" t="s">
        <v>68</v>
      </c>
      <c s="35" t="s">
        <v>5</v>
      </c>
      <c s="6" t="s">
        <v>69</v>
      </c>
      <c s="36" t="s">
        <v>66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130</v>
      </c>
      <c s="34" t="s">
        <v>70</v>
      </c>
      <c s="35" t="s">
        <v>5</v>
      </c>
      <c s="6" t="s">
        <v>71</v>
      </c>
      <c s="36" t="s">
        <v>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131</v>
      </c>
      <c s="34" t="s">
        <v>132</v>
      </c>
      <c s="35" t="s">
        <v>5</v>
      </c>
      <c s="6" t="s">
        <v>74</v>
      </c>
      <c s="36" t="s">
        <v>62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38.25">
      <c r="A127" t="s">
        <v>49</v>
      </c>
      <c s="34" t="s">
        <v>133</v>
      </c>
      <c s="34" t="s">
        <v>76</v>
      </c>
      <c s="35" t="s">
        <v>5</v>
      </c>
      <c s="6" t="s">
        <v>77</v>
      </c>
      <c s="36" t="s">
        <v>62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54</v>
      </c>
    </row>
    <row r="128" spans="1:5" ht="25.5">
      <c r="A128" s="35" t="s">
        <v>55</v>
      </c>
      <c r="E128" s="39" t="s">
        <v>78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25.5">
      <c r="A131" t="s">
        <v>49</v>
      </c>
      <c s="34" t="s">
        <v>134</v>
      </c>
      <c s="34" t="s">
        <v>135</v>
      </c>
      <c s="35" t="s">
        <v>5</v>
      </c>
      <c s="6" t="s">
        <v>81</v>
      </c>
      <c s="36" t="s">
        <v>66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25.5">
      <c r="A135" t="s">
        <v>49</v>
      </c>
      <c s="34" t="s">
        <v>136</v>
      </c>
      <c s="34" t="s">
        <v>83</v>
      </c>
      <c s="35" t="s">
        <v>5</v>
      </c>
      <c s="6" t="s">
        <v>84</v>
      </c>
      <c s="36" t="s">
        <v>66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25.5">
      <c r="A139" t="s">
        <v>49</v>
      </c>
      <c s="34" t="s">
        <v>137</v>
      </c>
      <c s="34" t="s">
        <v>86</v>
      </c>
      <c s="35" t="s">
        <v>5</v>
      </c>
      <c s="6" t="s">
        <v>87</v>
      </c>
      <c s="36" t="s">
        <v>62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25.5">
      <c r="A143" t="s">
        <v>49</v>
      </c>
      <c s="34" t="s">
        <v>138</v>
      </c>
      <c s="34" t="s">
        <v>139</v>
      </c>
      <c s="35" t="s">
        <v>5</v>
      </c>
      <c s="6" t="s">
        <v>90</v>
      </c>
      <c s="36" t="s">
        <v>66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25.5">
      <c r="A147" t="s">
        <v>49</v>
      </c>
      <c s="34" t="s">
        <v>140</v>
      </c>
      <c s="34" t="s">
        <v>141</v>
      </c>
      <c s="35" t="s">
        <v>5</v>
      </c>
      <c s="6" t="s">
        <v>81</v>
      </c>
      <c s="36" t="s">
        <v>66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38.25">
      <c r="A151" t="s">
        <v>49</v>
      </c>
      <c s="34" t="s">
        <v>142</v>
      </c>
      <c s="34" t="s">
        <v>143</v>
      </c>
      <c s="35" t="s">
        <v>5</v>
      </c>
      <c s="6" t="s">
        <v>95</v>
      </c>
      <c s="36" t="s">
        <v>96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25.5">
      <c r="A155" t="s">
        <v>49</v>
      </c>
      <c s="34" t="s">
        <v>144</v>
      </c>
      <c s="34" t="s">
        <v>145</v>
      </c>
      <c s="35" t="s">
        <v>5</v>
      </c>
      <c s="6" t="s">
        <v>99</v>
      </c>
      <c s="36" t="s">
        <v>100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25.5">
      <c r="A159" t="s">
        <v>49</v>
      </c>
      <c s="34" t="s">
        <v>146</v>
      </c>
      <c s="34" t="s">
        <v>147</v>
      </c>
      <c s="35" t="s">
        <v>5</v>
      </c>
      <c s="6" t="s">
        <v>103</v>
      </c>
      <c s="36" t="s">
        <v>100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54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38.25">
      <c r="A163" t="s">
        <v>49</v>
      </c>
      <c s="34" t="s">
        <v>148</v>
      </c>
      <c s="34" t="s">
        <v>149</v>
      </c>
      <c s="35" t="s">
        <v>5</v>
      </c>
      <c s="6" t="s">
        <v>106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54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38.25">
      <c r="A167" t="s">
        <v>49</v>
      </c>
      <c s="34" t="s">
        <v>150</v>
      </c>
      <c s="34" t="s">
        <v>151</v>
      </c>
      <c s="35" t="s">
        <v>5</v>
      </c>
      <c s="6" t="s">
        <v>109</v>
      </c>
      <c s="36" t="s">
        <v>100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25.5">
      <c r="A171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54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25.5">
      <c r="A175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49</v>
      </c>
      <c s="34" t="s">
        <v>158</v>
      </c>
      <c s="34" t="s">
        <v>159</v>
      </c>
      <c s="35" t="s">
        <v>5</v>
      </c>
      <c s="6" t="s">
        <v>112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54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160</v>
      </c>
      <c s="34" t="s">
        <v>161</v>
      </c>
      <c s="35" t="s">
        <v>5</v>
      </c>
      <c s="6" t="s">
        <v>115</v>
      </c>
      <c s="36" t="s">
        <v>100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54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25.5">
      <c r="A187" t="s">
        <v>49</v>
      </c>
      <c s="34" t="s">
        <v>162</v>
      </c>
      <c s="34" t="s">
        <v>163</v>
      </c>
      <c s="35" t="s">
        <v>5</v>
      </c>
      <c s="6" t="s">
        <v>118</v>
      </c>
      <c s="36" t="s">
        <v>119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54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38.25">
      <c r="A191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100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54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25.5">
      <c r="A195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100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54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170</v>
      </c>
      <c s="34" t="s">
        <v>121</v>
      </c>
      <c s="35" t="s">
        <v>5</v>
      </c>
      <c s="6" t="s">
        <v>122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54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1249</v>
      </c>
      <c r="E4" s="26" t="s">
        <v>1250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1253</v>
      </c>
      <c r="E8" s="30" t="s">
        <v>1252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1254</v>
      </c>
    </row>
    <row r="13" spans="1:5" ht="140.25">
      <c r="A13" t="s">
        <v>57</v>
      </c>
      <c r="E13" s="39" t="s">
        <v>501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1062</v>
      </c>
    </row>
    <row r="18" spans="1:16" ht="12.75">
      <c r="A18" t="s">
        <v>49</v>
      </c>
      <c s="34" t="s">
        <v>25</v>
      </c>
      <c s="34" t="s">
        <v>738</v>
      </c>
      <c s="35" t="s">
        <v>5</v>
      </c>
      <c s="6" t="s">
        <v>739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1257</v>
      </c>
    </row>
    <row r="21" spans="1:5" ht="318.75">
      <c r="A21" t="s">
        <v>57</v>
      </c>
      <c r="E21" s="39" t="s">
        <v>741</v>
      </c>
    </row>
    <row r="22" spans="1:16" ht="12.75">
      <c r="A22" t="s">
        <v>49</v>
      </c>
      <c s="34" t="s">
        <v>63</v>
      </c>
      <c s="34" t="s">
        <v>742</v>
      </c>
      <c s="35" t="s">
        <v>5</v>
      </c>
      <c s="6" t="s">
        <v>743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1258</v>
      </c>
    </row>
    <row r="25" spans="1:5" ht="318.75">
      <c r="A25" t="s">
        <v>57</v>
      </c>
      <c r="E25" s="39" t="s">
        <v>741</v>
      </c>
    </row>
    <row r="26" spans="1:16" ht="12.75">
      <c r="A26" t="s">
        <v>49</v>
      </c>
      <c s="34" t="s">
        <v>67</v>
      </c>
      <c s="34" t="s">
        <v>1259</v>
      </c>
      <c s="35" t="s">
        <v>5</v>
      </c>
      <c s="6" t="s">
        <v>1260</v>
      </c>
      <c s="36" t="s">
        <v>62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1261</v>
      </c>
    </row>
    <row r="29" spans="1:5" ht="25.5">
      <c r="A29" t="s">
        <v>57</v>
      </c>
      <c r="E29" s="39" t="s">
        <v>1262</v>
      </c>
    </row>
    <row r="30" spans="1:16" ht="12.75">
      <c r="A30" t="s">
        <v>49</v>
      </c>
      <c s="34" t="s">
        <v>26</v>
      </c>
      <c s="34" t="s">
        <v>1263</v>
      </c>
      <c s="35" t="s">
        <v>5</v>
      </c>
      <c s="6" t="s">
        <v>1264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1265</v>
      </c>
    </row>
    <row r="33" spans="1:5" ht="229.5">
      <c r="A33" t="s">
        <v>57</v>
      </c>
      <c r="E33" s="39" t="s">
        <v>747</v>
      </c>
    </row>
    <row r="34" spans="1:16" ht="12.75">
      <c r="A34" t="s">
        <v>49</v>
      </c>
      <c s="34" t="s">
        <v>72</v>
      </c>
      <c s="34" t="s">
        <v>748</v>
      </c>
      <c s="35" t="s">
        <v>5</v>
      </c>
      <c s="6" t="s">
        <v>749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1266</v>
      </c>
    </row>
    <row r="37" spans="1:5" ht="229.5">
      <c r="A37" t="s">
        <v>57</v>
      </c>
      <c r="E37" s="39" t="s">
        <v>751</v>
      </c>
    </row>
    <row r="38" spans="1:13" ht="12.75">
      <c r="A38" t="s">
        <v>46</v>
      </c>
      <c r="C38" s="31" t="s">
        <v>790</v>
      </c>
      <c r="E38" s="33" t="s">
        <v>791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75</v>
      </c>
      <c s="34" t="s">
        <v>1123</v>
      </c>
      <c s="35" t="s">
        <v>5</v>
      </c>
      <c s="6" t="s">
        <v>1124</v>
      </c>
      <c s="36" t="s">
        <v>100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1267</v>
      </c>
    </row>
    <row r="42" spans="1:5" ht="153">
      <c r="A42" t="s">
        <v>57</v>
      </c>
      <c r="E42" s="39" t="s">
        <v>1126</v>
      </c>
    </row>
    <row r="43" spans="1:16" ht="12.75">
      <c r="A43" t="s">
        <v>49</v>
      </c>
      <c s="34" t="s">
        <v>79</v>
      </c>
      <c s="34" t="s">
        <v>1268</v>
      </c>
      <c s="35" t="s">
        <v>5</v>
      </c>
      <c s="6" t="s">
        <v>1269</v>
      </c>
      <c s="36" t="s">
        <v>62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1270</v>
      </c>
    </row>
    <row r="46" spans="1:5" ht="255">
      <c r="A46" t="s">
        <v>57</v>
      </c>
      <c r="E46" s="39" t="s">
        <v>1150</v>
      </c>
    </row>
    <row r="47" spans="1:16" ht="12.75">
      <c r="A47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62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1273</v>
      </c>
    </row>
    <row r="50" spans="1:5" ht="255">
      <c r="A50" t="s">
        <v>57</v>
      </c>
      <c r="E50" s="39" t="s">
        <v>795</v>
      </c>
    </row>
    <row r="51" spans="1:16" ht="12.75">
      <c r="A51" t="s">
        <v>49</v>
      </c>
      <c s="34" t="s">
        <v>85</v>
      </c>
      <c s="34" t="s">
        <v>1274</v>
      </c>
      <c s="35" t="s">
        <v>5</v>
      </c>
      <c s="6" t="s">
        <v>1275</v>
      </c>
      <c s="36" t="s">
        <v>100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1276</v>
      </c>
    </row>
    <row r="54" spans="1:5" ht="242.25">
      <c r="A54" t="s">
        <v>57</v>
      </c>
      <c r="E54" s="39" t="s">
        <v>1277</v>
      </c>
    </row>
    <row r="55" spans="1:16" ht="12.75">
      <c r="A55" t="s">
        <v>49</v>
      </c>
      <c s="34" t="s">
        <v>88</v>
      </c>
      <c s="34" t="s">
        <v>1278</v>
      </c>
      <c s="35" t="s">
        <v>5</v>
      </c>
      <c s="6" t="s">
        <v>1279</v>
      </c>
      <c s="36" t="s">
        <v>100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1280</v>
      </c>
    </row>
    <row r="58" spans="1:5" ht="89.25">
      <c r="A58" t="s">
        <v>57</v>
      </c>
      <c r="E58" s="39" t="s">
        <v>799</v>
      </c>
    </row>
    <row r="59" spans="1:13" ht="12.75">
      <c r="A59" t="s">
        <v>46</v>
      </c>
      <c r="C59" s="31" t="s">
        <v>1281</v>
      </c>
      <c r="E59" s="33" t="s">
        <v>1282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91</v>
      </c>
      <c s="34" t="s">
        <v>1283</v>
      </c>
      <c s="35" t="s">
        <v>5</v>
      </c>
      <c s="6" t="s">
        <v>1284</v>
      </c>
      <c s="36" t="s">
        <v>100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499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1285</v>
      </c>
    </row>
    <row r="63" spans="1:5" ht="191.25">
      <c r="A63" t="s">
        <v>57</v>
      </c>
      <c r="E63" s="39" t="s">
        <v>1286</v>
      </c>
    </row>
    <row r="64" spans="1:13" ht="12.75">
      <c r="A64" t="s">
        <v>46</v>
      </c>
      <c r="C64" s="31" t="s">
        <v>1287</v>
      </c>
      <c r="E64" s="33" t="s">
        <v>1288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93</v>
      </c>
      <c s="34" t="s">
        <v>1289</v>
      </c>
      <c s="35" t="s">
        <v>5</v>
      </c>
      <c s="6" t="s">
        <v>1290</v>
      </c>
      <c s="36" t="s">
        <v>664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499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1291</v>
      </c>
    </row>
    <row r="68" spans="1:5" ht="89.25">
      <c r="A68" t="s">
        <v>57</v>
      </c>
      <c r="E68" s="39" t="s">
        <v>1292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1249</v>
      </c>
      <c r="E4" s="26" t="s">
        <v>1250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1295</v>
      </c>
      <c r="E8" s="30" t="s">
        <v>1294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</v>
      </c>
      <c s="34" t="s">
        <v>918</v>
      </c>
      <c s="35" t="s">
        <v>5</v>
      </c>
      <c s="6" t="s">
        <v>919</v>
      </c>
      <c s="36" t="s">
        <v>498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1296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1297</v>
      </c>
      <c s="35" t="s">
        <v>5</v>
      </c>
      <c s="6" t="s">
        <v>1298</v>
      </c>
      <c s="36" t="s">
        <v>498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1299</v>
      </c>
    </row>
    <row r="17" spans="1:5" ht="140.25">
      <c r="A17" t="s">
        <v>57</v>
      </c>
      <c r="E17" s="39" t="s">
        <v>501</v>
      </c>
    </row>
    <row r="18" spans="1:16" ht="12.75">
      <c r="A18" t="s">
        <v>49</v>
      </c>
      <c s="34" t="s">
        <v>25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1062</v>
      </c>
    </row>
    <row r="22" spans="1:13" ht="12.75">
      <c r="A22" t="s">
        <v>46</v>
      </c>
      <c r="C22" s="31" t="s">
        <v>732</v>
      </c>
      <c r="E22" s="33" t="s">
        <v>733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63</v>
      </c>
      <c s="34" t="s">
        <v>728</v>
      </c>
      <c s="35" t="s">
        <v>5</v>
      </c>
      <c s="6" t="s">
        <v>729</v>
      </c>
      <c s="36" t="s">
        <v>498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1300</v>
      </c>
    </row>
    <row r="26" spans="1:5" ht="140.25">
      <c r="A26" t="s">
        <v>57</v>
      </c>
      <c r="E26" s="39" t="s">
        <v>501</v>
      </c>
    </row>
    <row r="27" spans="1:16" ht="12.75">
      <c r="A27" t="s">
        <v>49</v>
      </c>
      <c s="34" t="s">
        <v>67</v>
      </c>
      <c s="34" t="s">
        <v>738</v>
      </c>
      <c s="35" t="s">
        <v>5</v>
      </c>
      <c s="6" t="s">
        <v>739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1301</v>
      </c>
    </row>
    <row r="30" spans="1:5" ht="318.75">
      <c r="A30" t="s">
        <v>57</v>
      </c>
      <c r="E30" s="39" t="s">
        <v>741</v>
      </c>
    </row>
    <row r="31" spans="1:16" ht="12.75">
      <c r="A31" t="s">
        <v>49</v>
      </c>
      <c s="34" t="s">
        <v>26</v>
      </c>
      <c s="34" t="s">
        <v>742</v>
      </c>
      <c s="35" t="s">
        <v>5</v>
      </c>
      <c s="6" t="s">
        <v>743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1302</v>
      </c>
    </row>
    <row r="34" spans="1:5" ht="318.75">
      <c r="A34" t="s">
        <v>57</v>
      </c>
      <c r="E34" s="39" t="s">
        <v>741</v>
      </c>
    </row>
    <row r="35" spans="1:16" ht="12.75">
      <c r="A35" t="s">
        <v>49</v>
      </c>
      <c s="34" t="s">
        <v>72</v>
      </c>
      <c s="34" t="s">
        <v>748</v>
      </c>
      <c s="35" t="s">
        <v>5</v>
      </c>
      <c s="6" t="s">
        <v>749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1303</v>
      </c>
    </row>
    <row r="38" spans="1:5" ht="229.5">
      <c r="A38" t="s">
        <v>57</v>
      </c>
      <c r="E38" s="39" t="s">
        <v>751</v>
      </c>
    </row>
    <row r="39" spans="1:13" ht="12.75">
      <c r="A39" t="s">
        <v>46</v>
      </c>
      <c r="C39" s="31" t="s">
        <v>790</v>
      </c>
      <c r="E39" s="33" t="s">
        <v>791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75</v>
      </c>
      <c s="34" t="s">
        <v>1123</v>
      </c>
      <c s="35" t="s">
        <v>5</v>
      </c>
      <c s="6" t="s">
        <v>1124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1267</v>
      </c>
    </row>
    <row r="43" spans="1:5" ht="153">
      <c r="A43" t="s">
        <v>57</v>
      </c>
      <c r="E43" s="39" t="s">
        <v>1126</v>
      </c>
    </row>
    <row r="44" spans="1:16" ht="12.75">
      <c r="A44" t="s">
        <v>49</v>
      </c>
      <c s="34" t="s">
        <v>79</v>
      </c>
      <c s="34" t="s">
        <v>1268</v>
      </c>
      <c s="35" t="s">
        <v>5</v>
      </c>
      <c s="6" t="s">
        <v>1269</v>
      </c>
      <c s="36" t="s">
        <v>62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1304</v>
      </c>
    </row>
    <row r="47" spans="1:5" ht="255">
      <c r="A47" t="s">
        <v>57</v>
      </c>
      <c r="E47" s="39" t="s">
        <v>1150</v>
      </c>
    </row>
    <row r="48" spans="1:16" ht="12.75">
      <c r="A48" t="s">
        <v>49</v>
      </c>
      <c s="34" t="s">
        <v>82</v>
      </c>
      <c s="34" t="s">
        <v>1274</v>
      </c>
      <c s="35" t="s">
        <v>5</v>
      </c>
      <c s="6" t="s">
        <v>1275</v>
      </c>
      <c s="36" t="s">
        <v>100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1267</v>
      </c>
    </row>
    <row r="51" spans="1:5" ht="242.25">
      <c r="A51" t="s">
        <v>57</v>
      </c>
      <c r="E51" s="39" t="s">
        <v>1277</v>
      </c>
    </row>
    <row r="52" spans="1:16" ht="12.75">
      <c r="A52" t="s">
        <v>49</v>
      </c>
      <c s="34" t="s">
        <v>85</v>
      </c>
      <c s="34" t="s">
        <v>796</v>
      </c>
      <c s="35" t="s">
        <v>5</v>
      </c>
      <c s="6" t="s">
        <v>797</v>
      </c>
      <c s="36" t="s">
        <v>100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1053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1305</v>
      </c>
    </row>
    <row r="55" spans="1:5" ht="89.25">
      <c r="A55" t="s">
        <v>57</v>
      </c>
      <c r="E55" s="39" t="s">
        <v>799</v>
      </c>
    </row>
    <row r="56" spans="1:13" ht="12.75">
      <c r="A56" t="s">
        <v>46</v>
      </c>
      <c r="C56" s="31" t="s">
        <v>656</v>
      </c>
      <c r="E56" s="33" t="s">
        <v>657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88</v>
      </c>
      <c s="34" t="s">
        <v>1151</v>
      </c>
      <c s="35" t="s">
        <v>5</v>
      </c>
      <c s="6" t="s">
        <v>1152</v>
      </c>
      <c s="36" t="s">
        <v>100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1053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1153</v>
      </c>
    </row>
    <row r="60" spans="1:5" ht="25.5">
      <c r="A60" t="s">
        <v>57</v>
      </c>
      <c r="E60" s="39" t="s">
        <v>1154</v>
      </c>
    </row>
    <row r="61" spans="1:16" ht="12.75">
      <c r="A61" t="s">
        <v>49</v>
      </c>
      <c s="34" t="s">
        <v>91</v>
      </c>
      <c s="34" t="s">
        <v>1155</v>
      </c>
      <c s="35" t="s">
        <v>5</v>
      </c>
      <c s="6" t="s">
        <v>1156</v>
      </c>
      <c s="36" t="s">
        <v>100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1053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1153</v>
      </c>
    </row>
    <row r="64" spans="1:5" ht="25.5">
      <c r="A64" t="s">
        <v>57</v>
      </c>
      <c r="E64" s="39" t="s">
        <v>1157</v>
      </c>
    </row>
    <row r="65" spans="1:16" ht="12.75">
      <c r="A65" t="s">
        <v>49</v>
      </c>
      <c s="34" t="s">
        <v>93</v>
      </c>
      <c s="34" t="s">
        <v>1158</v>
      </c>
      <c s="35" t="s">
        <v>5</v>
      </c>
      <c s="6" t="s">
        <v>1159</v>
      </c>
      <c s="36" t="s">
        <v>1160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1053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1306</v>
      </c>
    </row>
    <row r="68" spans="1:5" ht="25.5">
      <c r="A68" t="s">
        <v>57</v>
      </c>
      <c r="E68" s="39" t="s">
        <v>1162</v>
      </c>
    </row>
    <row r="69" spans="1:16" ht="12.75">
      <c r="A69" t="s">
        <v>49</v>
      </c>
      <c s="34" t="s">
        <v>97</v>
      </c>
      <c s="34" t="s">
        <v>1163</v>
      </c>
      <c s="35" t="s">
        <v>5</v>
      </c>
      <c s="6" t="s">
        <v>1164</v>
      </c>
      <c s="36" t="s">
        <v>100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1053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1307</v>
      </c>
    </row>
    <row r="72" spans="1:5" ht="51">
      <c r="A72" t="s">
        <v>57</v>
      </c>
      <c r="E72" s="39" t="s">
        <v>1166</v>
      </c>
    </row>
    <row r="73" spans="1:16" ht="12.75">
      <c r="A73" t="s">
        <v>49</v>
      </c>
      <c s="34" t="s">
        <v>101</v>
      </c>
      <c s="34" t="s">
        <v>1167</v>
      </c>
      <c s="35" t="s">
        <v>5</v>
      </c>
      <c s="6" t="s">
        <v>1168</v>
      </c>
      <c s="36" t="s">
        <v>100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1053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1308</v>
      </c>
    </row>
    <row r="76" spans="1:5" ht="63.75">
      <c r="A76" t="s">
        <v>57</v>
      </c>
      <c r="E76" s="39" t="s">
        <v>1170</v>
      </c>
    </row>
    <row r="77" spans="1:16" ht="12.75">
      <c r="A77" t="s">
        <v>49</v>
      </c>
      <c s="34" t="s">
        <v>104</v>
      </c>
      <c s="34" t="s">
        <v>1171</v>
      </c>
      <c s="35" t="s">
        <v>5</v>
      </c>
      <c s="6" t="s">
        <v>1172</v>
      </c>
      <c s="36" t="s">
        <v>100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1053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1307</v>
      </c>
    </row>
    <row r="80" spans="1:5" ht="25.5">
      <c r="A80" t="s">
        <v>57</v>
      </c>
      <c r="E80" s="39" t="s">
        <v>1173</v>
      </c>
    </row>
    <row r="81" spans="1:16" ht="12.75">
      <c r="A81" t="s">
        <v>49</v>
      </c>
      <c s="34" t="s">
        <v>107</v>
      </c>
      <c s="34" t="s">
        <v>1174</v>
      </c>
      <c s="35" t="s">
        <v>5</v>
      </c>
      <c s="6" t="s">
        <v>1175</v>
      </c>
      <c s="36" t="s">
        <v>1160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1053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1309</v>
      </c>
    </row>
    <row r="84" spans="1:5" ht="25.5">
      <c r="A84" t="s">
        <v>57</v>
      </c>
      <c r="E84" s="39" t="s">
        <v>1177</v>
      </c>
    </row>
    <row r="85" spans="1:16" ht="12.75">
      <c r="A85" t="s">
        <v>49</v>
      </c>
      <c s="34" t="s">
        <v>110</v>
      </c>
      <c s="34" t="s">
        <v>1310</v>
      </c>
      <c s="35" t="s">
        <v>5</v>
      </c>
      <c s="6" t="s">
        <v>1311</v>
      </c>
      <c s="36" t="s">
        <v>62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499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1312</v>
      </c>
    </row>
    <row r="88" spans="1:5" ht="76.5">
      <c r="A88" t="s">
        <v>57</v>
      </c>
      <c r="E88" s="39" t="s">
        <v>1205</v>
      </c>
    </row>
    <row r="89" spans="1:13" ht="12.75">
      <c r="A89" t="s">
        <v>46</v>
      </c>
      <c r="C89" s="31" t="s">
        <v>1281</v>
      </c>
      <c r="E89" s="33" t="s">
        <v>1282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113</v>
      </c>
      <c s="34" t="s">
        <v>1283</v>
      </c>
      <c s="35" t="s">
        <v>5</v>
      </c>
      <c s="6" t="s">
        <v>1284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499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1313</v>
      </c>
    </row>
    <row r="93" spans="1:5" ht="191.25">
      <c r="A93" t="s">
        <v>57</v>
      </c>
      <c r="E93" s="39" t="s">
        <v>1286</v>
      </c>
    </row>
    <row r="94" spans="1:13" ht="12.75">
      <c r="A94" t="s">
        <v>46</v>
      </c>
      <c r="C94" s="31" t="s">
        <v>1287</v>
      </c>
      <c r="E94" s="33" t="s">
        <v>1288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116</v>
      </c>
      <c s="34" t="s">
        <v>1289</v>
      </c>
      <c s="35" t="s">
        <v>5</v>
      </c>
      <c s="6" t="s">
        <v>1290</v>
      </c>
      <c s="36" t="s">
        <v>664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499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1314</v>
      </c>
    </row>
    <row r="98" spans="1:5" ht="89.25">
      <c r="A98" t="s">
        <v>57</v>
      </c>
      <c r="E98" s="39" t="s">
        <v>1292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1249</v>
      </c>
      <c r="E4" s="26" t="s">
        <v>1250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1317</v>
      </c>
      <c r="E8" s="30" t="s">
        <v>1316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1318</v>
      </c>
    </row>
    <row r="13" spans="1:5" ht="140.25">
      <c r="A13" t="s">
        <v>57</v>
      </c>
      <c r="E13" s="39" t="s">
        <v>501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1062</v>
      </c>
    </row>
    <row r="18" spans="1:16" ht="12.75">
      <c r="A18" t="s">
        <v>49</v>
      </c>
      <c s="34" t="s">
        <v>25</v>
      </c>
      <c s="34" t="s">
        <v>1074</v>
      </c>
      <c s="35" t="s">
        <v>5</v>
      </c>
      <c s="6" t="s">
        <v>1075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1319</v>
      </c>
    </row>
    <row r="21" spans="1:5" ht="318.75">
      <c r="A21" t="s">
        <v>57</v>
      </c>
      <c r="E21" s="39" t="s">
        <v>741</v>
      </c>
    </row>
    <row r="22" spans="1:16" ht="12.75">
      <c r="A22" t="s">
        <v>49</v>
      </c>
      <c s="34" t="s">
        <v>63</v>
      </c>
      <c s="34" t="s">
        <v>738</v>
      </c>
      <c s="35" t="s">
        <v>5</v>
      </c>
      <c s="6" t="s">
        <v>739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1320</v>
      </c>
    </row>
    <row r="25" spans="1:5" ht="318.75">
      <c r="A25" t="s">
        <v>57</v>
      </c>
      <c r="E25" s="39" t="s">
        <v>741</v>
      </c>
    </row>
    <row r="26" spans="1:16" ht="12.75">
      <c r="A26" t="s">
        <v>49</v>
      </c>
      <c s="34" t="s">
        <v>67</v>
      </c>
      <c s="34" t="s">
        <v>742</v>
      </c>
      <c s="35" t="s">
        <v>5</v>
      </c>
      <c s="6" t="s">
        <v>743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1321</v>
      </c>
    </row>
    <row r="29" spans="1:5" ht="318.75">
      <c r="A29" t="s">
        <v>57</v>
      </c>
      <c r="E29" s="39" t="s">
        <v>741</v>
      </c>
    </row>
    <row r="30" spans="1:16" ht="12.75">
      <c r="A30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1322</v>
      </c>
    </row>
    <row r="33" spans="1:5" ht="229.5">
      <c r="A33" t="s">
        <v>57</v>
      </c>
      <c r="E33" s="39" t="s">
        <v>751</v>
      </c>
    </row>
    <row r="34" spans="1:13" ht="12.75">
      <c r="A34" t="s">
        <v>46</v>
      </c>
      <c r="C34" s="31" t="s">
        <v>756</v>
      </c>
      <c r="E34" s="33" t="s">
        <v>757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72</v>
      </c>
      <c s="34" t="s">
        <v>1323</v>
      </c>
      <c s="35" t="s">
        <v>5</v>
      </c>
      <c s="6" t="s">
        <v>1324</v>
      </c>
      <c s="36" t="s">
        <v>664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1325</v>
      </c>
    </row>
    <row r="38" spans="1:5" ht="114.75">
      <c r="A38" t="s">
        <v>57</v>
      </c>
      <c r="E38" s="39" t="s">
        <v>1326</v>
      </c>
    </row>
    <row r="39" spans="1:16" ht="12.75">
      <c r="A39" t="s">
        <v>49</v>
      </c>
      <c s="34" t="s">
        <v>75</v>
      </c>
      <c s="34" t="s">
        <v>1327</v>
      </c>
      <c s="35" t="s">
        <v>5</v>
      </c>
      <c s="6" t="s">
        <v>1328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1329</v>
      </c>
    </row>
    <row r="42" spans="1:5" ht="38.25">
      <c r="A42" t="s">
        <v>57</v>
      </c>
      <c r="E42" s="39" t="s">
        <v>841</v>
      </c>
    </row>
    <row r="43" spans="1:13" ht="12.75">
      <c r="A43" t="s">
        <v>46</v>
      </c>
      <c r="C43" s="31" t="s">
        <v>790</v>
      </c>
      <c r="E43" s="33" t="s">
        <v>791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79</v>
      </c>
      <c s="34" t="s">
        <v>1330</v>
      </c>
      <c s="35" t="s">
        <v>5</v>
      </c>
      <c s="6" t="s">
        <v>1331</v>
      </c>
      <c s="36" t="s">
        <v>100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1332</v>
      </c>
    </row>
    <row r="47" spans="1:5" ht="153">
      <c r="A47" t="s">
        <v>57</v>
      </c>
      <c r="E47" s="39" t="s">
        <v>1126</v>
      </c>
    </row>
    <row r="48" spans="1:16" ht="12.75">
      <c r="A48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62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1333</v>
      </c>
    </row>
    <row r="51" spans="1:5" ht="255">
      <c r="A51" t="s">
        <v>57</v>
      </c>
      <c r="E51" s="39" t="s">
        <v>795</v>
      </c>
    </row>
    <row r="52" spans="1:16" ht="12.75">
      <c r="A52" t="s">
        <v>49</v>
      </c>
      <c s="34" t="s">
        <v>85</v>
      </c>
      <c s="34" t="s">
        <v>1274</v>
      </c>
      <c s="35" t="s">
        <v>5</v>
      </c>
      <c s="6" t="s">
        <v>1275</v>
      </c>
      <c s="36" t="s">
        <v>100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1053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1276</v>
      </c>
    </row>
    <row r="55" spans="1:5" ht="242.25">
      <c r="A55" t="s">
        <v>57</v>
      </c>
      <c r="E55" s="39" t="s">
        <v>1277</v>
      </c>
    </row>
    <row r="56" spans="1:16" ht="12.75">
      <c r="A56" t="s">
        <v>49</v>
      </c>
      <c s="34" t="s">
        <v>88</v>
      </c>
      <c s="34" t="s">
        <v>1334</v>
      </c>
      <c s="35" t="s">
        <v>5</v>
      </c>
      <c s="6" t="s">
        <v>1335</v>
      </c>
      <c s="36" t="s">
        <v>100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1336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1287</v>
      </c>
      <c r="E60" s="33" t="s">
        <v>1288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91</v>
      </c>
      <c s="34" t="s">
        <v>1289</v>
      </c>
      <c s="35" t="s">
        <v>5</v>
      </c>
      <c s="6" t="s">
        <v>1290</v>
      </c>
      <c s="36" t="s">
        <v>664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499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1337</v>
      </c>
    </row>
    <row r="64" spans="1:5" ht="89.25">
      <c r="A64" t="s">
        <v>57</v>
      </c>
      <c r="E64" s="39" t="s">
        <v>1292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1249</v>
      </c>
      <c r="E4" s="26" t="s">
        <v>1250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1340</v>
      </c>
      <c r="E8" s="30" t="s">
        <v>1339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1341</v>
      </c>
    </row>
    <row r="13" spans="1:5" ht="140.25">
      <c r="A13" t="s">
        <v>57</v>
      </c>
      <c r="E13" s="39" t="s">
        <v>501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1062</v>
      </c>
    </row>
    <row r="18" spans="1:16" ht="12.75">
      <c r="A18" t="s">
        <v>49</v>
      </c>
      <c s="34" t="s">
        <v>25</v>
      </c>
      <c s="34" t="s">
        <v>1074</v>
      </c>
      <c s="35" t="s">
        <v>5</v>
      </c>
      <c s="6" t="s">
        <v>1075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1342</v>
      </c>
    </row>
    <row r="21" spans="1:5" ht="318.75">
      <c r="A21" t="s">
        <v>57</v>
      </c>
      <c r="E21" s="39" t="s">
        <v>741</v>
      </c>
    </row>
    <row r="22" spans="1:16" ht="12.75">
      <c r="A22" t="s">
        <v>49</v>
      </c>
      <c s="34" t="s">
        <v>63</v>
      </c>
      <c s="34" t="s">
        <v>1259</v>
      </c>
      <c s="35" t="s">
        <v>5</v>
      </c>
      <c s="6" t="s">
        <v>1260</v>
      </c>
      <c s="36" t="s">
        <v>62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1343</v>
      </c>
    </row>
    <row r="25" spans="1:5" ht="25.5">
      <c r="A25" t="s">
        <v>57</v>
      </c>
      <c r="E25" s="39" t="s">
        <v>1262</v>
      </c>
    </row>
    <row r="26" spans="1:16" ht="12.75">
      <c r="A26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1344</v>
      </c>
    </row>
    <row r="29" spans="1:5" ht="229.5">
      <c r="A29" t="s">
        <v>57</v>
      </c>
      <c r="E29" s="39" t="s">
        <v>751</v>
      </c>
    </row>
    <row r="30" spans="1:16" ht="12.75">
      <c r="A30" t="s">
        <v>49</v>
      </c>
      <c s="34" t="s">
        <v>26</v>
      </c>
      <c s="34" t="s">
        <v>1345</v>
      </c>
      <c s="35" t="s">
        <v>5</v>
      </c>
      <c s="6" t="s">
        <v>1346</v>
      </c>
      <c s="36" t="s">
        <v>100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1347</v>
      </c>
    </row>
    <row r="33" spans="1:5" ht="204">
      <c r="A33" t="s">
        <v>57</v>
      </c>
      <c r="E33" s="39" t="s">
        <v>1348</v>
      </c>
    </row>
    <row r="34" spans="1:13" ht="12.75">
      <c r="A34" t="s">
        <v>46</v>
      </c>
      <c r="C34" s="31" t="s">
        <v>773</v>
      </c>
      <c r="E34" s="33" t="s">
        <v>774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72</v>
      </c>
      <c s="34" t="s">
        <v>1130</v>
      </c>
      <c s="35" t="s">
        <v>5</v>
      </c>
      <c s="6" t="s">
        <v>1131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1349</v>
      </c>
    </row>
    <row r="38" spans="1:5" ht="369.75">
      <c r="A38" t="s">
        <v>57</v>
      </c>
      <c r="E38" s="39" t="s">
        <v>778</v>
      </c>
    </row>
    <row r="39" spans="1:13" ht="12.75">
      <c r="A39" t="s">
        <v>46</v>
      </c>
      <c r="C39" s="31" t="s">
        <v>790</v>
      </c>
      <c r="E39" s="33" t="s">
        <v>791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75</v>
      </c>
      <c s="34" t="s">
        <v>1268</v>
      </c>
      <c s="35" t="s">
        <v>5</v>
      </c>
      <c s="6" t="s">
        <v>1269</v>
      </c>
      <c s="36" t="s">
        <v>62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1350</v>
      </c>
    </row>
    <row r="43" spans="1:5" ht="255">
      <c r="A43" t="s">
        <v>57</v>
      </c>
      <c r="E43" s="39" t="s">
        <v>1150</v>
      </c>
    </row>
    <row r="44" spans="1:16" ht="12.75">
      <c r="A44" t="s">
        <v>49</v>
      </c>
      <c s="34" t="s">
        <v>79</v>
      </c>
      <c s="34" t="s">
        <v>1278</v>
      </c>
      <c s="35" t="s">
        <v>5</v>
      </c>
      <c s="6" t="s">
        <v>1279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1351</v>
      </c>
    </row>
    <row r="47" spans="1:5" ht="89.25">
      <c r="A47" t="s">
        <v>57</v>
      </c>
      <c r="E47" s="39" t="s">
        <v>799</v>
      </c>
    </row>
    <row r="48" spans="1:13" ht="12.75">
      <c r="A48" t="s">
        <v>46</v>
      </c>
      <c r="C48" s="31" t="s">
        <v>656</v>
      </c>
      <c r="E48" s="33" t="s">
        <v>657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82</v>
      </c>
      <c s="34" t="s">
        <v>1151</v>
      </c>
      <c s="35" t="s">
        <v>5</v>
      </c>
      <c s="6" t="s">
        <v>1152</v>
      </c>
      <c s="36" t="s">
        <v>100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1053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1153</v>
      </c>
    </row>
    <row r="52" spans="1:5" ht="25.5">
      <c r="A52" t="s">
        <v>57</v>
      </c>
      <c r="E52" s="39" t="s">
        <v>1154</v>
      </c>
    </row>
    <row r="53" spans="1:16" ht="12.75">
      <c r="A53" t="s">
        <v>49</v>
      </c>
      <c s="34" t="s">
        <v>85</v>
      </c>
      <c s="34" t="s">
        <v>1155</v>
      </c>
      <c s="35" t="s">
        <v>5</v>
      </c>
      <c s="6" t="s">
        <v>1156</v>
      </c>
      <c s="36" t="s">
        <v>100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1053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1153</v>
      </c>
    </row>
    <row r="56" spans="1:5" ht="25.5">
      <c r="A56" t="s">
        <v>57</v>
      </c>
      <c r="E56" s="39" t="s">
        <v>1157</v>
      </c>
    </row>
    <row r="57" spans="1:16" ht="12.75">
      <c r="A57" t="s">
        <v>49</v>
      </c>
      <c s="34" t="s">
        <v>88</v>
      </c>
      <c s="34" t="s">
        <v>1158</v>
      </c>
      <c s="35" t="s">
        <v>5</v>
      </c>
      <c s="6" t="s">
        <v>1159</v>
      </c>
      <c s="36" t="s">
        <v>1160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1053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1352</v>
      </c>
    </row>
    <row r="60" spans="1:5" ht="25.5">
      <c r="A60" t="s">
        <v>57</v>
      </c>
      <c r="E60" s="39" t="s">
        <v>1162</v>
      </c>
    </row>
    <row r="61" spans="1:16" ht="12.75">
      <c r="A61" t="s">
        <v>49</v>
      </c>
      <c s="34" t="s">
        <v>91</v>
      </c>
      <c s="34" t="s">
        <v>1163</v>
      </c>
      <c s="35" t="s">
        <v>5</v>
      </c>
      <c s="6" t="s">
        <v>1164</v>
      </c>
      <c s="36" t="s">
        <v>100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1053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1165</v>
      </c>
    </row>
    <row r="64" spans="1:5" ht="51">
      <c r="A64" t="s">
        <v>57</v>
      </c>
      <c r="E64" s="39" t="s">
        <v>1166</v>
      </c>
    </row>
    <row r="65" spans="1:16" ht="12.75">
      <c r="A65" t="s">
        <v>49</v>
      </c>
      <c s="34" t="s">
        <v>93</v>
      </c>
      <c s="34" t="s">
        <v>1167</v>
      </c>
      <c s="35" t="s">
        <v>5</v>
      </c>
      <c s="6" t="s">
        <v>1168</v>
      </c>
      <c s="36" t="s">
        <v>100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1053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1169</v>
      </c>
    </row>
    <row r="68" spans="1:5" ht="63.75">
      <c r="A68" t="s">
        <v>57</v>
      </c>
      <c r="E68" s="39" t="s">
        <v>1170</v>
      </c>
    </row>
    <row r="69" spans="1:16" ht="12.75">
      <c r="A69" t="s">
        <v>49</v>
      </c>
      <c s="34" t="s">
        <v>97</v>
      </c>
      <c s="34" t="s">
        <v>1171</v>
      </c>
      <c s="35" t="s">
        <v>5</v>
      </c>
      <c s="6" t="s">
        <v>1172</v>
      </c>
      <c s="36" t="s">
        <v>100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1053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1165</v>
      </c>
    </row>
    <row r="72" spans="1:5" ht="25.5">
      <c r="A72" t="s">
        <v>57</v>
      </c>
      <c r="E72" s="39" t="s">
        <v>1173</v>
      </c>
    </row>
    <row r="73" spans="1:16" ht="12.75">
      <c r="A73" t="s">
        <v>49</v>
      </c>
      <c s="34" t="s">
        <v>101</v>
      </c>
      <c s="34" t="s">
        <v>1174</v>
      </c>
      <c s="35" t="s">
        <v>5</v>
      </c>
      <c s="6" t="s">
        <v>1175</v>
      </c>
      <c s="36" t="s">
        <v>1160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1053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1353</v>
      </c>
    </row>
    <row r="76" spans="1:5" ht="25.5">
      <c r="A76" t="s">
        <v>57</v>
      </c>
      <c r="E76" s="39" t="s">
        <v>1177</v>
      </c>
    </row>
    <row r="77" spans="1:16" ht="12.75">
      <c r="A77" t="s">
        <v>49</v>
      </c>
      <c s="34" t="s">
        <v>104</v>
      </c>
      <c s="34" t="s">
        <v>1202</v>
      </c>
      <c s="35" t="s">
        <v>5</v>
      </c>
      <c s="6" t="s">
        <v>1203</v>
      </c>
      <c s="36" t="s">
        <v>62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499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1204</v>
      </c>
    </row>
    <row r="80" spans="1:5" ht="76.5">
      <c r="A80" t="s">
        <v>57</v>
      </c>
      <c r="E80" s="39" t="s">
        <v>1205</v>
      </c>
    </row>
    <row r="81" spans="1:13" ht="12.75">
      <c r="A81" t="s">
        <v>46</v>
      </c>
      <c r="C81" s="31" t="s">
        <v>1287</v>
      </c>
      <c r="E81" s="33" t="s">
        <v>1288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107</v>
      </c>
      <c s="34" t="s">
        <v>1289</v>
      </c>
      <c s="35" t="s">
        <v>5</v>
      </c>
      <c s="6" t="s">
        <v>1290</v>
      </c>
      <c s="36" t="s">
        <v>664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499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1354</v>
      </c>
    </row>
    <row r="85" spans="1:5" ht="89.25">
      <c r="A85" t="s">
        <v>57</v>
      </c>
      <c r="E85" s="39" t="s">
        <v>1292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1249</v>
      </c>
      <c r="E4" s="26" t="s">
        <v>1250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1357</v>
      </c>
      <c r="E8" s="30" t="s">
        <v>1356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1358</v>
      </c>
    </row>
    <row r="13" spans="1:5" ht="140.25">
      <c r="A13" t="s">
        <v>57</v>
      </c>
      <c r="E13" s="39" t="s">
        <v>501</v>
      </c>
    </row>
    <row r="14" spans="1:16" ht="12.75">
      <c r="A14" t="s">
        <v>49</v>
      </c>
      <c s="34" t="s">
        <v>27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1062</v>
      </c>
    </row>
    <row r="18" spans="1:16" ht="12.75">
      <c r="A18" t="s">
        <v>49</v>
      </c>
      <c s="34" t="s">
        <v>25</v>
      </c>
      <c s="34" t="s">
        <v>1074</v>
      </c>
      <c s="35" t="s">
        <v>5</v>
      </c>
      <c s="6" t="s">
        <v>1075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1359</v>
      </c>
    </row>
    <row r="21" spans="1:5" ht="318.75">
      <c r="A21" t="s">
        <v>57</v>
      </c>
      <c r="E21" s="39" t="s">
        <v>741</v>
      </c>
    </row>
    <row r="22" spans="1:16" ht="12.75">
      <c r="A22" t="s">
        <v>49</v>
      </c>
      <c s="34" t="s">
        <v>63</v>
      </c>
      <c s="34" t="s">
        <v>1259</v>
      </c>
      <c s="35" t="s">
        <v>5</v>
      </c>
      <c s="6" t="s">
        <v>1260</v>
      </c>
      <c s="36" t="s">
        <v>62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1360</v>
      </c>
    </row>
    <row r="25" spans="1:5" ht="25.5">
      <c r="A25" t="s">
        <v>57</v>
      </c>
      <c r="E25" s="39" t="s">
        <v>1262</v>
      </c>
    </row>
    <row r="26" spans="1:16" ht="12.75">
      <c r="A26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1361</v>
      </c>
    </row>
    <row r="29" spans="1:5" ht="229.5">
      <c r="A29" t="s">
        <v>57</v>
      </c>
      <c r="E29" s="39" t="s">
        <v>751</v>
      </c>
    </row>
    <row r="30" spans="1:16" ht="12.75">
      <c r="A30" t="s">
        <v>49</v>
      </c>
      <c s="34" t="s">
        <v>26</v>
      </c>
      <c s="34" t="s">
        <v>1345</v>
      </c>
      <c s="35" t="s">
        <v>5</v>
      </c>
      <c s="6" t="s">
        <v>1346</v>
      </c>
      <c s="36" t="s">
        <v>100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1347</v>
      </c>
    </row>
    <row r="33" spans="1:5" ht="204">
      <c r="A33" t="s">
        <v>57</v>
      </c>
      <c r="E33" s="39" t="s">
        <v>1348</v>
      </c>
    </row>
    <row r="34" spans="1:13" ht="12.75">
      <c r="A34" t="s">
        <v>46</v>
      </c>
      <c r="C34" s="31" t="s">
        <v>773</v>
      </c>
      <c r="E34" s="33" t="s">
        <v>774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72</v>
      </c>
      <c s="34" t="s">
        <v>1130</v>
      </c>
      <c s="35" t="s">
        <v>5</v>
      </c>
      <c s="6" t="s">
        <v>1131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499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1362</v>
      </c>
    </row>
    <row r="38" spans="1:5" ht="369.75">
      <c r="A38" t="s">
        <v>57</v>
      </c>
      <c r="E38" s="39" t="s">
        <v>778</v>
      </c>
    </row>
    <row r="39" spans="1:13" ht="12.75">
      <c r="A39" t="s">
        <v>46</v>
      </c>
      <c r="C39" s="31" t="s">
        <v>790</v>
      </c>
      <c r="E39" s="33" t="s">
        <v>791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75</v>
      </c>
      <c s="34" t="s">
        <v>1268</v>
      </c>
      <c s="35" t="s">
        <v>5</v>
      </c>
      <c s="6" t="s">
        <v>1269</v>
      </c>
      <c s="36" t="s">
        <v>62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1363</v>
      </c>
    </row>
    <row r="43" spans="1:5" ht="255">
      <c r="A43" t="s">
        <v>57</v>
      </c>
      <c r="E43" s="39" t="s">
        <v>1150</v>
      </c>
    </row>
    <row r="44" spans="1:16" ht="12.75">
      <c r="A44" t="s">
        <v>49</v>
      </c>
      <c s="34" t="s">
        <v>79</v>
      </c>
      <c s="34" t="s">
        <v>1278</v>
      </c>
      <c s="35" t="s">
        <v>5</v>
      </c>
      <c s="6" t="s">
        <v>1279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1351</v>
      </c>
    </row>
    <row r="47" spans="1:5" ht="89.25">
      <c r="A47" t="s">
        <v>57</v>
      </c>
      <c r="E47" s="39" t="s">
        <v>799</v>
      </c>
    </row>
    <row r="48" spans="1:13" ht="12.75">
      <c r="A48" t="s">
        <v>46</v>
      </c>
      <c r="C48" s="31" t="s">
        <v>656</v>
      </c>
      <c r="E48" s="33" t="s">
        <v>657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82</v>
      </c>
      <c s="34" t="s">
        <v>1202</v>
      </c>
      <c s="35" t="s">
        <v>5</v>
      </c>
      <c s="6" t="s">
        <v>1203</v>
      </c>
      <c s="36" t="s">
        <v>62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499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1204</v>
      </c>
    </row>
    <row r="52" spans="1:5" ht="76.5">
      <c r="A52" t="s">
        <v>57</v>
      </c>
      <c r="E52" s="39" t="s">
        <v>1205</v>
      </c>
    </row>
    <row r="53" spans="1:13" ht="12.75">
      <c r="A53" t="s">
        <v>46</v>
      </c>
      <c r="C53" s="31" t="s">
        <v>1364</v>
      </c>
      <c r="E53" s="33" t="s">
        <v>1365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85</v>
      </c>
      <c s="34" t="s">
        <v>1366</v>
      </c>
      <c s="35" t="s">
        <v>5</v>
      </c>
      <c s="6" t="s">
        <v>1367</v>
      </c>
      <c s="36" t="s">
        <v>100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1368</v>
      </c>
    </row>
    <row r="57" spans="1:5" ht="127.5">
      <c r="A57" t="s">
        <v>57</v>
      </c>
      <c r="E57" s="39" t="s">
        <v>1369</v>
      </c>
    </row>
    <row r="58" spans="1:13" ht="12.75">
      <c r="A58" t="s">
        <v>46</v>
      </c>
      <c r="C58" s="31" t="s">
        <v>1287</v>
      </c>
      <c r="E58" s="33" t="s">
        <v>1288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88</v>
      </c>
      <c s="34" t="s">
        <v>1289</v>
      </c>
      <c s="35" t="s">
        <v>5</v>
      </c>
      <c s="6" t="s">
        <v>1290</v>
      </c>
      <c s="36" t="s">
        <v>664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499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1370</v>
      </c>
    </row>
    <row r="62" spans="1:5" ht="89.25">
      <c r="A62" t="s">
        <v>57</v>
      </c>
      <c r="E62" s="39" t="s">
        <v>1292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1371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1371</v>
      </c>
      <c r="E4" s="26" t="s">
        <v>1372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1375</v>
      </c>
      <c r="E8" s="30" t="s">
        <v>1374</v>
      </c>
      <c r="J8" s="29">
        <f>0+J9+J46+J83+J176+J197+J246+J251+J256+J265+J298+J315+J320+J333+J338+J343</f>
      </c>
      <c s="29">
        <f>0+K9+K46+K83+K176+K197+K246+K251+K256+K265+K298+K315+K320+K333+K338+K343</f>
      </c>
      <c s="29">
        <f>0+L9+L46+L83+L176+L197+L246+L251+L256+L265+L298+L315+L320+L333+L338+L343</f>
      </c>
      <c s="29">
        <f>0+M9+M46+M83+M176+M197+M246+M251+M256+M265+M298+M315+M320+M333+M338+M343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</v>
      </c>
      <c s="34" t="s">
        <v>728</v>
      </c>
      <c s="35" t="s">
        <v>4</v>
      </c>
      <c s="6" t="s">
        <v>729</v>
      </c>
      <c s="36" t="s">
        <v>498</v>
      </c>
      <c s="37">
        <v>8994.172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1376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4</v>
      </c>
      <c s="34" t="s">
        <v>728</v>
      </c>
      <c s="35" t="s">
        <v>27</v>
      </c>
      <c s="6" t="s">
        <v>729</v>
      </c>
      <c s="36" t="s">
        <v>498</v>
      </c>
      <c s="37">
        <v>1724.498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02">
      <c r="A16" s="35" t="s">
        <v>56</v>
      </c>
      <c r="E16" s="40" t="s">
        <v>1377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27</v>
      </c>
      <c s="34" t="s">
        <v>812</v>
      </c>
      <c s="35" t="s">
        <v>5</v>
      </c>
      <c s="6" t="s">
        <v>813</v>
      </c>
      <c s="36" t="s">
        <v>498</v>
      </c>
      <c s="37">
        <v>191.582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1378</v>
      </c>
    </row>
    <row r="21" spans="1:5" ht="140.25">
      <c r="A21" t="s">
        <v>57</v>
      </c>
      <c r="E21" s="39" t="s">
        <v>501</v>
      </c>
    </row>
    <row r="22" spans="1:16" ht="12.75">
      <c r="A22" t="s">
        <v>49</v>
      </c>
      <c s="34" t="s">
        <v>27</v>
      </c>
      <c s="34" t="s">
        <v>1379</v>
      </c>
      <c s="35" t="s">
        <v>4</v>
      </c>
      <c s="6" t="s">
        <v>1380</v>
      </c>
      <c s="36" t="s">
        <v>1065</v>
      </c>
      <c s="37">
        <v>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1381</v>
      </c>
    </row>
    <row r="25" spans="1:5" ht="12.75">
      <c r="A25" t="s">
        <v>57</v>
      </c>
      <c r="E25" s="39" t="s">
        <v>1062</v>
      </c>
    </row>
    <row r="26" spans="1:16" ht="12.75">
      <c r="A26" t="s">
        <v>49</v>
      </c>
      <c s="34" t="s">
        <v>25</v>
      </c>
      <c s="34" t="s">
        <v>1255</v>
      </c>
      <c s="35" t="s">
        <v>5</v>
      </c>
      <c s="6" t="s">
        <v>1256</v>
      </c>
      <c s="36" t="s">
        <v>463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1382</v>
      </c>
    </row>
    <row r="29" spans="1:5" ht="12.75">
      <c r="A29" t="s">
        <v>57</v>
      </c>
      <c r="E29" s="39" t="s">
        <v>1062</v>
      </c>
    </row>
    <row r="30" spans="1:16" ht="12.75">
      <c r="A30" t="s">
        <v>49</v>
      </c>
      <c s="34" t="s">
        <v>63</v>
      </c>
      <c s="34" t="s">
        <v>1383</v>
      </c>
      <c s="35" t="s">
        <v>5</v>
      </c>
      <c s="6" t="s">
        <v>1384</v>
      </c>
      <c s="36" t="s">
        <v>100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1385</v>
      </c>
    </row>
    <row r="33" spans="1:5" ht="12.75">
      <c r="A33" t="s">
        <v>57</v>
      </c>
      <c r="E33" s="39" t="s">
        <v>1062</v>
      </c>
    </row>
    <row r="34" spans="1:16" ht="12.75">
      <c r="A34" t="s">
        <v>49</v>
      </c>
      <c s="34" t="s">
        <v>67</v>
      </c>
      <c s="34" t="s">
        <v>1379</v>
      </c>
      <c s="35" t="s">
        <v>27</v>
      </c>
      <c s="6" t="s">
        <v>1380</v>
      </c>
      <c s="36" t="s">
        <v>1386</v>
      </c>
      <c s="37">
        <v>91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56</v>
      </c>
      <c r="E36" s="40" t="s">
        <v>1387</v>
      </c>
    </row>
    <row r="37" spans="1:5" ht="12.75">
      <c r="A37" t="s">
        <v>57</v>
      </c>
      <c r="E37" s="39" t="s">
        <v>1062</v>
      </c>
    </row>
    <row r="38" spans="1:16" ht="12.75">
      <c r="A38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100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1390</v>
      </c>
    </row>
    <row r="41" spans="1:5" ht="12.75">
      <c r="A41" t="s">
        <v>57</v>
      </c>
      <c r="E41" s="39" t="s">
        <v>1062</v>
      </c>
    </row>
    <row r="42" spans="1:16" ht="12.75">
      <c r="A42" t="s">
        <v>49</v>
      </c>
      <c s="34" t="s">
        <v>72</v>
      </c>
      <c s="34" t="s">
        <v>1391</v>
      </c>
      <c s="35" t="s">
        <v>5</v>
      </c>
      <c s="6" t="s">
        <v>1392</v>
      </c>
      <c s="36" t="s">
        <v>100</v>
      </c>
      <c s="37">
        <v>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499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1393</v>
      </c>
    </row>
    <row r="45" spans="1:5" ht="12.75">
      <c r="A45" t="s">
        <v>57</v>
      </c>
      <c r="E45" s="39" t="s">
        <v>1394</v>
      </c>
    </row>
    <row r="46" spans="1:13" ht="12.75">
      <c r="A46" t="s">
        <v>46</v>
      </c>
      <c r="C46" s="31" t="s">
        <v>732</v>
      </c>
      <c r="E46" s="33" t="s">
        <v>733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49</v>
      </c>
      <c s="34" t="s">
        <v>25</v>
      </c>
      <c s="34" t="s">
        <v>1395</v>
      </c>
      <c s="35" t="s">
        <v>5</v>
      </c>
      <c s="6" t="s">
        <v>1396</v>
      </c>
      <c s="36" t="s">
        <v>62</v>
      </c>
      <c s="37">
        <v>103.2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1397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63</v>
      </c>
      <c s="34" t="s">
        <v>1074</v>
      </c>
      <c s="35" t="s">
        <v>4</v>
      </c>
      <c s="6" t="s">
        <v>1075</v>
      </c>
      <c s="36" t="s">
        <v>52</v>
      </c>
      <c s="37">
        <v>770.4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1398</v>
      </c>
    </row>
    <row r="54" spans="1:5" ht="318.75">
      <c r="A54" t="s">
        <v>57</v>
      </c>
      <c r="E54" s="39" t="s">
        <v>741</v>
      </c>
    </row>
    <row r="55" spans="1:16" ht="12.75">
      <c r="A55" t="s">
        <v>49</v>
      </c>
      <c s="34" t="s">
        <v>67</v>
      </c>
      <c s="34" t="s">
        <v>738</v>
      </c>
      <c s="35" t="s">
        <v>4</v>
      </c>
      <c s="6" t="s">
        <v>739</v>
      </c>
      <c s="36" t="s">
        <v>52</v>
      </c>
      <c s="37">
        <v>28.427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1399</v>
      </c>
    </row>
    <row r="58" spans="1:5" ht="318.75">
      <c r="A58" t="s">
        <v>57</v>
      </c>
      <c r="E58" s="39" t="s">
        <v>741</v>
      </c>
    </row>
    <row r="59" spans="1:16" ht="12.75">
      <c r="A59" t="s">
        <v>49</v>
      </c>
      <c s="34" t="s">
        <v>26</v>
      </c>
      <c s="34" t="s">
        <v>58</v>
      </c>
      <c s="35" t="s">
        <v>5</v>
      </c>
      <c s="6" t="s">
        <v>745</v>
      </c>
      <c s="36" t="s">
        <v>52</v>
      </c>
      <c s="37">
        <v>482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1400</v>
      </c>
    </row>
    <row r="62" spans="1:5" ht="229.5">
      <c r="A62" t="s">
        <v>57</v>
      </c>
      <c r="E62" s="39" t="s">
        <v>747</v>
      </c>
    </row>
    <row r="63" spans="1:16" ht="12.75">
      <c r="A63" t="s">
        <v>49</v>
      </c>
      <c s="34" t="s">
        <v>75</v>
      </c>
      <c s="34" t="s">
        <v>1070</v>
      </c>
      <c s="35" t="s">
        <v>5</v>
      </c>
      <c s="6" t="s">
        <v>1071</v>
      </c>
      <c s="36" t="s">
        <v>119</v>
      </c>
      <c s="37">
        <v>4368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499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1401</v>
      </c>
    </row>
    <row r="66" spans="1:5" ht="38.25">
      <c r="A66" t="s">
        <v>57</v>
      </c>
      <c r="E66" s="39" t="s">
        <v>1073</v>
      </c>
    </row>
    <row r="67" spans="1:16" ht="12.75">
      <c r="A67" t="s">
        <v>49</v>
      </c>
      <c s="34" t="s">
        <v>79</v>
      </c>
      <c s="34" t="s">
        <v>1074</v>
      </c>
      <c s="35" t="s">
        <v>27</v>
      </c>
      <c s="6" t="s">
        <v>1075</v>
      </c>
      <c s="36" t="s">
        <v>52</v>
      </c>
      <c s="37">
        <v>1054.873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499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204">
      <c r="A69" s="35" t="s">
        <v>56</v>
      </c>
      <c r="E69" s="40" t="s">
        <v>1402</v>
      </c>
    </row>
    <row r="70" spans="1:5" ht="318.75">
      <c r="A70" t="s">
        <v>57</v>
      </c>
      <c r="E70" s="39" t="s">
        <v>741</v>
      </c>
    </row>
    <row r="71" spans="1:16" ht="12.75">
      <c r="A71" t="s">
        <v>49</v>
      </c>
      <c s="34" t="s">
        <v>82</v>
      </c>
      <c s="34" t="s">
        <v>738</v>
      </c>
      <c s="35" t="s">
        <v>27</v>
      </c>
      <c s="6" t="s">
        <v>739</v>
      </c>
      <c s="36" t="s">
        <v>52</v>
      </c>
      <c s="37">
        <v>3442.213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1053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1403</v>
      </c>
    </row>
    <row r="74" spans="1:5" ht="318.75">
      <c r="A74" t="s">
        <v>57</v>
      </c>
      <c r="E74" s="39" t="s">
        <v>741</v>
      </c>
    </row>
    <row r="75" spans="1:16" ht="12.75">
      <c r="A75" t="s">
        <v>49</v>
      </c>
      <c s="34" t="s">
        <v>85</v>
      </c>
      <c s="34" t="s">
        <v>1404</v>
      </c>
      <c s="35" t="s">
        <v>5</v>
      </c>
      <c s="6" t="s">
        <v>1405</v>
      </c>
      <c s="36" t="s">
        <v>62</v>
      </c>
      <c s="37">
        <v>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1406</v>
      </c>
    </row>
    <row r="78" spans="1:5" ht="25.5">
      <c r="A78" t="s">
        <v>57</v>
      </c>
      <c r="E78" s="39" t="s">
        <v>1262</v>
      </c>
    </row>
    <row r="79" spans="1:16" ht="12.75">
      <c r="A79" t="s">
        <v>49</v>
      </c>
      <c s="34" t="s">
        <v>88</v>
      </c>
      <c s="34" t="s">
        <v>748</v>
      </c>
      <c s="35" t="s">
        <v>5</v>
      </c>
      <c s="6" t="s">
        <v>749</v>
      </c>
      <c s="36" t="s">
        <v>52</v>
      </c>
      <c s="37">
        <v>3325.168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1053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153">
      <c r="A81" s="35" t="s">
        <v>56</v>
      </c>
      <c r="E81" s="40" t="s">
        <v>1407</v>
      </c>
    </row>
    <row r="82" spans="1:5" ht="229.5">
      <c r="A82" t="s">
        <v>57</v>
      </c>
      <c r="E82" s="39" t="s">
        <v>751</v>
      </c>
    </row>
    <row r="83" spans="1:13" ht="12.75">
      <c r="A83" t="s">
        <v>46</v>
      </c>
      <c r="C83" s="31" t="s">
        <v>756</v>
      </c>
      <c r="E83" s="33" t="s">
        <v>757</v>
      </c>
      <c r="J83" s="32">
        <f>0</f>
      </c>
      <c s="32">
        <f>0</f>
      </c>
      <c s="32">
        <f>0+L84+L88+L92+L96+L100+L104+L108+L112+L116+L120+L124+L128+L132+L136+L140+L144+L148+L152+L156+L160+L164+L168+L172</f>
      </c>
      <c s="32">
        <f>0+M84+M88+M92+M96+M100+M104+M108+M112+M116+M120+M124+M128+M132+M136+M140+M144+M148+M152+M156+M160+M164+M168+M172</f>
      </c>
    </row>
    <row r="84" spans="1:16" ht="12.75">
      <c r="A84" t="s">
        <v>49</v>
      </c>
      <c s="34" t="s">
        <v>72</v>
      </c>
      <c s="34" t="s">
        <v>1408</v>
      </c>
      <c s="35" t="s">
        <v>5</v>
      </c>
      <c s="6" t="s">
        <v>1409</v>
      </c>
      <c s="36" t="s">
        <v>100</v>
      </c>
      <c s="37">
        <v>58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1053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1410</v>
      </c>
    </row>
    <row r="87" spans="1:5" ht="153">
      <c r="A87" t="s">
        <v>57</v>
      </c>
      <c r="E87" s="39" t="s">
        <v>1411</v>
      </c>
    </row>
    <row r="88" spans="1:16" ht="12.75">
      <c r="A88" t="s">
        <v>49</v>
      </c>
      <c s="34" t="s">
        <v>75</v>
      </c>
      <c s="34" t="s">
        <v>1412</v>
      </c>
      <c s="35" t="s">
        <v>5</v>
      </c>
      <c s="6" t="s">
        <v>1413</v>
      </c>
      <c s="36" t="s">
        <v>52</v>
      </c>
      <c s="37">
        <v>28.427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1414</v>
      </c>
    </row>
    <row r="91" spans="1:5" ht="409.5">
      <c r="A91" t="s">
        <v>57</v>
      </c>
      <c r="E91" s="39" t="s">
        <v>1415</v>
      </c>
    </row>
    <row r="92" spans="1:16" ht="12.75">
      <c r="A92" t="s">
        <v>49</v>
      </c>
      <c s="34" t="s">
        <v>79</v>
      </c>
      <c s="34" t="s">
        <v>1416</v>
      </c>
      <c s="35" t="s">
        <v>4</v>
      </c>
      <c s="6" t="s">
        <v>1417</v>
      </c>
      <c s="36" t="s">
        <v>52</v>
      </c>
      <c s="37">
        <v>55.264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76.5">
      <c r="A94" s="35" t="s">
        <v>56</v>
      </c>
      <c r="E94" s="40" t="s">
        <v>1418</v>
      </c>
    </row>
    <row r="95" spans="1:5" ht="38.25">
      <c r="A95" t="s">
        <v>57</v>
      </c>
      <c r="E95" s="39" t="s">
        <v>1419</v>
      </c>
    </row>
    <row r="96" spans="1:16" ht="12.75">
      <c r="A96" t="s">
        <v>49</v>
      </c>
      <c s="34" t="s">
        <v>82</v>
      </c>
      <c s="34" t="s">
        <v>1420</v>
      </c>
      <c s="35" t="s">
        <v>5</v>
      </c>
      <c s="6" t="s">
        <v>1421</v>
      </c>
      <c s="36" t="s">
        <v>62</v>
      </c>
      <c s="37">
        <v>406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1053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1422</v>
      </c>
    </row>
    <row r="99" spans="1:5" ht="63.75">
      <c r="A99" t="s">
        <v>57</v>
      </c>
      <c r="E99" s="39" t="s">
        <v>1089</v>
      </c>
    </row>
    <row r="100" spans="1:16" ht="12.75">
      <c r="A100" t="s">
        <v>49</v>
      </c>
      <c s="34" t="s">
        <v>85</v>
      </c>
      <c s="34" t="s">
        <v>1423</v>
      </c>
      <c s="35" t="s">
        <v>5</v>
      </c>
      <c s="6" t="s">
        <v>1424</v>
      </c>
      <c s="36" t="s">
        <v>62</v>
      </c>
      <c s="37">
        <v>543.5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1053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1425</v>
      </c>
    </row>
    <row r="103" spans="1:5" ht="191.25">
      <c r="A103" t="s">
        <v>57</v>
      </c>
      <c r="E103" s="39" t="s">
        <v>1093</v>
      </c>
    </row>
    <row r="104" spans="1:16" ht="12.75">
      <c r="A104" t="s">
        <v>49</v>
      </c>
      <c s="34" t="s">
        <v>88</v>
      </c>
      <c s="34" t="s">
        <v>1090</v>
      </c>
      <c s="35" t="s">
        <v>4</v>
      </c>
      <c s="6" t="s">
        <v>1091</v>
      </c>
      <c s="36" t="s">
        <v>62</v>
      </c>
      <c s="37">
        <v>1725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1053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1426</v>
      </c>
    </row>
    <row r="107" spans="1:5" ht="191.25">
      <c r="A107" t="s">
        <v>57</v>
      </c>
      <c r="E107" s="39" t="s">
        <v>1093</v>
      </c>
    </row>
    <row r="108" spans="1:16" ht="12.75">
      <c r="A108" t="s">
        <v>49</v>
      </c>
      <c s="34" t="s">
        <v>91</v>
      </c>
      <c s="34" t="s">
        <v>1078</v>
      </c>
      <c s="35" t="s">
        <v>4</v>
      </c>
      <c s="6" t="s">
        <v>1079</v>
      </c>
      <c s="36" t="s">
        <v>498</v>
      </c>
      <c s="37">
        <v>188.252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1053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178.5">
      <c r="A110" s="35" t="s">
        <v>56</v>
      </c>
      <c r="E110" s="40" t="s">
        <v>1427</v>
      </c>
    </row>
    <row r="111" spans="1:5" ht="38.25">
      <c r="A111" t="s">
        <v>57</v>
      </c>
      <c r="E111" s="39" t="s">
        <v>1081</v>
      </c>
    </row>
    <row r="112" spans="1:16" ht="12.75">
      <c r="A112" t="s">
        <v>49</v>
      </c>
      <c s="34" t="s">
        <v>91</v>
      </c>
      <c s="34" t="s">
        <v>1082</v>
      </c>
      <c s="35" t="s">
        <v>4</v>
      </c>
      <c s="6" t="s">
        <v>1083</v>
      </c>
      <c s="36" t="s">
        <v>664</v>
      </c>
      <c s="37">
        <v>2143.425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1053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1428</v>
      </c>
    </row>
    <row r="115" spans="1:5" ht="25.5">
      <c r="A115" t="s">
        <v>57</v>
      </c>
      <c r="E115" s="39" t="s">
        <v>1085</v>
      </c>
    </row>
    <row r="116" spans="1:16" ht="12.75">
      <c r="A116" t="s">
        <v>49</v>
      </c>
      <c s="34" t="s">
        <v>93</v>
      </c>
      <c s="34" t="s">
        <v>1082</v>
      </c>
      <c s="35" t="s">
        <v>27</v>
      </c>
      <c s="6" t="s">
        <v>1083</v>
      </c>
      <c s="36" t="s">
        <v>664</v>
      </c>
      <c s="37">
        <v>1839.859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1053</v>
      </c>
      <c>
        <f>(M116*21)/100</f>
      </c>
      <c t="s">
        <v>54</v>
      </c>
    </row>
    <row r="117" spans="1:5" ht="12.75">
      <c r="A117" s="35" t="s">
        <v>55</v>
      </c>
      <c r="E117" s="39" t="s">
        <v>5</v>
      </c>
    </row>
    <row r="118" spans="1:5" ht="102">
      <c r="A118" s="35" t="s">
        <v>56</v>
      </c>
      <c r="E118" s="40" t="s">
        <v>1429</v>
      </c>
    </row>
    <row r="119" spans="1:5" ht="25.5">
      <c r="A119" t="s">
        <v>57</v>
      </c>
      <c r="E119" s="39" t="s">
        <v>1085</v>
      </c>
    </row>
    <row r="120" spans="1:16" ht="12.75">
      <c r="A120" t="s">
        <v>49</v>
      </c>
      <c s="34" t="s">
        <v>93</v>
      </c>
      <c s="34" t="s">
        <v>1430</v>
      </c>
      <c s="35" t="s">
        <v>4</v>
      </c>
      <c s="6" t="s">
        <v>1431</v>
      </c>
      <c s="36" t="s">
        <v>498</v>
      </c>
      <c s="37">
        <v>4.463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1053</v>
      </c>
      <c>
        <f>(M120*21)/100</f>
      </c>
      <c t="s">
        <v>54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1432</v>
      </c>
    </row>
    <row r="123" spans="1:5" ht="267.75">
      <c r="A123" t="s">
        <v>57</v>
      </c>
      <c r="E123" s="39" t="s">
        <v>1122</v>
      </c>
    </row>
    <row r="124" spans="1:16" ht="12.75">
      <c r="A124" t="s">
        <v>49</v>
      </c>
      <c s="34" t="s">
        <v>97</v>
      </c>
      <c s="34" t="s">
        <v>1078</v>
      </c>
      <c s="35" t="s">
        <v>27</v>
      </c>
      <c s="6" t="s">
        <v>1079</v>
      </c>
      <c s="36" t="s">
        <v>498</v>
      </c>
      <c s="37">
        <v>179.85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1053</v>
      </c>
      <c>
        <f>(M124*21)/100</f>
      </c>
      <c t="s">
        <v>54</v>
      </c>
    </row>
    <row r="125" spans="1:5" ht="12.75">
      <c r="A125" s="35" t="s">
        <v>55</v>
      </c>
      <c r="E125" s="39" t="s">
        <v>5</v>
      </c>
    </row>
    <row r="126" spans="1:5" ht="127.5">
      <c r="A126" s="35" t="s">
        <v>56</v>
      </c>
      <c r="E126" s="40" t="s">
        <v>1433</v>
      </c>
    </row>
    <row r="127" spans="1:5" ht="38.25">
      <c r="A127" t="s">
        <v>57</v>
      </c>
      <c r="E127" s="39" t="s">
        <v>1081</v>
      </c>
    </row>
    <row r="128" spans="1:16" ht="12.75">
      <c r="A128" t="s">
        <v>49</v>
      </c>
      <c s="34" t="s">
        <v>97</v>
      </c>
      <c s="34" t="s">
        <v>1434</v>
      </c>
      <c s="35" t="s">
        <v>5</v>
      </c>
      <c s="6" t="s">
        <v>1435</v>
      </c>
      <c s="36" t="s">
        <v>498</v>
      </c>
      <c s="37">
        <v>31.006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499</v>
      </c>
      <c>
        <f>(M128*21)/100</f>
      </c>
      <c t="s">
        <v>54</v>
      </c>
    </row>
    <row r="129" spans="1:5" ht="12.75">
      <c r="A129" s="35" t="s">
        <v>55</v>
      </c>
      <c r="E129" s="39" t="s">
        <v>5</v>
      </c>
    </row>
    <row r="130" spans="1:5" ht="38.25">
      <c r="A130" s="35" t="s">
        <v>56</v>
      </c>
      <c r="E130" s="40" t="s">
        <v>1436</v>
      </c>
    </row>
    <row r="131" spans="1:5" ht="331.5">
      <c r="A131" t="s">
        <v>57</v>
      </c>
      <c r="E131" s="39" t="s">
        <v>1437</v>
      </c>
    </row>
    <row r="132" spans="1:16" ht="12.75">
      <c r="A132" t="s">
        <v>49</v>
      </c>
      <c s="34" t="s">
        <v>101</v>
      </c>
      <c s="34" t="s">
        <v>1438</v>
      </c>
      <c s="35" t="s">
        <v>5</v>
      </c>
      <c s="6" t="s">
        <v>1439</v>
      </c>
      <c s="36" t="s">
        <v>498</v>
      </c>
      <c s="37">
        <v>31.006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499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38.25">
      <c r="A134" s="35" t="s">
        <v>56</v>
      </c>
      <c r="E134" s="40" t="s">
        <v>1440</v>
      </c>
    </row>
    <row r="135" spans="1:5" ht="12.75">
      <c r="A135" t="s">
        <v>57</v>
      </c>
      <c r="E135" s="39" t="s">
        <v>1441</v>
      </c>
    </row>
    <row r="136" spans="1:16" ht="12.75">
      <c r="A136" t="s">
        <v>49</v>
      </c>
      <c s="34" t="s">
        <v>104</v>
      </c>
      <c s="34" t="s">
        <v>1442</v>
      </c>
      <c s="35" t="s">
        <v>5</v>
      </c>
      <c s="6" t="s">
        <v>1443</v>
      </c>
      <c s="36" t="s">
        <v>52</v>
      </c>
      <c s="37">
        <v>101.888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1053</v>
      </c>
      <c>
        <f>(M136*21)/100</f>
      </c>
      <c t="s">
        <v>54</v>
      </c>
    </row>
    <row r="137" spans="1:5" ht="12.75">
      <c r="A137" s="35" t="s">
        <v>55</v>
      </c>
      <c r="E137" s="39" t="s">
        <v>5</v>
      </c>
    </row>
    <row r="138" spans="1:5" ht="63.75">
      <c r="A138" s="35" t="s">
        <v>56</v>
      </c>
      <c r="E138" s="40" t="s">
        <v>1444</v>
      </c>
    </row>
    <row r="139" spans="1:5" ht="409.5">
      <c r="A139" t="s">
        <v>57</v>
      </c>
      <c r="E139" s="39" t="s">
        <v>1415</v>
      </c>
    </row>
    <row r="140" spans="1:16" ht="12.75">
      <c r="A140" t="s">
        <v>49</v>
      </c>
      <c s="34" t="s">
        <v>107</v>
      </c>
      <c s="34" t="s">
        <v>1430</v>
      </c>
      <c s="35" t="s">
        <v>27</v>
      </c>
      <c s="6" t="s">
        <v>1431</v>
      </c>
      <c s="36" t="s">
        <v>498</v>
      </c>
      <c s="37">
        <v>13.23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1053</v>
      </c>
      <c>
        <f>(M140*21)/100</f>
      </c>
      <c t="s">
        <v>54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1445</v>
      </c>
    </row>
    <row r="143" spans="1:5" ht="267.75">
      <c r="A143" t="s">
        <v>57</v>
      </c>
      <c r="E143" s="39" t="s">
        <v>1122</v>
      </c>
    </row>
    <row r="144" spans="1:16" ht="25.5">
      <c r="A144" t="s">
        <v>49</v>
      </c>
      <c s="34" t="s">
        <v>110</v>
      </c>
      <c s="34" t="s">
        <v>1086</v>
      </c>
      <c s="35" t="s">
        <v>5</v>
      </c>
      <c s="6" t="s">
        <v>1087</v>
      </c>
      <c s="36" t="s">
        <v>62</v>
      </c>
      <c s="37">
        <v>4632.26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499</v>
      </c>
      <c>
        <f>(M144*21)/100</f>
      </c>
      <c t="s">
        <v>54</v>
      </c>
    </row>
    <row r="145" spans="1:5" ht="12.75">
      <c r="A145" s="35" t="s">
        <v>55</v>
      </c>
      <c r="E145" s="39" t="s">
        <v>5</v>
      </c>
    </row>
    <row r="146" spans="1:5" ht="140.25">
      <c r="A146" s="35" t="s">
        <v>56</v>
      </c>
      <c r="E146" s="40" t="s">
        <v>1446</v>
      </c>
    </row>
    <row r="147" spans="1:5" ht="63.75">
      <c r="A147" t="s">
        <v>57</v>
      </c>
      <c r="E147" s="39" t="s">
        <v>1089</v>
      </c>
    </row>
    <row r="148" spans="1:16" ht="12.75">
      <c r="A148" t="s">
        <v>49</v>
      </c>
      <c s="34" t="s">
        <v>113</v>
      </c>
      <c s="34" t="s">
        <v>1090</v>
      </c>
      <c s="35" t="s">
        <v>27</v>
      </c>
      <c s="6" t="s">
        <v>1091</v>
      </c>
      <c s="36" t="s">
        <v>62</v>
      </c>
      <c s="37">
        <v>1051.4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499</v>
      </c>
      <c>
        <f>(M148*21)/100</f>
      </c>
      <c t="s">
        <v>54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1447</v>
      </c>
    </row>
    <row r="151" spans="1:5" ht="191.25">
      <c r="A151" t="s">
        <v>57</v>
      </c>
      <c r="E151" s="39" t="s">
        <v>1093</v>
      </c>
    </row>
    <row r="152" spans="1:16" ht="12.75">
      <c r="A152" t="s">
        <v>49</v>
      </c>
      <c s="34" t="s">
        <v>116</v>
      </c>
      <c s="34" t="s">
        <v>1448</v>
      </c>
      <c s="35" t="s">
        <v>5</v>
      </c>
      <c s="6" t="s">
        <v>1449</v>
      </c>
      <c s="36" t="s">
        <v>52</v>
      </c>
      <c s="37">
        <v>410.789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499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178.5">
      <c r="A154" s="35" t="s">
        <v>56</v>
      </c>
      <c r="E154" s="40" t="s">
        <v>1450</v>
      </c>
    </row>
    <row r="155" spans="1:5" ht="76.5">
      <c r="A155" t="s">
        <v>57</v>
      </c>
      <c r="E155" s="39" t="s">
        <v>1451</v>
      </c>
    </row>
    <row r="156" spans="1:16" ht="12.75">
      <c r="A156" t="s">
        <v>49</v>
      </c>
      <c s="34" t="s">
        <v>120</v>
      </c>
      <c s="34" t="s">
        <v>1094</v>
      </c>
      <c s="35" t="s">
        <v>5</v>
      </c>
      <c s="6" t="s">
        <v>1095</v>
      </c>
      <c s="36" t="s">
        <v>100</v>
      </c>
      <c s="37">
        <v>151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499</v>
      </c>
      <c>
        <f>(M156*21)/100</f>
      </c>
      <c t="s">
        <v>54</v>
      </c>
    </row>
    <row r="157" spans="1:5" ht="12.75">
      <c r="A157" s="35" t="s">
        <v>55</v>
      </c>
      <c r="E157" s="39" t="s">
        <v>5</v>
      </c>
    </row>
    <row r="158" spans="1:5" ht="76.5">
      <c r="A158" s="35" t="s">
        <v>56</v>
      </c>
      <c r="E158" s="40" t="s">
        <v>1452</v>
      </c>
    </row>
    <row r="159" spans="1:5" ht="153">
      <c r="A159" t="s">
        <v>57</v>
      </c>
      <c r="E159" s="39" t="s">
        <v>1097</v>
      </c>
    </row>
    <row r="160" spans="1:16" ht="12.75">
      <c r="A160" t="s">
        <v>49</v>
      </c>
      <c s="34" t="s">
        <v>125</v>
      </c>
      <c s="34" t="s">
        <v>1098</v>
      </c>
      <c s="35" t="s">
        <v>5</v>
      </c>
      <c s="6" t="s">
        <v>1099</v>
      </c>
      <c s="36" t="s">
        <v>100</v>
      </c>
      <c s="37">
        <v>113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499</v>
      </c>
      <c>
        <f>(M160*21)/100</f>
      </c>
      <c t="s">
        <v>54</v>
      </c>
    </row>
    <row r="161" spans="1:5" ht="12.75">
      <c r="A161" s="35" t="s">
        <v>55</v>
      </c>
      <c r="E161" s="39" t="s">
        <v>5</v>
      </c>
    </row>
    <row r="162" spans="1:5" ht="76.5">
      <c r="A162" s="35" t="s">
        <v>56</v>
      </c>
      <c r="E162" s="40" t="s">
        <v>1453</v>
      </c>
    </row>
    <row r="163" spans="1:5" ht="153">
      <c r="A163" t="s">
        <v>57</v>
      </c>
      <c r="E163" s="39" t="s">
        <v>1101</v>
      </c>
    </row>
    <row r="164" spans="1:16" ht="12.75">
      <c r="A164" t="s">
        <v>49</v>
      </c>
      <c s="34" t="s">
        <v>126</v>
      </c>
      <c s="34" t="s">
        <v>1416</v>
      </c>
      <c s="35" t="s">
        <v>27</v>
      </c>
      <c s="6" t="s">
        <v>1417</v>
      </c>
      <c s="36" t="s">
        <v>52</v>
      </c>
      <c s="37">
        <v>63.636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499</v>
      </c>
      <c>
        <f>(M164*21)/100</f>
      </c>
      <c t="s">
        <v>54</v>
      </c>
    </row>
    <row r="165" spans="1:5" ht="12.75">
      <c r="A165" s="35" t="s">
        <v>55</v>
      </c>
      <c r="E165" s="39" t="s">
        <v>5</v>
      </c>
    </row>
    <row r="166" spans="1:5" ht="63.75">
      <c r="A166" s="35" t="s">
        <v>56</v>
      </c>
      <c r="E166" s="40" t="s">
        <v>1454</v>
      </c>
    </row>
    <row r="167" spans="1:5" ht="38.25">
      <c r="A167" t="s">
        <v>57</v>
      </c>
      <c r="E167" s="39" t="s">
        <v>1419</v>
      </c>
    </row>
    <row r="168" spans="1:16" ht="12.75">
      <c r="A168" t="s">
        <v>49</v>
      </c>
      <c s="34" t="s">
        <v>127</v>
      </c>
      <c s="34" t="s">
        <v>1455</v>
      </c>
      <c s="35" t="s">
        <v>5</v>
      </c>
      <c s="6" t="s">
        <v>1456</v>
      </c>
      <c s="36" t="s">
        <v>52</v>
      </c>
      <c s="37">
        <v>15.166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499</v>
      </c>
      <c>
        <f>(M168*21)/100</f>
      </c>
      <c t="s">
        <v>54</v>
      </c>
    </row>
    <row r="169" spans="1:5" ht="12.75">
      <c r="A169" s="35" t="s">
        <v>55</v>
      </c>
      <c r="E169" s="39" t="s">
        <v>5</v>
      </c>
    </row>
    <row r="170" spans="1:5" ht="76.5">
      <c r="A170" s="35" t="s">
        <v>56</v>
      </c>
      <c r="E170" s="40" t="s">
        <v>1457</v>
      </c>
    </row>
    <row r="171" spans="1:5" ht="369.75">
      <c r="A171" t="s">
        <v>57</v>
      </c>
      <c r="E171" s="39" t="s">
        <v>1458</v>
      </c>
    </row>
    <row r="172" spans="1:16" ht="12.75">
      <c r="A172" t="s">
        <v>49</v>
      </c>
      <c s="34" t="s">
        <v>128</v>
      </c>
      <c s="34" t="s">
        <v>769</v>
      </c>
      <c s="35" t="s">
        <v>5</v>
      </c>
      <c s="6" t="s">
        <v>770</v>
      </c>
      <c s="36" t="s">
        <v>664</v>
      </c>
      <c s="37">
        <v>3562.575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499</v>
      </c>
      <c>
        <f>(M172*21)/100</f>
      </c>
      <c t="s">
        <v>54</v>
      </c>
    </row>
    <row r="173" spans="1:5" ht="12.75">
      <c r="A173" s="35" t="s">
        <v>55</v>
      </c>
      <c r="E173" s="39" t="s">
        <v>5</v>
      </c>
    </row>
    <row r="174" spans="1:5" ht="76.5">
      <c r="A174" s="35" t="s">
        <v>56</v>
      </c>
      <c r="E174" s="40" t="s">
        <v>1459</v>
      </c>
    </row>
    <row r="175" spans="1:5" ht="102">
      <c r="A175" t="s">
        <v>57</v>
      </c>
      <c r="E175" s="39" t="s">
        <v>772</v>
      </c>
    </row>
    <row r="176" spans="1:13" ht="12.75">
      <c r="A176" t="s">
        <v>46</v>
      </c>
      <c r="C176" s="31" t="s">
        <v>1107</v>
      </c>
      <c r="E176" s="33" t="s">
        <v>1108</v>
      </c>
      <c r="J176" s="32">
        <f>0</f>
      </c>
      <c s="32">
        <f>0</f>
      </c>
      <c s="32">
        <f>0+L177+L181+L185+L189+L193</f>
      </c>
      <c s="32">
        <f>0+M177+M181+M185+M189+M193</f>
      </c>
    </row>
    <row r="177" spans="1:16" ht="12.75">
      <c r="A177" t="s">
        <v>49</v>
      </c>
      <c s="34" t="s">
        <v>129</v>
      </c>
      <c s="34" t="s">
        <v>1460</v>
      </c>
      <c s="35" t="s">
        <v>5</v>
      </c>
      <c s="6" t="s">
        <v>1461</v>
      </c>
      <c s="36" t="s">
        <v>52</v>
      </c>
      <c s="37">
        <v>4.826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499</v>
      </c>
      <c>
        <f>(M177*21)/100</f>
      </c>
      <c t="s">
        <v>54</v>
      </c>
    </row>
    <row r="178" spans="1:5" ht="12.75">
      <c r="A178" s="35" t="s">
        <v>55</v>
      </c>
      <c r="E178" s="39" t="s">
        <v>5</v>
      </c>
    </row>
    <row r="179" spans="1:5" ht="51">
      <c r="A179" s="35" t="s">
        <v>56</v>
      </c>
      <c r="E179" s="40" t="s">
        <v>1462</v>
      </c>
    </row>
    <row r="180" spans="1:5" ht="369.75">
      <c r="A180" t="s">
        <v>57</v>
      </c>
      <c r="E180" s="39" t="s">
        <v>1458</v>
      </c>
    </row>
    <row r="181" spans="1:16" ht="12.75">
      <c r="A181" t="s">
        <v>49</v>
      </c>
      <c s="34" t="s">
        <v>130</v>
      </c>
      <c s="34" t="s">
        <v>1463</v>
      </c>
      <c s="35" t="s">
        <v>5</v>
      </c>
      <c s="6" t="s">
        <v>1464</v>
      </c>
      <c s="36" t="s">
        <v>498</v>
      </c>
      <c s="37">
        <v>0.758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499</v>
      </c>
      <c>
        <f>(M181*21)/100</f>
      </c>
      <c t="s">
        <v>54</v>
      </c>
    </row>
    <row r="182" spans="1:5" ht="12.75">
      <c r="A182" s="35" t="s">
        <v>55</v>
      </c>
      <c r="E182" s="39" t="s">
        <v>5</v>
      </c>
    </row>
    <row r="183" spans="1:5" ht="38.25">
      <c r="A183" s="35" t="s">
        <v>56</v>
      </c>
      <c r="E183" s="40" t="s">
        <v>1465</v>
      </c>
    </row>
    <row r="184" spans="1:5" ht="267.75">
      <c r="A184" t="s">
        <v>57</v>
      </c>
      <c r="E184" s="39" t="s">
        <v>1122</v>
      </c>
    </row>
    <row r="185" spans="1:16" ht="12.75">
      <c r="A185" t="s">
        <v>49</v>
      </c>
      <c s="34" t="s">
        <v>131</v>
      </c>
      <c s="34" t="s">
        <v>1466</v>
      </c>
      <c s="35" t="s">
        <v>5</v>
      </c>
      <c s="6" t="s">
        <v>1467</v>
      </c>
      <c s="36" t="s">
        <v>52</v>
      </c>
      <c s="37">
        <v>187.907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499</v>
      </c>
      <c>
        <f>(M185*21)/100</f>
      </c>
      <c t="s">
        <v>54</v>
      </c>
    </row>
    <row r="186" spans="1:5" ht="12.75">
      <c r="A186" s="35" t="s">
        <v>55</v>
      </c>
      <c r="E186" s="39" t="s">
        <v>5</v>
      </c>
    </row>
    <row r="187" spans="1:5" ht="38.25">
      <c r="A187" s="35" t="s">
        <v>56</v>
      </c>
      <c r="E187" s="40" t="s">
        <v>1468</v>
      </c>
    </row>
    <row r="188" spans="1:5" ht="229.5">
      <c r="A188" t="s">
        <v>57</v>
      </c>
      <c r="E188" s="39" t="s">
        <v>1469</v>
      </c>
    </row>
    <row r="189" spans="1:16" ht="12.75">
      <c r="A189" t="s">
        <v>49</v>
      </c>
      <c s="34" t="s">
        <v>133</v>
      </c>
      <c s="34" t="s">
        <v>1116</v>
      </c>
      <c s="35" t="s">
        <v>5</v>
      </c>
      <c s="6" t="s">
        <v>1117</v>
      </c>
      <c s="36" t="s">
        <v>52</v>
      </c>
      <c s="37">
        <v>484.79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499</v>
      </c>
      <c>
        <f>(M189*21)/100</f>
      </c>
      <c t="s">
        <v>54</v>
      </c>
    </row>
    <row r="190" spans="1:5" ht="12.75">
      <c r="A190" s="35" t="s">
        <v>55</v>
      </c>
      <c r="E190" s="39" t="s">
        <v>5</v>
      </c>
    </row>
    <row r="191" spans="1:5" ht="38.25">
      <c r="A191" s="35" t="s">
        <v>56</v>
      </c>
      <c r="E191" s="40" t="s">
        <v>1470</v>
      </c>
    </row>
    <row r="192" spans="1:5" ht="369.75">
      <c r="A192" t="s">
        <v>57</v>
      </c>
      <c r="E192" s="39" t="s">
        <v>778</v>
      </c>
    </row>
    <row r="193" spans="1:16" ht="12.75">
      <c r="A193" t="s">
        <v>49</v>
      </c>
      <c s="34" t="s">
        <v>134</v>
      </c>
      <c s="34" t="s">
        <v>1119</v>
      </c>
      <c s="35" t="s">
        <v>5</v>
      </c>
      <c s="6" t="s">
        <v>1120</v>
      </c>
      <c s="36" t="s">
        <v>498</v>
      </c>
      <c s="37">
        <v>64.3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499</v>
      </c>
      <c>
        <f>(M193*21)/100</f>
      </c>
      <c t="s">
        <v>54</v>
      </c>
    </row>
    <row r="194" spans="1:5" ht="12.75">
      <c r="A194" s="35" t="s">
        <v>55</v>
      </c>
      <c r="E194" s="39" t="s">
        <v>5</v>
      </c>
    </row>
    <row r="195" spans="1:5" ht="25.5">
      <c r="A195" s="35" t="s">
        <v>56</v>
      </c>
      <c r="E195" s="40" t="s">
        <v>1471</v>
      </c>
    </row>
    <row r="196" spans="1:5" ht="267.75">
      <c r="A196" t="s">
        <v>57</v>
      </c>
      <c r="E196" s="39" t="s">
        <v>1122</v>
      </c>
    </row>
    <row r="197" spans="1:13" ht="12.75">
      <c r="A197" t="s">
        <v>46</v>
      </c>
      <c r="C197" s="31" t="s">
        <v>773</v>
      </c>
      <c r="E197" s="33" t="s">
        <v>774</v>
      </c>
      <c r="J197" s="32">
        <f>0</f>
      </c>
      <c s="32">
        <f>0</f>
      </c>
      <c s="32">
        <f>0+L198+L202+L206+L210+L214+L218+L222+L226+L230+L234+L238+L242</f>
      </c>
      <c s="32">
        <f>0+M198+M202+M206+M210+M214+M218+M222+M226+M230+M234+M238+M242</f>
      </c>
    </row>
    <row r="198" spans="1:16" ht="12.75">
      <c r="A198" t="s">
        <v>49</v>
      </c>
      <c s="34" t="s">
        <v>101</v>
      </c>
      <c s="34" t="s">
        <v>1472</v>
      </c>
      <c s="35" t="s">
        <v>5</v>
      </c>
      <c s="6" t="s">
        <v>1473</v>
      </c>
      <c s="36" t="s">
        <v>52</v>
      </c>
      <c s="37">
        <v>265.4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1053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51">
      <c r="A200" s="35" t="s">
        <v>56</v>
      </c>
      <c r="E200" s="40" t="s">
        <v>1474</v>
      </c>
    </row>
    <row r="201" spans="1:5" ht="369.75">
      <c r="A201" t="s">
        <v>57</v>
      </c>
      <c r="E201" s="39" t="s">
        <v>778</v>
      </c>
    </row>
    <row r="202" spans="1:16" ht="12.75">
      <c r="A202" t="s">
        <v>49</v>
      </c>
      <c s="34" t="s">
        <v>104</v>
      </c>
      <c s="34" t="s">
        <v>775</v>
      </c>
      <c s="35" t="s">
        <v>4</v>
      </c>
      <c s="6" t="s">
        <v>776</v>
      </c>
      <c s="36" t="s">
        <v>52</v>
      </c>
      <c s="37">
        <v>62.86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1053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25.5">
      <c r="A204" s="35" t="s">
        <v>56</v>
      </c>
      <c r="E204" s="40" t="s">
        <v>1475</v>
      </c>
    </row>
    <row r="205" spans="1:5" ht="369.75">
      <c r="A205" t="s">
        <v>57</v>
      </c>
      <c r="E205" s="39" t="s">
        <v>778</v>
      </c>
    </row>
    <row r="206" spans="1:16" ht="12.75">
      <c r="A206" t="s">
        <v>49</v>
      </c>
      <c s="34" t="s">
        <v>107</v>
      </c>
      <c s="34" t="s">
        <v>1476</v>
      </c>
      <c s="35" t="s">
        <v>5</v>
      </c>
      <c s="6" t="s">
        <v>1477</v>
      </c>
      <c s="36" t="s">
        <v>52</v>
      </c>
      <c s="37">
        <v>7.74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1053</v>
      </c>
      <c>
        <f>(M206*21)/100</f>
      </c>
      <c t="s">
        <v>54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1478</v>
      </c>
    </row>
    <row r="209" spans="1:5" ht="369.75">
      <c r="A209" t="s">
        <v>57</v>
      </c>
      <c r="E209" s="39" t="s">
        <v>778</v>
      </c>
    </row>
    <row r="210" spans="1:16" ht="12.75">
      <c r="A210" t="s">
        <v>49</v>
      </c>
      <c s="34" t="s">
        <v>110</v>
      </c>
      <c s="34" t="s">
        <v>1479</v>
      </c>
      <c s="35" t="s">
        <v>5</v>
      </c>
      <c s="6" t="s">
        <v>1480</v>
      </c>
      <c s="36" t="s">
        <v>498</v>
      </c>
      <c s="37">
        <v>41.668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1053</v>
      </c>
      <c>
        <f>(M210*21)/100</f>
      </c>
      <c t="s">
        <v>54</v>
      </c>
    </row>
    <row r="211" spans="1:5" ht="12.75">
      <c r="A211" s="35" t="s">
        <v>55</v>
      </c>
      <c r="E211" s="39" t="s">
        <v>5</v>
      </c>
    </row>
    <row r="212" spans="1:5" ht="25.5">
      <c r="A212" s="35" t="s">
        <v>56</v>
      </c>
      <c r="E212" s="40" t="s">
        <v>1481</v>
      </c>
    </row>
    <row r="213" spans="1:5" ht="267.75">
      <c r="A213" t="s">
        <v>57</v>
      </c>
      <c r="E213" s="39" t="s">
        <v>1482</v>
      </c>
    </row>
    <row r="214" spans="1:16" ht="12.75">
      <c r="A214" t="s">
        <v>49</v>
      </c>
      <c s="34" t="s">
        <v>113</v>
      </c>
      <c s="34" t="s">
        <v>1483</v>
      </c>
      <c s="35" t="s">
        <v>5</v>
      </c>
      <c s="6" t="s">
        <v>1484</v>
      </c>
      <c s="36" t="s">
        <v>498</v>
      </c>
      <c s="37">
        <v>1.215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1053</v>
      </c>
      <c>
        <f>(M214*21)/100</f>
      </c>
      <c t="s">
        <v>54</v>
      </c>
    </row>
    <row r="215" spans="1:5" ht="12.75">
      <c r="A215" s="35" t="s">
        <v>55</v>
      </c>
      <c r="E215" s="39" t="s">
        <v>5</v>
      </c>
    </row>
    <row r="216" spans="1:5" ht="25.5">
      <c r="A216" s="35" t="s">
        <v>56</v>
      </c>
      <c r="E216" s="40" t="s">
        <v>1485</v>
      </c>
    </row>
    <row r="217" spans="1:5" ht="267.75">
      <c r="A217" t="s">
        <v>57</v>
      </c>
      <c r="E217" s="39" t="s">
        <v>1122</v>
      </c>
    </row>
    <row r="218" spans="1:16" ht="12.75">
      <c r="A218" t="s">
        <v>49</v>
      </c>
      <c s="34" t="s">
        <v>136</v>
      </c>
      <c s="34" t="s">
        <v>1486</v>
      </c>
      <c s="35" t="s">
        <v>5</v>
      </c>
      <c s="6" t="s">
        <v>1487</v>
      </c>
      <c s="36" t="s">
        <v>498</v>
      </c>
      <c s="37">
        <v>1.884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499</v>
      </c>
      <c>
        <f>(M218*21)/100</f>
      </c>
      <c t="s">
        <v>54</v>
      </c>
    </row>
    <row r="219" spans="1:5" ht="12.75">
      <c r="A219" s="35" t="s">
        <v>55</v>
      </c>
      <c r="E219" s="39" t="s">
        <v>5</v>
      </c>
    </row>
    <row r="220" spans="1:5" ht="76.5">
      <c r="A220" s="35" t="s">
        <v>56</v>
      </c>
      <c r="E220" s="40" t="s">
        <v>1488</v>
      </c>
    </row>
    <row r="221" spans="1:5" ht="293.25">
      <c r="A221" t="s">
        <v>57</v>
      </c>
      <c r="E221" s="39" t="s">
        <v>1112</v>
      </c>
    </row>
    <row r="222" spans="1:16" ht="12.75">
      <c r="A222" t="s">
        <v>49</v>
      </c>
      <c s="34" t="s">
        <v>137</v>
      </c>
      <c s="34" t="s">
        <v>775</v>
      </c>
      <c s="35" t="s">
        <v>27</v>
      </c>
      <c s="6" t="s">
        <v>776</v>
      </c>
      <c s="36" t="s">
        <v>52</v>
      </c>
      <c s="37">
        <v>70.379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1053</v>
      </c>
      <c>
        <f>(M222*21)/100</f>
      </c>
      <c t="s">
        <v>54</v>
      </c>
    </row>
    <row r="223" spans="1:5" ht="12.75">
      <c r="A223" s="35" t="s">
        <v>55</v>
      </c>
      <c r="E223" s="39" t="s">
        <v>5</v>
      </c>
    </row>
    <row r="224" spans="1:5" ht="63.75">
      <c r="A224" s="35" t="s">
        <v>56</v>
      </c>
      <c r="E224" s="40" t="s">
        <v>1489</v>
      </c>
    </row>
    <row r="225" spans="1:5" ht="369.75">
      <c r="A225" t="s">
        <v>57</v>
      </c>
      <c r="E225" s="39" t="s">
        <v>778</v>
      </c>
    </row>
    <row r="226" spans="1:16" ht="12.75">
      <c r="A226" t="s">
        <v>49</v>
      </c>
      <c s="34" t="s">
        <v>138</v>
      </c>
      <c s="34" t="s">
        <v>1490</v>
      </c>
      <c s="35" t="s">
        <v>5</v>
      </c>
      <c s="6" t="s">
        <v>1491</v>
      </c>
      <c s="36" t="s">
        <v>52</v>
      </c>
      <c s="37">
        <v>222.96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499</v>
      </c>
      <c>
        <f>(M226*21)/100</f>
      </c>
      <c t="s">
        <v>54</v>
      </c>
    </row>
    <row r="227" spans="1:5" ht="12.75">
      <c r="A227" s="35" t="s">
        <v>55</v>
      </c>
      <c r="E227" s="39" t="s">
        <v>5</v>
      </c>
    </row>
    <row r="228" spans="1:5" ht="38.25">
      <c r="A228" s="35" t="s">
        <v>56</v>
      </c>
      <c r="E228" s="40" t="s">
        <v>1492</v>
      </c>
    </row>
    <row r="229" spans="1:5" ht="369.75">
      <c r="A229" t="s">
        <v>57</v>
      </c>
      <c r="E229" s="39" t="s">
        <v>778</v>
      </c>
    </row>
    <row r="230" spans="1:16" ht="12.75">
      <c r="A230" t="s">
        <v>49</v>
      </c>
      <c s="34" t="s">
        <v>140</v>
      </c>
      <c s="34" t="s">
        <v>1130</v>
      </c>
      <c s="35" t="s">
        <v>5</v>
      </c>
      <c s="6" t="s">
        <v>1131</v>
      </c>
      <c s="36" t="s">
        <v>52</v>
      </c>
      <c s="37">
        <v>6.574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499</v>
      </c>
      <c>
        <f>(M230*21)/100</f>
      </c>
      <c t="s">
        <v>54</v>
      </c>
    </row>
    <row r="231" spans="1:5" ht="12.75">
      <c r="A231" s="35" t="s">
        <v>55</v>
      </c>
      <c r="E231" s="39" t="s">
        <v>5</v>
      </c>
    </row>
    <row r="232" spans="1:5" ht="76.5">
      <c r="A232" s="35" t="s">
        <v>56</v>
      </c>
      <c r="E232" s="40" t="s">
        <v>1493</v>
      </c>
    </row>
    <row r="233" spans="1:5" ht="369.75">
      <c r="A233" t="s">
        <v>57</v>
      </c>
      <c r="E233" s="39" t="s">
        <v>778</v>
      </c>
    </row>
    <row r="234" spans="1:16" ht="12.75">
      <c r="A234" t="s">
        <v>49</v>
      </c>
      <c s="34" t="s">
        <v>142</v>
      </c>
      <c s="34" t="s">
        <v>1494</v>
      </c>
      <c s="35" t="s">
        <v>5</v>
      </c>
      <c s="6" t="s">
        <v>1495</v>
      </c>
      <c s="36" t="s">
        <v>52</v>
      </c>
      <c s="37">
        <v>2.945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499</v>
      </c>
      <c>
        <f>(M234*21)/100</f>
      </c>
      <c t="s">
        <v>54</v>
      </c>
    </row>
    <row r="235" spans="1:5" ht="12.75">
      <c r="A235" s="35" t="s">
        <v>55</v>
      </c>
      <c r="E235" s="39" t="s">
        <v>5</v>
      </c>
    </row>
    <row r="236" spans="1:5" ht="76.5">
      <c r="A236" s="35" t="s">
        <v>56</v>
      </c>
      <c r="E236" s="40" t="s">
        <v>1496</v>
      </c>
    </row>
    <row r="237" spans="1:5" ht="369.75">
      <c r="A237" t="s">
        <v>57</v>
      </c>
      <c r="E237" s="39" t="s">
        <v>778</v>
      </c>
    </row>
    <row r="238" spans="1:16" ht="12.75">
      <c r="A238" t="s">
        <v>49</v>
      </c>
      <c s="34" t="s">
        <v>144</v>
      </c>
      <c s="34" t="s">
        <v>1497</v>
      </c>
      <c s="35" t="s">
        <v>5</v>
      </c>
      <c s="6" t="s">
        <v>1498</v>
      </c>
      <c s="36" t="s">
        <v>498</v>
      </c>
      <c s="37">
        <v>0.465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499</v>
      </c>
      <c>
        <f>(M238*21)/100</f>
      </c>
      <c t="s">
        <v>54</v>
      </c>
    </row>
    <row r="239" spans="1:5" ht="12.75">
      <c r="A239" s="35" t="s">
        <v>55</v>
      </c>
      <c r="E239" s="39" t="s">
        <v>5</v>
      </c>
    </row>
    <row r="240" spans="1:5" ht="25.5">
      <c r="A240" s="35" t="s">
        <v>56</v>
      </c>
      <c r="E240" s="40" t="s">
        <v>1499</v>
      </c>
    </row>
    <row r="241" spans="1:5" ht="178.5">
      <c r="A241" t="s">
        <v>57</v>
      </c>
      <c r="E241" s="39" t="s">
        <v>1142</v>
      </c>
    </row>
    <row r="242" spans="1:16" ht="12.75">
      <c r="A242" t="s">
        <v>49</v>
      </c>
      <c s="34" t="s">
        <v>146</v>
      </c>
      <c s="34" t="s">
        <v>838</v>
      </c>
      <c s="35" t="s">
        <v>5</v>
      </c>
      <c s="6" t="s">
        <v>839</v>
      </c>
      <c s="36" t="s">
        <v>52</v>
      </c>
      <c s="37">
        <v>284.201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499</v>
      </c>
      <c>
        <f>(M242*21)/100</f>
      </c>
      <c t="s">
        <v>54</v>
      </c>
    </row>
    <row r="243" spans="1:5" ht="12.75">
      <c r="A243" s="35" t="s">
        <v>55</v>
      </c>
      <c r="E243" s="39" t="s">
        <v>5</v>
      </c>
    </row>
    <row r="244" spans="1:5" ht="89.25">
      <c r="A244" s="35" t="s">
        <v>56</v>
      </c>
      <c r="E244" s="40" t="s">
        <v>1500</v>
      </c>
    </row>
    <row r="245" spans="1:5" ht="38.25">
      <c r="A245" t="s">
        <v>57</v>
      </c>
      <c r="E245" s="39" t="s">
        <v>841</v>
      </c>
    </row>
    <row r="246" spans="1:13" ht="12.75">
      <c r="A246" t="s">
        <v>46</v>
      </c>
      <c r="C246" s="31" t="s">
        <v>521</v>
      </c>
      <c r="E246" s="33" t="s">
        <v>522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49</v>
      </c>
      <c s="34" t="s">
        <v>148</v>
      </c>
      <c s="34" t="s">
        <v>843</v>
      </c>
      <c s="35" t="s">
        <v>5</v>
      </c>
      <c s="6" t="s">
        <v>844</v>
      </c>
      <c s="36" t="s">
        <v>664</v>
      </c>
      <c s="37">
        <v>238.824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499</v>
      </c>
      <c>
        <f>(M247*21)/100</f>
      </c>
      <c t="s">
        <v>54</v>
      </c>
    </row>
    <row r="248" spans="1:5" ht="12.75">
      <c r="A248" s="35" t="s">
        <v>55</v>
      </c>
      <c r="E248" s="39" t="s">
        <v>5</v>
      </c>
    </row>
    <row r="249" spans="1:5" ht="89.25">
      <c r="A249" s="35" t="s">
        <v>56</v>
      </c>
      <c r="E249" s="40" t="s">
        <v>1501</v>
      </c>
    </row>
    <row r="250" spans="1:5" ht="153">
      <c r="A250" t="s">
        <v>57</v>
      </c>
      <c r="E250" s="39" t="s">
        <v>846</v>
      </c>
    </row>
    <row r="251" spans="1:13" ht="12.75">
      <c r="A251" t="s">
        <v>46</v>
      </c>
      <c r="C251" s="31" t="s">
        <v>866</v>
      </c>
      <c r="E251" s="33" t="s">
        <v>867</v>
      </c>
      <c r="J251" s="32">
        <f>0</f>
      </c>
      <c s="32">
        <f>0</f>
      </c>
      <c s="32">
        <f>0+L252</f>
      </c>
      <c s="32">
        <f>0+M252</f>
      </c>
    </row>
    <row r="252" spans="1:16" ht="12.75">
      <c r="A252" t="s">
        <v>49</v>
      </c>
      <c s="34" t="s">
        <v>116</v>
      </c>
      <c s="34" t="s">
        <v>1502</v>
      </c>
      <c s="35" t="s">
        <v>5</v>
      </c>
      <c s="6" t="s">
        <v>1503</v>
      </c>
      <c s="36" t="s">
        <v>52</v>
      </c>
      <c s="37">
        <v>38.843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1053</v>
      </c>
      <c>
        <f>(M252*21)/100</f>
      </c>
      <c t="s">
        <v>54</v>
      </c>
    </row>
    <row r="253" spans="1:5" ht="12.75">
      <c r="A253" s="35" t="s">
        <v>55</v>
      </c>
      <c r="E253" s="39" t="s">
        <v>5</v>
      </c>
    </row>
    <row r="254" spans="1:5" ht="25.5">
      <c r="A254" s="35" t="s">
        <v>56</v>
      </c>
      <c r="E254" s="40" t="s">
        <v>1504</v>
      </c>
    </row>
    <row r="255" spans="1:5" ht="357">
      <c r="A255" t="s">
        <v>57</v>
      </c>
      <c r="E255" s="39" t="s">
        <v>1505</v>
      </c>
    </row>
    <row r="256" spans="1:13" ht="12.75">
      <c r="A256" t="s">
        <v>46</v>
      </c>
      <c r="C256" s="31" t="s">
        <v>790</v>
      </c>
      <c r="E256" s="33" t="s">
        <v>791</v>
      </c>
      <c r="J256" s="32">
        <f>0</f>
      </c>
      <c s="32">
        <f>0</f>
      </c>
      <c s="32">
        <f>0+L257+L261</f>
      </c>
      <c s="32">
        <f>0+M257+M261</f>
      </c>
    </row>
    <row r="257" spans="1:16" ht="12.75">
      <c r="A257" t="s">
        <v>49</v>
      </c>
      <c s="34" t="s">
        <v>120</v>
      </c>
      <c s="34" t="s">
        <v>1506</v>
      </c>
      <c s="35" t="s">
        <v>4</v>
      </c>
      <c s="6" t="s">
        <v>1507</v>
      </c>
      <c s="36" t="s">
        <v>100</v>
      </c>
      <c s="37">
        <v>30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1053</v>
      </c>
      <c>
        <f>(M257*21)/100</f>
      </c>
      <c t="s">
        <v>54</v>
      </c>
    </row>
    <row r="258" spans="1:5" ht="12.75">
      <c r="A258" s="35" t="s">
        <v>55</v>
      </c>
      <c r="E258" s="39" t="s">
        <v>5</v>
      </c>
    </row>
    <row r="259" spans="1:5" ht="63.75">
      <c r="A259" s="35" t="s">
        <v>56</v>
      </c>
      <c r="E259" s="40" t="s">
        <v>1508</v>
      </c>
    </row>
    <row r="260" spans="1:5" ht="38.25">
      <c r="A260" t="s">
        <v>57</v>
      </c>
      <c r="E260" s="39" t="s">
        <v>1509</v>
      </c>
    </row>
    <row r="261" spans="1:16" ht="12.75">
      <c r="A261" t="s">
        <v>49</v>
      </c>
      <c s="34" t="s">
        <v>150</v>
      </c>
      <c s="34" t="s">
        <v>1506</v>
      </c>
      <c s="35" t="s">
        <v>27</v>
      </c>
      <c s="6" t="s">
        <v>1507</v>
      </c>
      <c s="36" t="s">
        <v>100</v>
      </c>
      <c s="37">
        <v>29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499</v>
      </c>
      <c>
        <f>(M261*21)/100</f>
      </c>
      <c t="s">
        <v>54</v>
      </c>
    </row>
    <row r="262" spans="1:5" ht="12.75">
      <c r="A262" s="35" t="s">
        <v>55</v>
      </c>
      <c r="E262" s="39" t="s">
        <v>5</v>
      </c>
    </row>
    <row r="263" spans="1:5" ht="25.5">
      <c r="A263" s="35" t="s">
        <v>56</v>
      </c>
      <c r="E263" s="40" t="s">
        <v>1510</v>
      </c>
    </row>
    <row r="264" spans="1:5" ht="38.25">
      <c r="A264" t="s">
        <v>57</v>
      </c>
      <c r="E264" s="39" t="s">
        <v>1509</v>
      </c>
    </row>
    <row r="265" spans="1:13" ht="12.75">
      <c r="A265" t="s">
        <v>46</v>
      </c>
      <c r="C265" s="31" t="s">
        <v>656</v>
      </c>
      <c r="E265" s="33" t="s">
        <v>657</v>
      </c>
      <c r="J265" s="32">
        <f>0</f>
      </c>
      <c s="32">
        <f>0</f>
      </c>
      <c s="32">
        <f>0+L266+L270+L274+L278+L282+L286+L290+L294</f>
      </c>
      <c s="32">
        <f>0+M266+M270+M274+M278+M282+M286+M290+M294</f>
      </c>
    </row>
    <row r="266" spans="1:16" ht="12.75">
      <c r="A266" t="s">
        <v>49</v>
      </c>
      <c s="34" t="s">
        <v>125</v>
      </c>
      <c s="34" t="s">
        <v>1511</v>
      </c>
      <c s="35" t="s">
        <v>5</v>
      </c>
      <c s="6" t="s">
        <v>1512</v>
      </c>
      <c s="36" t="s">
        <v>1513</v>
      </c>
      <c s="37">
        <v>9996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1053</v>
      </c>
      <c>
        <f>(M266*21)/100</f>
      </c>
      <c t="s">
        <v>54</v>
      </c>
    </row>
    <row r="267" spans="1:5" ht="12.75">
      <c r="A267" s="35" t="s">
        <v>55</v>
      </c>
      <c r="E267" s="39" t="s">
        <v>5</v>
      </c>
    </row>
    <row r="268" spans="1:5" ht="76.5">
      <c r="A268" s="35" t="s">
        <v>56</v>
      </c>
      <c r="E268" s="40" t="s">
        <v>1514</v>
      </c>
    </row>
    <row r="269" spans="1:5" ht="25.5">
      <c r="A269" t="s">
        <v>57</v>
      </c>
      <c r="E269" s="39" t="s">
        <v>1515</v>
      </c>
    </row>
    <row r="270" spans="1:16" ht="12.75">
      <c r="A270" t="s">
        <v>49</v>
      </c>
      <c s="34" t="s">
        <v>126</v>
      </c>
      <c s="34" t="s">
        <v>1186</v>
      </c>
      <c s="35" t="s">
        <v>4</v>
      </c>
      <c s="6" t="s">
        <v>1187</v>
      </c>
      <c s="36" t="s">
        <v>664</v>
      </c>
      <c s="37">
        <v>6.498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1053</v>
      </c>
      <c>
        <f>(M270*21)/100</f>
      </c>
      <c t="s">
        <v>54</v>
      </c>
    </row>
    <row r="271" spans="1:5" ht="12.75">
      <c r="A271" s="35" t="s">
        <v>55</v>
      </c>
      <c r="E271" s="39" t="s">
        <v>5</v>
      </c>
    </row>
    <row r="272" spans="1:5" ht="76.5">
      <c r="A272" s="35" t="s">
        <v>56</v>
      </c>
      <c r="E272" s="40" t="s">
        <v>1516</v>
      </c>
    </row>
    <row r="273" spans="1:5" ht="63.75">
      <c r="A273" t="s">
        <v>57</v>
      </c>
      <c r="E273" s="39" t="s">
        <v>1189</v>
      </c>
    </row>
    <row r="274" spans="1:16" ht="12.75">
      <c r="A274" t="s">
        <v>49</v>
      </c>
      <c s="34" t="s">
        <v>127</v>
      </c>
      <c s="34" t="s">
        <v>1517</v>
      </c>
      <c s="35" t="s">
        <v>5</v>
      </c>
      <c s="6" t="s">
        <v>1518</v>
      </c>
      <c s="36" t="s">
        <v>664</v>
      </c>
      <c s="37">
        <v>3.84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1053</v>
      </c>
      <c>
        <f>(M274*21)/100</f>
      </c>
      <c t="s">
        <v>54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1519</v>
      </c>
    </row>
    <row r="277" spans="1:5" ht="89.25">
      <c r="A277" t="s">
        <v>57</v>
      </c>
      <c r="E277" s="39" t="s">
        <v>1520</v>
      </c>
    </row>
    <row r="278" spans="1:16" ht="12.75">
      <c r="A278" t="s">
        <v>49</v>
      </c>
      <c s="34" t="s">
        <v>152</v>
      </c>
      <c s="34" t="s">
        <v>1182</v>
      </c>
      <c s="35" t="s">
        <v>5</v>
      </c>
      <c s="6" t="s">
        <v>1183</v>
      </c>
      <c s="36" t="s">
        <v>62</v>
      </c>
      <c s="37">
        <v>214.35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499</v>
      </c>
      <c>
        <f>(M278*21)/100</f>
      </c>
      <c t="s">
        <v>54</v>
      </c>
    </row>
    <row r="279" spans="1:5" ht="12.75">
      <c r="A279" s="35" t="s">
        <v>55</v>
      </c>
      <c r="E279" s="39" t="s">
        <v>5</v>
      </c>
    </row>
    <row r="280" spans="1:5" ht="102">
      <c r="A280" s="35" t="s">
        <v>56</v>
      </c>
      <c r="E280" s="40" t="s">
        <v>1521</v>
      </c>
    </row>
    <row r="281" spans="1:5" ht="25.5">
      <c r="A281" t="s">
        <v>57</v>
      </c>
      <c r="E281" s="39" t="s">
        <v>1185</v>
      </c>
    </row>
    <row r="282" spans="1:16" ht="12.75">
      <c r="A282" t="s">
        <v>49</v>
      </c>
      <c s="34" t="s">
        <v>155</v>
      </c>
      <c s="34" t="s">
        <v>1186</v>
      </c>
      <c s="35" t="s">
        <v>27</v>
      </c>
      <c s="6" t="s">
        <v>1187</v>
      </c>
      <c s="36" t="s">
        <v>664</v>
      </c>
      <c s="37">
        <v>18.9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1053</v>
      </c>
      <c>
        <f>(M282*21)/100</f>
      </c>
      <c t="s">
        <v>54</v>
      </c>
    </row>
    <row r="283" spans="1:5" ht="12.75">
      <c r="A283" s="35" t="s">
        <v>55</v>
      </c>
      <c r="E283" s="39" t="s">
        <v>5</v>
      </c>
    </row>
    <row r="284" spans="1:5" ht="127.5">
      <c r="A284" s="35" t="s">
        <v>56</v>
      </c>
      <c r="E284" s="40" t="s">
        <v>1522</v>
      </c>
    </row>
    <row r="285" spans="1:5" ht="63.75">
      <c r="A285" t="s">
        <v>57</v>
      </c>
      <c r="E285" s="39" t="s">
        <v>1189</v>
      </c>
    </row>
    <row r="286" spans="1:16" ht="12.75">
      <c r="A286" t="s">
        <v>49</v>
      </c>
      <c s="34" t="s">
        <v>158</v>
      </c>
      <c s="34" t="s">
        <v>1523</v>
      </c>
      <c s="35" t="s">
        <v>5</v>
      </c>
      <c s="6" t="s">
        <v>1524</v>
      </c>
      <c s="36" t="s">
        <v>898</v>
      </c>
      <c s="37">
        <v>500.83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1053</v>
      </c>
      <c>
        <f>(M286*21)/100</f>
      </c>
      <c t="s">
        <v>54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1525</v>
      </c>
    </row>
    <row r="289" spans="1:5" ht="409.5">
      <c r="A289" t="s">
        <v>57</v>
      </c>
      <c r="E289" s="39" t="s">
        <v>1526</v>
      </c>
    </row>
    <row r="290" spans="1:16" ht="12.75">
      <c r="A290" t="s">
        <v>49</v>
      </c>
      <c s="34" t="s">
        <v>160</v>
      </c>
      <c s="34" t="s">
        <v>1527</v>
      </c>
      <c s="35" t="s">
        <v>5</v>
      </c>
      <c s="6" t="s">
        <v>1528</v>
      </c>
      <c s="36" t="s">
        <v>52</v>
      </c>
      <c s="37">
        <v>76.633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499</v>
      </c>
      <c>
        <f>(M290*21)/100</f>
      </c>
      <c t="s">
        <v>54</v>
      </c>
    </row>
    <row r="291" spans="1:5" ht="12.75">
      <c r="A291" s="35" t="s">
        <v>55</v>
      </c>
      <c r="E291" s="39" t="s">
        <v>5</v>
      </c>
    </row>
    <row r="292" spans="1:5" ht="229.5">
      <c r="A292" s="35" t="s">
        <v>56</v>
      </c>
      <c r="E292" s="40" t="s">
        <v>1529</v>
      </c>
    </row>
    <row r="293" spans="1:5" ht="102">
      <c r="A293" t="s">
        <v>57</v>
      </c>
      <c r="E293" s="39" t="s">
        <v>1197</v>
      </c>
    </row>
    <row r="294" spans="1:16" ht="12.75">
      <c r="A294" t="s">
        <v>49</v>
      </c>
      <c s="34" t="s">
        <v>162</v>
      </c>
      <c s="34" t="s">
        <v>1202</v>
      </c>
      <c s="35" t="s">
        <v>5</v>
      </c>
      <c s="6" t="s">
        <v>1203</v>
      </c>
      <c s="36" t="s">
        <v>62</v>
      </c>
      <c s="37">
        <v>230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499</v>
      </c>
      <c>
        <f>(M294*21)/100</f>
      </c>
      <c t="s">
        <v>54</v>
      </c>
    </row>
    <row r="295" spans="1:5" ht="12.75">
      <c r="A295" s="35" t="s">
        <v>55</v>
      </c>
      <c r="E295" s="39" t="s">
        <v>5</v>
      </c>
    </row>
    <row r="296" spans="1:5" ht="89.25">
      <c r="A296" s="35" t="s">
        <v>56</v>
      </c>
      <c r="E296" s="40" t="s">
        <v>1530</v>
      </c>
    </row>
    <row r="297" spans="1:5" ht="76.5">
      <c r="A297" t="s">
        <v>57</v>
      </c>
      <c r="E297" s="39" t="s">
        <v>1205</v>
      </c>
    </row>
    <row r="298" spans="1:13" ht="12.75">
      <c r="A298" t="s">
        <v>46</v>
      </c>
      <c r="C298" s="31" t="s">
        <v>1210</v>
      </c>
      <c r="E298" s="33" t="s">
        <v>1211</v>
      </c>
      <c r="J298" s="32">
        <f>0</f>
      </c>
      <c s="32">
        <f>0</f>
      </c>
      <c s="32">
        <f>0+L299+L303+L307+L311</f>
      </c>
      <c s="32">
        <f>0+M299+M303+M307+M311</f>
      </c>
    </row>
    <row r="299" spans="1:16" ht="12.75">
      <c r="A299" t="s">
        <v>49</v>
      </c>
      <c s="34" t="s">
        <v>128</v>
      </c>
      <c s="34" t="s">
        <v>1215</v>
      </c>
      <c s="35" t="s">
        <v>4</v>
      </c>
      <c s="6" t="s">
        <v>1216</v>
      </c>
      <c s="36" t="s">
        <v>664</v>
      </c>
      <c s="37">
        <v>2556.791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1053</v>
      </c>
      <c>
        <f>(M299*21)/100</f>
      </c>
      <c t="s">
        <v>54</v>
      </c>
    </row>
    <row r="300" spans="1:5" ht="12.75">
      <c r="A300" s="35" t="s">
        <v>55</v>
      </c>
      <c r="E300" s="39" t="s">
        <v>5</v>
      </c>
    </row>
    <row r="301" spans="1:5" ht="140.25">
      <c r="A301" s="35" t="s">
        <v>56</v>
      </c>
      <c r="E301" s="40" t="s">
        <v>1531</v>
      </c>
    </row>
    <row r="302" spans="1:5" ht="191.25">
      <c r="A302" t="s">
        <v>57</v>
      </c>
      <c r="E302" s="39" t="s">
        <v>914</v>
      </c>
    </row>
    <row r="303" spans="1:16" ht="12.75">
      <c r="A303" t="s">
        <v>49</v>
      </c>
      <c s="34" t="s">
        <v>164</v>
      </c>
      <c s="34" t="s">
        <v>1212</v>
      </c>
      <c s="35" t="s">
        <v>5</v>
      </c>
      <c s="6" t="s">
        <v>1213</v>
      </c>
      <c s="36" t="s">
        <v>664</v>
      </c>
      <c s="37">
        <v>123.54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499</v>
      </c>
      <c>
        <f>(M303*21)/100</f>
      </c>
      <c t="s">
        <v>54</v>
      </c>
    </row>
    <row r="304" spans="1:5" ht="12.75">
      <c r="A304" s="35" t="s">
        <v>55</v>
      </c>
      <c r="E304" s="39" t="s">
        <v>5</v>
      </c>
    </row>
    <row r="305" spans="1:5" ht="76.5">
      <c r="A305" s="35" t="s">
        <v>56</v>
      </c>
      <c r="E305" s="40" t="s">
        <v>1532</v>
      </c>
    </row>
    <row r="306" spans="1:5" ht="191.25">
      <c r="A306" t="s">
        <v>57</v>
      </c>
      <c r="E306" s="39" t="s">
        <v>914</v>
      </c>
    </row>
    <row r="307" spans="1:16" ht="12.75">
      <c r="A307" t="s">
        <v>49</v>
      </c>
      <c s="34" t="s">
        <v>167</v>
      </c>
      <c s="34" t="s">
        <v>1215</v>
      </c>
      <c s="35" t="s">
        <v>27</v>
      </c>
      <c s="6" t="s">
        <v>1216</v>
      </c>
      <c s="36" t="s">
        <v>664</v>
      </c>
      <c s="37">
        <v>972.274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1053</v>
      </c>
      <c>
        <f>(M307*21)/100</f>
      </c>
      <c t="s">
        <v>54</v>
      </c>
    </row>
    <row r="308" spans="1:5" ht="12.75">
      <c r="A308" s="35" t="s">
        <v>55</v>
      </c>
      <c r="E308" s="39" t="s">
        <v>5</v>
      </c>
    </row>
    <row r="309" spans="1:5" ht="165.75">
      <c r="A309" s="35" t="s">
        <v>56</v>
      </c>
      <c r="E309" s="40" t="s">
        <v>1533</v>
      </c>
    </row>
    <row r="310" spans="1:5" ht="191.25">
      <c r="A310" t="s">
        <v>57</v>
      </c>
      <c r="E310" s="39" t="s">
        <v>914</v>
      </c>
    </row>
    <row r="311" spans="1:16" ht="12.75">
      <c r="A311" t="s">
        <v>49</v>
      </c>
      <c s="34" t="s">
        <v>170</v>
      </c>
      <c s="34" t="s">
        <v>1218</v>
      </c>
      <c s="35" t="s">
        <v>5</v>
      </c>
      <c s="6" t="s">
        <v>1219</v>
      </c>
      <c s="36" t="s">
        <v>664</v>
      </c>
      <c s="37">
        <v>5180.602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499</v>
      </c>
      <c>
        <f>(M311*21)/100</f>
      </c>
      <c t="s">
        <v>54</v>
      </c>
    </row>
    <row r="312" spans="1:5" ht="12.75">
      <c r="A312" s="35" t="s">
        <v>55</v>
      </c>
      <c r="E312" s="39" t="s">
        <v>5</v>
      </c>
    </row>
    <row r="313" spans="1:5" ht="191.25">
      <c r="A313" s="35" t="s">
        <v>56</v>
      </c>
      <c r="E313" s="40" t="s">
        <v>1534</v>
      </c>
    </row>
    <row r="314" spans="1:5" ht="191.25">
      <c r="A314" t="s">
        <v>57</v>
      </c>
      <c r="E314" s="39" t="s">
        <v>1221</v>
      </c>
    </row>
    <row r="315" spans="1:13" ht="12.75">
      <c r="A315" t="s">
        <v>46</v>
      </c>
      <c r="C315" s="31" t="s">
        <v>1535</v>
      </c>
      <c r="E315" s="33" t="s">
        <v>1536</v>
      </c>
      <c r="J315" s="32">
        <f>0</f>
      </c>
      <c s="32">
        <f>0</f>
      </c>
      <c s="32">
        <f>0+L316</f>
      </c>
      <c s="32">
        <f>0+M316</f>
      </c>
    </row>
    <row r="316" spans="1:16" ht="12.75">
      <c r="A316" t="s">
        <v>49</v>
      </c>
      <c s="34" t="s">
        <v>679</v>
      </c>
      <c s="34" t="s">
        <v>1123</v>
      </c>
      <c s="35" t="s">
        <v>5</v>
      </c>
      <c s="6" t="s">
        <v>1124</v>
      </c>
      <c s="36" t="s">
        <v>100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499</v>
      </c>
      <c>
        <f>(M316*21)/100</f>
      </c>
      <c t="s">
        <v>54</v>
      </c>
    </row>
    <row r="317" spans="1:5" ht="12.75">
      <c r="A317" s="35" t="s">
        <v>55</v>
      </c>
      <c r="E317" s="39" t="s">
        <v>5</v>
      </c>
    </row>
    <row r="318" spans="1:5" ht="25.5">
      <c r="A318" s="35" t="s">
        <v>56</v>
      </c>
      <c r="E318" s="40" t="s">
        <v>1537</v>
      </c>
    </row>
    <row r="319" spans="1:5" ht="153">
      <c r="A319" t="s">
        <v>57</v>
      </c>
      <c r="E319" s="39" t="s">
        <v>1126</v>
      </c>
    </row>
    <row r="320" spans="1:13" ht="12.75">
      <c r="A320" t="s">
        <v>46</v>
      </c>
      <c r="C320" s="31" t="s">
        <v>1538</v>
      </c>
      <c r="E320" s="33" t="s">
        <v>1539</v>
      </c>
      <c r="J320" s="32">
        <f>0</f>
      </c>
      <c s="32">
        <f>0</f>
      </c>
      <c s="32">
        <f>0+L321+L325+L329</f>
      </c>
      <c s="32">
        <f>0+M321+M325+M329</f>
      </c>
    </row>
    <row r="321" spans="1:16" ht="12.75">
      <c r="A321" t="s">
        <v>49</v>
      </c>
      <c s="34" t="s">
        <v>129</v>
      </c>
      <c s="34" t="s">
        <v>1540</v>
      </c>
      <c s="35" t="s">
        <v>4</v>
      </c>
      <c s="6" t="s">
        <v>1541</v>
      </c>
      <c s="36" t="s">
        <v>664</v>
      </c>
      <c s="37">
        <v>1009.44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1053</v>
      </c>
      <c>
        <f>(M321*21)/100</f>
      </c>
      <c t="s">
        <v>54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1542</v>
      </c>
    </row>
    <row r="324" spans="1:5" ht="127.5">
      <c r="A324" t="s">
        <v>57</v>
      </c>
      <c r="E324" s="39" t="s">
        <v>1543</v>
      </c>
    </row>
    <row r="325" spans="1:16" ht="12.75">
      <c r="A325" t="s">
        <v>49</v>
      </c>
      <c s="34" t="s">
        <v>684</v>
      </c>
      <c s="34" t="s">
        <v>1540</v>
      </c>
      <c s="35" t="s">
        <v>27</v>
      </c>
      <c s="6" t="s">
        <v>1541</v>
      </c>
      <c s="36" t="s">
        <v>664</v>
      </c>
      <c s="37">
        <v>2499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1053</v>
      </c>
      <c>
        <f>(M325*21)/100</f>
      </c>
      <c t="s">
        <v>54</v>
      </c>
    </row>
    <row r="326" spans="1:5" ht="12.75">
      <c r="A326" s="35" t="s">
        <v>55</v>
      </c>
      <c r="E326" s="39" t="s">
        <v>5</v>
      </c>
    </row>
    <row r="327" spans="1:5" ht="38.25">
      <c r="A327" s="35" t="s">
        <v>56</v>
      </c>
      <c r="E327" s="40" t="s">
        <v>1544</v>
      </c>
    </row>
    <row r="328" spans="1:5" ht="127.5">
      <c r="A328" t="s">
        <v>57</v>
      </c>
      <c r="E328" s="39" t="s">
        <v>1543</v>
      </c>
    </row>
    <row r="329" spans="1:16" ht="12.75">
      <c r="A329" t="s">
        <v>49</v>
      </c>
      <c s="34" t="s">
        <v>689</v>
      </c>
      <c s="34" t="s">
        <v>1545</v>
      </c>
      <c s="35" t="s">
        <v>5</v>
      </c>
      <c s="6" t="s">
        <v>1546</v>
      </c>
      <c s="36" t="s">
        <v>100</v>
      </c>
      <c s="37">
        <v>100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499</v>
      </c>
      <c>
        <f>(M329*21)/100</f>
      </c>
      <c t="s">
        <v>54</v>
      </c>
    </row>
    <row r="330" spans="1:5" ht="12.75">
      <c r="A330" s="35" t="s">
        <v>55</v>
      </c>
      <c r="E330" s="39" t="s">
        <v>5</v>
      </c>
    </row>
    <row r="331" spans="1:5" ht="38.25">
      <c r="A331" s="35" t="s">
        <v>56</v>
      </c>
      <c r="E331" s="40" t="s">
        <v>1547</v>
      </c>
    </row>
    <row r="332" spans="1:5" ht="89.25">
      <c r="A332" t="s">
        <v>57</v>
      </c>
      <c r="E332" s="39" t="s">
        <v>1548</v>
      </c>
    </row>
    <row r="333" spans="1:13" ht="12.75">
      <c r="A333" t="s">
        <v>46</v>
      </c>
      <c r="C333" s="31" t="s">
        <v>1549</v>
      </c>
      <c r="E333" s="33" t="s">
        <v>1550</v>
      </c>
      <c r="J333" s="32">
        <f>0</f>
      </c>
      <c s="32">
        <f>0</f>
      </c>
      <c s="32">
        <f>0+L334</f>
      </c>
      <c s="32">
        <f>0+M334</f>
      </c>
    </row>
    <row r="334" spans="1:16" ht="12.75">
      <c r="A334" t="s">
        <v>49</v>
      </c>
      <c s="34" t="s">
        <v>695</v>
      </c>
      <c s="34" t="s">
        <v>1551</v>
      </c>
      <c s="35" t="s">
        <v>5</v>
      </c>
      <c s="6" t="s">
        <v>1552</v>
      </c>
      <c s="36" t="s">
        <v>664</v>
      </c>
      <c s="37">
        <v>80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499</v>
      </c>
      <c>
        <f>(M334*21)/100</f>
      </c>
      <c t="s">
        <v>54</v>
      </c>
    </row>
    <row r="335" spans="1:5" ht="12.75">
      <c r="A335" s="35" t="s">
        <v>55</v>
      </c>
      <c r="E335" s="39" t="s">
        <v>5</v>
      </c>
    </row>
    <row r="336" spans="1:5" ht="38.25">
      <c r="A336" s="35" t="s">
        <v>56</v>
      </c>
      <c r="E336" s="40" t="s">
        <v>1553</v>
      </c>
    </row>
    <row r="337" spans="1:5" ht="38.25">
      <c r="A337" t="s">
        <v>57</v>
      </c>
      <c r="E337" s="39" t="s">
        <v>1239</v>
      </c>
    </row>
    <row r="338" spans="1:13" ht="12.75">
      <c r="A338" t="s">
        <v>46</v>
      </c>
      <c r="C338" s="31" t="s">
        <v>1554</v>
      </c>
      <c r="E338" s="33" t="s">
        <v>1555</v>
      </c>
      <c r="J338" s="32">
        <f>0</f>
      </c>
      <c s="32">
        <f>0</f>
      </c>
      <c s="32">
        <f>0+L339</f>
      </c>
      <c s="32">
        <f>0+M339</f>
      </c>
    </row>
    <row r="339" spans="1:16" ht="12.75">
      <c r="A339" t="s">
        <v>49</v>
      </c>
      <c s="34" t="s">
        <v>700</v>
      </c>
      <c s="34" t="s">
        <v>1556</v>
      </c>
      <c s="35" t="s">
        <v>5</v>
      </c>
      <c s="6" t="s">
        <v>1557</v>
      </c>
      <c s="36" t="s">
        <v>664</v>
      </c>
      <c s="37">
        <v>37.49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1053</v>
      </c>
      <c>
        <f>(M339*21)/100</f>
      </c>
      <c t="s">
        <v>54</v>
      </c>
    </row>
    <row r="340" spans="1:5" ht="12.75">
      <c r="A340" s="35" t="s">
        <v>55</v>
      </c>
      <c r="E340" s="39" t="s">
        <v>5</v>
      </c>
    </row>
    <row r="341" spans="1:5" ht="38.25">
      <c r="A341" s="35" t="s">
        <v>56</v>
      </c>
      <c r="E341" s="40" t="s">
        <v>1558</v>
      </c>
    </row>
    <row r="342" spans="1:5" ht="38.25">
      <c r="A342" t="s">
        <v>57</v>
      </c>
      <c r="E342" s="39" t="s">
        <v>1239</v>
      </c>
    </row>
    <row r="343" spans="1:13" ht="12.75">
      <c r="A343" t="s">
        <v>46</v>
      </c>
      <c r="C343" s="31" t="s">
        <v>1240</v>
      </c>
      <c r="E343" s="33" t="s">
        <v>1241</v>
      </c>
      <c r="J343" s="32">
        <f>0</f>
      </c>
      <c s="32">
        <f>0</f>
      </c>
      <c s="32">
        <f>0+L344+L348</f>
      </c>
      <c s="32">
        <f>0+M344+M348</f>
      </c>
    </row>
    <row r="344" spans="1:16" ht="12.75">
      <c r="A344" t="s">
        <v>49</v>
      </c>
      <c s="34" t="s">
        <v>704</v>
      </c>
      <c s="34" t="s">
        <v>1559</v>
      </c>
      <c s="35" t="s">
        <v>5</v>
      </c>
      <c s="6" t="s">
        <v>1560</v>
      </c>
      <c s="36" t="s">
        <v>664</v>
      </c>
      <c s="37">
        <v>11.616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499</v>
      </c>
      <c>
        <f>(M344*21)/100</f>
      </c>
      <c t="s">
        <v>54</v>
      </c>
    </row>
    <row r="345" spans="1:5" ht="12.75">
      <c r="A345" s="35" t="s">
        <v>55</v>
      </c>
      <c r="E345" s="39" t="s">
        <v>5</v>
      </c>
    </row>
    <row r="346" spans="1:5" ht="38.25">
      <c r="A346" s="35" t="s">
        <v>56</v>
      </c>
      <c r="E346" s="40" t="s">
        <v>1561</v>
      </c>
    </row>
    <row r="347" spans="1:5" ht="51">
      <c r="A347" t="s">
        <v>57</v>
      </c>
      <c r="E347" s="39" t="s">
        <v>1245</v>
      </c>
    </row>
    <row r="348" spans="1:16" ht="12.75">
      <c r="A348" t="s">
        <v>49</v>
      </c>
      <c s="34" t="s">
        <v>709</v>
      </c>
      <c s="34" t="s">
        <v>1246</v>
      </c>
      <c s="35" t="s">
        <v>5</v>
      </c>
      <c s="6" t="s">
        <v>1247</v>
      </c>
      <c s="36" t="s">
        <v>664</v>
      </c>
      <c s="37">
        <v>13.162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499</v>
      </c>
      <c>
        <f>(M348*21)/100</f>
      </c>
      <c t="s">
        <v>54</v>
      </c>
    </row>
    <row r="349" spans="1:5" ht="12.75">
      <c r="A349" s="35" t="s">
        <v>55</v>
      </c>
      <c r="E349" s="39" t="s">
        <v>5</v>
      </c>
    </row>
    <row r="350" spans="1:5" ht="89.25">
      <c r="A350" s="35" t="s">
        <v>56</v>
      </c>
      <c r="E350" s="40" t="s">
        <v>1562</v>
      </c>
    </row>
    <row r="351" spans="1:5" ht="51">
      <c r="A351" t="s">
        <v>57</v>
      </c>
      <c r="E351" s="39" t="s">
        <v>1245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1567</v>
      </c>
      <c r="E8" s="30" t="s">
        <v>1566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</v>
      </c>
      <c s="34" t="s">
        <v>728</v>
      </c>
      <c s="35" t="s">
        <v>5</v>
      </c>
      <c s="6" t="s">
        <v>729</v>
      </c>
      <c s="36" t="s">
        <v>498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1568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812</v>
      </c>
      <c s="35" t="s">
        <v>5</v>
      </c>
      <c s="6" t="s">
        <v>813</v>
      </c>
      <c s="36" t="s">
        <v>498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1569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930</v>
      </c>
      <c s="35" t="s">
        <v>5</v>
      </c>
      <c s="6" t="s">
        <v>931</v>
      </c>
      <c s="36" t="s">
        <v>498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1570</v>
      </c>
    </row>
    <row r="21" spans="1:5" ht="140.25">
      <c r="A21" t="s">
        <v>57</v>
      </c>
      <c r="E21" s="39" t="s">
        <v>501</v>
      </c>
    </row>
    <row r="22" spans="1:13" ht="12.75">
      <c r="A22" t="s">
        <v>46</v>
      </c>
      <c r="C22" s="31" t="s">
        <v>732</v>
      </c>
      <c r="E22" s="33" t="s">
        <v>733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63</v>
      </c>
      <c s="34" t="s">
        <v>824</v>
      </c>
      <c s="35" t="s">
        <v>5</v>
      </c>
      <c s="6" t="s">
        <v>825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1571</v>
      </c>
    </row>
    <row r="26" spans="1:5" ht="63.75">
      <c r="A26" t="s">
        <v>57</v>
      </c>
      <c r="E26" s="39" t="s">
        <v>827</v>
      </c>
    </row>
    <row r="27" spans="1:16" ht="12.75">
      <c r="A27" t="s">
        <v>49</v>
      </c>
      <c s="34" t="s">
        <v>67</v>
      </c>
      <c s="34" t="s">
        <v>1074</v>
      </c>
      <c s="35" t="s">
        <v>5</v>
      </c>
      <c s="6" t="s">
        <v>1075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1572</v>
      </c>
    </row>
    <row r="30" spans="1:5" ht="318.75">
      <c r="A30" t="s">
        <v>57</v>
      </c>
      <c r="E30" s="39" t="s">
        <v>741</v>
      </c>
    </row>
    <row r="31" spans="1:16" ht="12.75">
      <c r="A31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1573</v>
      </c>
    </row>
    <row r="34" spans="1:5" ht="229.5">
      <c r="A34" t="s">
        <v>57</v>
      </c>
      <c r="E34" s="39" t="s">
        <v>751</v>
      </c>
    </row>
    <row r="35" spans="1:13" ht="12.75">
      <c r="A35" t="s">
        <v>46</v>
      </c>
      <c r="C35" s="31" t="s">
        <v>756</v>
      </c>
      <c r="E35" s="33" t="s">
        <v>757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72</v>
      </c>
      <c s="34" t="s">
        <v>1574</v>
      </c>
      <c s="35" t="s">
        <v>5</v>
      </c>
      <c s="6" t="s">
        <v>1575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1576</v>
      </c>
    </row>
    <row r="39" spans="1:5" ht="369.75">
      <c r="A39" t="s">
        <v>57</v>
      </c>
      <c r="E39" s="39" t="s">
        <v>1458</v>
      </c>
    </row>
    <row r="40" spans="1:16" ht="12.75">
      <c r="A40" t="s">
        <v>49</v>
      </c>
      <c s="34" t="s">
        <v>75</v>
      </c>
      <c s="34" t="s">
        <v>1577</v>
      </c>
      <c s="35" t="s">
        <v>5</v>
      </c>
      <c s="6" t="s">
        <v>1578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1579</v>
      </c>
    </row>
    <row r="43" spans="1:5" ht="369.75">
      <c r="A43" t="s">
        <v>57</v>
      </c>
      <c r="E43" s="39" t="s">
        <v>1458</v>
      </c>
    </row>
    <row r="44" spans="1:16" ht="12.75">
      <c r="A44" t="s">
        <v>49</v>
      </c>
      <c s="34" t="s">
        <v>79</v>
      </c>
      <c s="34" t="s">
        <v>1580</v>
      </c>
      <c s="35" t="s">
        <v>5</v>
      </c>
      <c s="6" t="s">
        <v>1581</v>
      </c>
      <c s="36" t="s">
        <v>498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499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1582</v>
      </c>
    </row>
    <row r="47" spans="1:5" ht="267.75">
      <c r="A47" t="s">
        <v>57</v>
      </c>
      <c r="E47" s="39" t="s">
        <v>1122</v>
      </c>
    </row>
    <row r="48" spans="1:16" ht="12.75">
      <c r="A48" t="s">
        <v>49</v>
      </c>
      <c s="34" t="s">
        <v>82</v>
      </c>
      <c s="34" t="s">
        <v>1583</v>
      </c>
      <c s="35" t="s">
        <v>5</v>
      </c>
      <c s="6" t="s">
        <v>1584</v>
      </c>
      <c s="36" t="s">
        <v>498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499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1585</v>
      </c>
    </row>
    <row r="51" spans="1:5" ht="267.75">
      <c r="A51" t="s">
        <v>57</v>
      </c>
      <c r="E51" s="39" t="s">
        <v>1122</v>
      </c>
    </row>
    <row r="52" spans="1:16" ht="12.75">
      <c r="A52" t="s">
        <v>49</v>
      </c>
      <c s="34" t="s">
        <v>85</v>
      </c>
      <c s="34" t="s">
        <v>1586</v>
      </c>
      <c s="35" t="s">
        <v>5</v>
      </c>
      <c s="6" t="s">
        <v>1587</v>
      </c>
      <c s="36" t="s">
        <v>664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499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1588</v>
      </c>
    </row>
    <row r="55" spans="1:5" ht="102">
      <c r="A55" t="s">
        <v>57</v>
      </c>
      <c r="E55" s="39" t="s">
        <v>772</v>
      </c>
    </row>
    <row r="56" spans="1:13" ht="12.75">
      <c r="A56" t="s">
        <v>46</v>
      </c>
      <c r="C56" s="31" t="s">
        <v>1107</v>
      </c>
      <c r="E56" s="33" t="s">
        <v>1108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88</v>
      </c>
      <c s="34" t="s">
        <v>1589</v>
      </c>
      <c s="35" t="s">
        <v>5</v>
      </c>
      <c s="6" t="s">
        <v>1590</v>
      </c>
      <c s="36" t="s">
        <v>898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499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1591</v>
      </c>
    </row>
    <row r="60" spans="1:5" ht="293.25">
      <c r="A60" t="s">
        <v>57</v>
      </c>
      <c r="E60" s="39" t="s">
        <v>1112</v>
      </c>
    </row>
    <row r="61" spans="1:13" ht="12.75">
      <c r="A61" t="s">
        <v>46</v>
      </c>
      <c r="C61" s="31" t="s">
        <v>773</v>
      </c>
      <c r="E61" s="33" t="s">
        <v>774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91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499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1062</v>
      </c>
    </row>
    <row r="66" spans="1:16" ht="12.75">
      <c r="A66" t="s">
        <v>49</v>
      </c>
      <c s="34" t="s">
        <v>93</v>
      </c>
      <c s="34" t="s">
        <v>775</v>
      </c>
      <c s="35" t="s">
        <v>5</v>
      </c>
      <c s="6" t="s">
        <v>776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1592</v>
      </c>
    </row>
    <row r="69" spans="1:5" ht="369.75">
      <c r="A69" t="s">
        <v>57</v>
      </c>
      <c r="E69" s="39" t="s">
        <v>778</v>
      </c>
    </row>
    <row r="70" spans="1:13" ht="12.75">
      <c r="A70" t="s">
        <v>46</v>
      </c>
      <c r="C70" s="31" t="s">
        <v>521</v>
      </c>
      <c r="E70" s="33" t="s">
        <v>522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97</v>
      </c>
      <c s="34" t="s">
        <v>1593</v>
      </c>
      <c s="35" t="s">
        <v>5</v>
      </c>
      <c s="6" t="s">
        <v>1594</v>
      </c>
      <c s="36" t="s">
        <v>664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499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1595</v>
      </c>
    </row>
    <row r="74" spans="1:5" ht="51">
      <c r="A74" t="s">
        <v>57</v>
      </c>
      <c r="E74" s="39" t="s">
        <v>1596</v>
      </c>
    </row>
    <row r="75" spans="1:16" ht="12.75">
      <c r="A75" t="s">
        <v>49</v>
      </c>
      <c s="34" t="s">
        <v>101</v>
      </c>
      <c s="34" t="s">
        <v>843</v>
      </c>
      <c s="35" t="s">
        <v>5</v>
      </c>
      <c s="6" t="s">
        <v>844</v>
      </c>
      <c s="36" t="s">
        <v>664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1597</v>
      </c>
    </row>
    <row r="78" spans="1:5" ht="153">
      <c r="A78" t="s">
        <v>57</v>
      </c>
      <c r="E78" s="39" t="s">
        <v>846</v>
      </c>
    </row>
    <row r="79" spans="1:13" ht="12.75">
      <c r="A79" t="s">
        <v>46</v>
      </c>
      <c r="C79" s="31" t="s">
        <v>656</v>
      </c>
      <c r="E79" s="33" t="s">
        <v>657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104</v>
      </c>
      <c s="34" t="s">
        <v>1598</v>
      </c>
      <c s="35" t="s">
        <v>5</v>
      </c>
      <c s="6" t="s">
        <v>1599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499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1600</v>
      </c>
    </row>
    <row r="83" spans="1:5" ht="38.25">
      <c r="A83" t="s">
        <v>57</v>
      </c>
      <c r="E83" s="39" t="s">
        <v>1601</v>
      </c>
    </row>
    <row r="84" spans="1:16" ht="12.75">
      <c r="A84" t="s">
        <v>49</v>
      </c>
      <c s="34" t="s">
        <v>107</v>
      </c>
      <c s="34" t="s">
        <v>1602</v>
      </c>
      <c s="35" t="s">
        <v>5</v>
      </c>
      <c s="6" t="s">
        <v>1603</v>
      </c>
      <c s="36" t="s">
        <v>898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1604</v>
      </c>
    </row>
    <row r="87" spans="1:5" ht="357">
      <c r="A87" t="s">
        <v>57</v>
      </c>
      <c r="E87" s="39" t="s">
        <v>900</v>
      </c>
    </row>
    <row r="88" spans="1:16" ht="12.75">
      <c r="A88" t="s">
        <v>49</v>
      </c>
      <c s="34" t="s">
        <v>110</v>
      </c>
      <c s="34" t="s">
        <v>1605</v>
      </c>
      <c s="35" t="s">
        <v>5</v>
      </c>
      <c s="6" t="s">
        <v>1606</v>
      </c>
      <c s="36" t="s">
        <v>498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499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1607</v>
      </c>
    </row>
    <row r="91" spans="1:5" ht="25.5">
      <c r="A91" t="s">
        <v>57</v>
      </c>
      <c r="E91" s="39" t="s">
        <v>1608</v>
      </c>
    </row>
    <row r="92" spans="1:16" ht="12.75">
      <c r="A92" t="s">
        <v>49</v>
      </c>
      <c s="34" t="s">
        <v>113</v>
      </c>
      <c s="34" t="s">
        <v>1609</v>
      </c>
      <c s="35" t="s">
        <v>5</v>
      </c>
      <c s="6" t="s">
        <v>1610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1611</v>
      </c>
    </row>
    <row r="95" spans="1:5" ht="25.5">
      <c r="A95" t="s">
        <v>57</v>
      </c>
      <c r="E95" s="39" t="s">
        <v>1608</v>
      </c>
    </row>
    <row r="96" spans="1:16" ht="12.75">
      <c r="A96" t="s">
        <v>49</v>
      </c>
      <c s="34" t="s">
        <v>116</v>
      </c>
      <c s="34" t="s">
        <v>1194</v>
      </c>
      <c s="35" t="s">
        <v>5</v>
      </c>
      <c s="6" t="s">
        <v>1195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499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1612</v>
      </c>
    </row>
    <row r="99" spans="1:5" ht="102">
      <c r="A99" t="s">
        <v>57</v>
      </c>
      <c r="E99" s="39" t="s">
        <v>1197</v>
      </c>
    </row>
    <row r="100" spans="1:16" ht="12.75">
      <c r="A100" t="s">
        <v>49</v>
      </c>
      <c s="34" t="s">
        <v>120</v>
      </c>
      <c s="34" t="s">
        <v>1202</v>
      </c>
      <c s="35" t="s">
        <v>5</v>
      </c>
      <c s="6" t="s">
        <v>1203</v>
      </c>
      <c s="36" t="s">
        <v>62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499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1613</v>
      </c>
    </row>
    <row r="103" spans="1:5" ht="76.5">
      <c r="A103" t="s">
        <v>57</v>
      </c>
      <c r="E103" s="39" t="s">
        <v>1205</v>
      </c>
    </row>
    <row r="104" spans="1:13" ht="12.75">
      <c r="A104" t="s">
        <v>46</v>
      </c>
      <c r="C104" s="31" t="s">
        <v>1210</v>
      </c>
      <c r="E104" s="33" t="s">
        <v>1211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125</v>
      </c>
      <c s="34" t="s">
        <v>911</v>
      </c>
      <c s="35" t="s">
        <v>5</v>
      </c>
      <c s="6" t="s">
        <v>912</v>
      </c>
      <c s="36" t="s">
        <v>664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499</v>
      </c>
      <c>
        <f>(M105*21)/100</f>
      </c>
      <c t="s">
        <v>54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1614</v>
      </c>
    </row>
    <row r="108" spans="1:5" ht="191.25">
      <c r="A108" t="s">
        <v>57</v>
      </c>
      <c r="E108" s="39" t="s">
        <v>914</v>
      </c>
    </row>
    <row r="109" spans="1:16" ht="25.5">
      <c r="A109" t="s">
        <v>49</v>
      </c>
      <c s="34" t="s">
        <v>126</v>
      </c>
      <c s="34" t="s">
        <v>1615</v>
      </c>
      <c s="35" t="s">
        <v>5</v>
      </c>
      <c s="6" t="s">
        <v>1616</v>
      </c>
      <c s="36" t="s">
        <v>664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499</v>
      </c>
      <c>
        <f>(M109*21)/100</f>
      </c>
      <c t="s">
        <v>54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1617</v>
      </c>
    </row>
    <row r="112" spans="1:5" ht="191.25">
      <c r="A112" t="s">
        <v>57</v>
      </c>
      <c r="E112" s="39" t="s">
        <v>914</v>
      </c>
    </row>
    <row r="113" spans="1:16" ht="25.5">
      <c r="A113" t="s">
        <v>49</v>
      </c>
      <c s="34" t="s">
        <v>127</v>
      </c>
      <c s="34" t="s">
        <v>1618</v>
      </c>
      <c s="35" t="s">
        <v>5</v>
      </c>
      <c s="6" t="s">
        <v>1619</v>
      </c>
      <c s="36" t="s">
        <v>664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499</v>
      </c>
      <c>
        <f>(M113*21)/100</f>
      </c>
      <c t="s">
        <v>54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1620</v>
      </c>
    </row>
    <row r="116" spans="1:5" ht="191.25">
      <c r="A116" t="s">
        <v>57</v>
      </c>
      <c r="E116" s="39" t="s">
        <v>1221</v>
      </c>
    </row>
    <row r="117" spans="1:13" ht="12.75">
      <c r="A117" t="s">
        <v>46</v>
      </c>
      <c r="C117" s="31" t="s">
        <v>1287</v>
      </c>
      <c r="E117" s="33" t="s">
        <v>1288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128</v>
      </c>
      <c s="34" t="s">
        <v>1621</v>
      </c>
      <c s="35" t="s">
        <v>5</v>
      </c>
      <c s="6" t="s">
        <v>1622</v>
      </c>
      <c s="36" t="s">
        <v>664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499</v>
      </c>
      <c>
        <f>(M118*21)/100</f>
      </c>
      <c t="s">
        <v>54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1623</v>
      </c>
    </row>
    <row r="121" spans="1:5" ht="89.25">
      <c r="A121" t="s">
        <v>57</v>
      </c>
      <c r="E121" s="39" t="s">
        <v>1624</v>
      </c>
    </row>
    <row r="122" spans="1:13" ht="12.75">
      <c r="A122" t="s">
        <v>46</v>
      </c>
      <c r="C122" s="31" t="s">
        <v>1234</v>
      </c>
      <c r="E122" s="33" t="s">
        <v>1235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129</v>
      </c>
      <c s="34" t="s">
        <v>1236</v>
      </c>
      <c s="35" t="s">
        <v>5</v>
      </c>
      <c s="6" t="s">
        <v>1237</v>
      </c>
      <c s="36" t="s">
        <v>664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499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1625</v>
      </c>
    </row>
    <row r="126" spans="1:5" ht="38.25">
      <c r="A126" t="s">
        <v>57</v>
      </c>
      <c r="E126" s="39" t="s">
        <v>1239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1628</v>
      </c>
      <c r="E8" s="30" t="s">
        <v>1627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923</v>
      </c>
      <c s="35" t="s">
        <v>5</v>
      </c>
      <c s="6" t="s">
        <v>924</v>
      </c>
      <c s="36" t="s">
        <v>498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1629</v>
      </c>
    </row>
    <row r="13" spans="1:5" ht="140.25">
      <c r="A13" t="s">
        <v>57</v>
      </c>
      <c r="E13" s="39" t="s">
        <v>501</v>
      </c>
    </row>
    <row r="14" spans="1:13" ht="12.75">
      <c r="A14" t="s">
        <v>46</v>
      </c>
      <c r="C14" s="31" t="s">
        <v>732</v>
      </c>
      <c r="E14" s="33" t="s">
        <v>733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498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1630</v>
      </c>
    </row>
    <row r="18" spans="1:5" ht="140.25">
      <c r="A18" t="s">
        <v>57</v>
      </c>
      <c r="E18" s="39" t="s">
        <v>501</v>
      </c>
    </row>
    <row r="19" spans="1:16" ht="25.5">
      <c r="A19" t="s">
        <v>49</v>
      </c>
      <c s="34" t="s">
        <v>25</v>
      </c>
      <c s="34" t="s">
        <v>812</v>
      </c>
      <c s="35" t="s">
        <v>5</v>
      </c>
      <c s="6" t="s">
        <v>813</v>
      </c>
      <c s="36" t="s">
        <v>498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1631</v>
      </c>
    </row>
    <row r="22" spans="1:5" ht="140.25">
      <c r="A22" t="s">
        <v>57</v>
      </c>
      <c r="E22" s="39" t="s">
        <v>501</v>
      </c>
    </row>
    <row r="23" spans="1:16" ht="12.75">
      <c r="A23" t="s">
        <v>49</v>
      </c>
      <c s="34" t="s">
        <v>63</v>
      </c>
      <c s="34" t="s">
        <v>1632</v>
      </c>
      <c s="35" t="s">
        <v>5</v>
      </c>
      <c s="6" t="s">
        <v>1633</v>
      </c>
      <c s="36" t="s">
        <v>62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499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1634</v>
      </c>
    </row>
    <row r="26" spans="1:5" ht="38.25">
      <c r="A26" t="s">
        <v>57</v>
      </c>
      <c r="E26" s="39" t="s">
        <v>1635</v>
      </c>
    </row>
    <row r="27" spans="1:16" ht="12.75">
      <c r="A27" t="s">
        <v>49</v>
      </c>
      <c s="34" t="s">
        <v>67</v>
      </c>
      <c s="34" t="s">
        <v>1074</v>
      </c>
      <c s="35" t="s">
        <v>5</v>
      </c>
      <c s="6" t="s">
        <v>1075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1636</v>
      </c>
    </row>
    <row r="30" spans="1:5" ht="318.75">
      <c r="A30" t="s">
        <v>57</v>
      </c>
      <c r="E30" s="39" t="s">
        <v>741</v>
      </c>
    </row>
    <row r="31" spans="1:16" ht="12.75">
      <c r="A31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1637</v>
      </c>
    </row>
    <row r="34" spans="1:5" ht="229.5">
      <c r="A34" t="s">
        <v>57</v>
      </c>
      <c r="E34" s="39" t="s">
        <v>751</v>
      </c>
    </row>
    <row r="35" spans="1:13" ht="12.75">
      <c r="A35" t="s">
        <v>46</v>
      </c>
      <c r="C35" s="31" t="s">
        <v>756</v>
      </c>
      <c r="E35" s="33" t="s">
        <v>757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72</v>
      </c>
      <c s="34" t="s">
        <v>1577</v>
      </c>
      <c s="35" t="s">
        <v>5</v>
      </c>
      <c s="6" t="s">
        <v>1578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1053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1638</v>
      </c>
    </row>
    <row r="39" spans="1:5" ht="369.75">
      <c r="A39" t="s">
        <v>57</v>
      </c>
      <c r="E39" s="39" t="s">
        <v>1458</v>
      </c>
    </row>
    <row r="40" spans="1:16" ht="12.75">
      <c r="A40" t="s">
        <v>49</v>
      </c>
      <c s="34" t="s">
        <v>75</v>
      </c>
      <c s="34" t="s">
        <v>1580</v>
      </c>
      <c s="35" t="s">
        <v>5</v>
      </c>
      <c s="6" t="s">
        <v>1581</v>
      </c>
      <c s="36" t="s">
        <v>498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499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1639</v>
      </c>
    </row>
    <row r="43" spans="1:5" ht="267.75">
      <c r="A43" t="s">
        <v>57</v>
      </c>
      <c r="E43" s="39" t="s">
        <v>1122</v>
      </c>
    </row>
    <row r="44" spans="1:16" ht="25.5">
      <c r="A44" t="s">
        <v>49</v>
      </c>
      <c s="34" t="s">
        <v>79</v>
      </c>
      <c s="34" t="s">
        <v>1640</v>
      </c>
      <c s="35" t="s">
        <v>5</v>
      </c>
      <c s="6" t="s">
        <v>1641</v>
      </c>
      <c s="36" t="s">
        <v>664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499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1642</v>
      </c>
    </row>
    <row r="47" spans="1:5" ht="102">
      <c r="A47" t="s">
        <v>57</v>
      </c>
      <c r="E47" s="39" t="s">
        <v>1643</v>
      </c>
    </row>
    <row r="48" spans="1:13" ht="12.75">
      <c r="A48" t="s">
        <v>46</v>
      </c>
      <c r="C48" s="31" t="s">
        <v>773</v>
      </c>
      <c r="E48" s="33" t="s">
        <v>774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82</v>
      </c>
      <c s="34" t="s">
        <v>775</v>
      </c>
      <c s="35" t="s">
        <v>5</v>
      </c>
      <c s="6" t="s">
        <v>776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1053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1644</v>
      </c>
    </row>
    <row r="52" spans="1:5" ht="369.75">
      <c r="A52" t="s">
        <v>57</v>
      </c>
      <c r="E52" s="39" t="s">
        <v>778</v>
      </c>
    </row>
    <row r="53" spans="1:13" ht="12.75">
      <c r="A53" t="s">
        <v>46</v>
      </c>
      <c r="C53" s="31" t="s">
        <v>656</v>
      </c>
      <c r="E53" s="33" t="s">
        <v>657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85</v>
      </c>
      <c s="34" t="s">
        <v>1602</v>
      </c>
      <c s="35" t="s">
        <v>5</v>
      </c>
      <c s="6" t="s">
        <v>1603</v>
      </c>
      <c s="36" t="s">
        <v>898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1645</v>
      </c>
    </row>
    <row r="57" spans="1:5" ht="357">
      <c r="A57" t="s">
        <v>57</v>
      </c>
      <c r="E57" s="39" t="s">
        <v>900</v>
      </c>
    </row>
    <row r="58" spans="1:16" ht="12.75">
      <c r="A58" t="s">
        <v>49</v>
      </c>
      <c s="34" t="s">
        <v>88</v>
      </c>
      <c s="34" t="s">
        <v>1605</v>
      </c>
      <c s="35" t="s">
        <v>5</v>
      </c>
      <c s="6" t="s">
        <v>1606</v>
      </c>
      <c s="36" t="s">
        <v>498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1646</v>
      </c>
    </row>
    <row r="61" spans="1:5" ht="25.5">
      <c r="A61" t="s">
        <v>57</v>
      </c>
      <c r="E61" s="39" t="s">
        <v>1608</v>
      </c>
    </row>
    <row r="62" spans="1:16" ht="12.75">
      <c r="A62" t="s">
        <v>49</v>
      </c>
      <c s="34" t="s">
        <v>91</v>
      </c>
      <c s="34" t="s">
        <v>1194</v>
      </c>
      <c s="35" t="s">
        <v>5</v>
      </c>
      <c s="6" t="s">
        <v>1195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1647</v>
      </c>
    </row>
    <row r="65" spans="1:5" ht="102">
      <c r="A65" t="s">
        <v>57</v>
      </c>
      <c r="E65" s="39" t="s">
        <v>1197</v>
      </c>
    </row>
    <row r="66" spans="1:16" ht="12.75">
      <c r="A66" t="s">
        <v>49</v>
      </c>
      <c s="34" t="s">
        <v>93</v>
      </c>
      <c s="34" t="s">
        <v>1648</v>
      </c>
      <c s="35" t="s">
        <v>5</v>
      </c>
      <c s="6" t="s">
        <v>1649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1650</v>
      </c>
    </row>
    <row r="69" spans="1:5" ht="102">
      <c r="A69" t="s">
        <v>57</v>
      </c>
      <c r="E69" s="39" t="s">
        <v>1197</v>
      </c>
    </row>
    <row r="70" spans="1:16" ht="12.75">
      <c r="A70" t="s">
        <v>49</v>
      </c>
      <c s="34" t="s">
        <v>97</v>
      </c>
      <c s="34" t="s">
        <v>1651</v>
      </c>
      <c s="35" t="s">
        <v>5</v>
      </c>
      <c s="6" t="s">
        <v>1652</v>
      </c>
      <c s="36" t="s">
        <v>498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1653</v>
      </c>
    </row>
    <row r="73" spans="1:5" ht="102">
      <c r="A73" t="s">
        <v>57</v>
      </c>
      <c r="E73" s="39" t="s">
        <v>1201</v>
      </c>
    </row>
    <row r="74" spans="1:16" ht="12.75">
      <c r="A74" t="s">
        <v>49</v>
      </c>
      <c s="34" t="s">
        <v>101</v>
      </c>
      <c s="34" t="s">
        <v>1654</v>
      </c>
      <c s="35" t="s">
        <v>5</v>
      </c>
      <c s="6" t="s">
        <v>1655</v>
      </c>
      <c s="36" t="s">
        <v>498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1656</v>
      </c>
    </row>
    <row r="77" spans="1:5" ht="76.5">
      <c r="A77" t="s">
        <v>57</v>
      </c>
      <c r="E77" s="39" t="s">
        <v>1205</v>
      </c>
    </row>
    <row r="78" spans="1:13" ht="12.75">
      <c r="A78" t="s">
        <v>46</v>
      </c>
      <c r="C78" s="31" t="s">
        <v>1281</v>
      </c>
      <c r="E78" s="33" t="s">
        <v>1282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104</v>
      </c>
      <c s="34" t="s">
        <v>1657</v>
      </c>
      <c s="35" t="s">
        <v>5</v>
      </c>
      <c s="6" t="s">
        <v>1658</v>
      </c>
      <c s="36" t="s">
        <v>100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1659</v>
      </c>
    </row>
    <row r="82" spans="1:5" ht="153">
      <c r="A82" t="s">
        <v>57</v>
      </c>
      <c r="E82" s="39" t="s">
        <v>1126</v>
      </c>
    </row>
    <row r="83" spans="1:13" ht="12.75">
      <c r="A83" t="s">
        <v>46</v>
      </c>
      <c r="C83" s="31" t="s">
        <v>1228</v>
      </c>
      <c r="E83" s="33" t="s">
        <v>1229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107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1062</v>
      </c>
    </row>
    <row r="88" spans="1:16" ht="12.75">
      <c r="A88" t="s">
        <v>49</v>
      </c>
      <c s="34" t="s">
        <v>110</v>
      </c>
      <c s="34" t="s">
        <v>1660</v>
      </c>
      <c s="35" t="s">
        <v>5</v>
      </c>
      <c s="6" t="s">
        <v>1661</v>
      </c>
      <c s="36" t="s">
        <v>664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1662</v>
      </c>
    </row>
    <row r="91" spans="1:5" ht="102">
      <c r="A91" t="s">
        <v>57</v>
      </c>
      <c r="E91" s="39" t="s">
        <v>1233</v>
      </c>
    </row>
    <row r="92" spans="1:16" ht="12.75">
      <c r="A92" t="s">
        <v>49</v>
      </c>
      <c s="34" t="s">
        <v>113</v>
      </c>
      <c s="34" t="s">
        <v>1663</v>
      </c>
      <c s="35" t="s">
        <v>5</v>
      </c>
      <c s="6" t="s">
        <v>1664</v>
      </c>
      <c s="36" t="s">
        <v>664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1665</v>
      </c>
    </row>
    <row r="95" spans="1:5" ht="102">
      <c r="A95" t="s">
        <v>57</v>
      </c>
      <c r="E95" s="39" t="s">
        <v>1233</v>
      </c>
    </row>
    <row r="96" spans="1:16" ht="12.75">
      <c r="A96" t="s">
        <v>49</v>
      </c>
      <c s="34" t="s">
        <v>116</v>
      </c>
      <c s="34" t="s">
        <v>1666</v>
      </c>
      <c s="35" t="s">
        <v>5</v>
      </c>
      <c s="6" t="s">
        <v>1667</v>
      </c>
      <c s="36" t="s">
        <v>62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499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1668</v>
      </c>
    </row>
    <row r="99" spans="1:5" ht="127.5">
      <c r="A99" t="s">
        <v>57</v>
      </c>
      <c r="E99" s="39" t="s">
        <v>1669</v>
      </c>
    </row>
    <row r="100" spans="1:16" ht="12.75">
      <c r="A100" t="s">
        <v>49</v>
      </c>
      <c s="34" t="s">
        <v>120</v>
      </c>
      <c s="34" t="s">
        <v>1670</v>
      </c>
      <c s="35" t="s">
        <v>5</v>
      </c>
      <c s="6" t="s">
        <v>1671</v>
      </c>
      <c s="36" t="s">
        <v>62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499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1668</v>
      </c>
    </row>
    <row r="103" spans="1:5" ht="127.5">
      <c r="A103" t="s">
        <v>57</v>
      </c>
      <c r="E103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1674</v>
      </c>
      <c r="E8" s="30" t="s">
        <v>1673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923</v>
      </c>
      <c s="35" t="s">
        <v>5</v>
      </c>
      <c s="6" t="s">
        <v>924</v>
      </c>
      <c s="36" t="s">
        <v>498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1675</v>
      </c>
    </row>
    <row r="13" spans="1:5" ht="140.25">
      <c r="A13" t="s">
        <v>57</v>
      </c>
      <c r="E13" s="39" t="s">
        <v>501</v>
      </c>
    </row>
    <row r="14" spans="1:13" ht="12.75">
      <c r="A14" t="s">
        <v>46</v>
      </c>
      <c r="C14" s="31" t="s">
        <v>732</v>
      </c>
      <c r="E14" s="33" t="s">
        <v>733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498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1676</v>
      </c>
    </row>
    <row r="18" spans="1:5" ht="140.25">
      <c r="A18" t="s">
        <v>57</v>
      </c>
      <c r="E18" s="39" t="s">
        <v>501</v>
      </c>
    </row>
    <row r="19" spans="1:16" ht="25.5">
      <c r="A19" t="s">
        <v>49</v>
      </c>
      <c s="34" t="s">
        <v>25</v>
      </c>
      <c s="34" t="s">
        <v>812</v>
      </c>
      <c s="35" t="s">
        <v>5</v>
      </c>
      <c s="6" t="s">
        <v>813</v>
      </c>
      <c s="36" t="s">
        <v>498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1677</v>
      </c>
    </row>
    <row r="22" spans="1:5" ht="140.25">
      <c r="A22" t="s">
        <v>57</v>
      </c>
      <c r="E22" s="39" t="s">
        <v>501</v>
      </c>
    </row>
    <row r="23" spans="1:16" ht="12.75">
      <c r="A23" t="s">
        <v>49</v>
      </c>
      <c s="34" t="s">
        <v>63</v>
      </c>
      <c s="34" t="s">
        <v>1074</v>
      </c>
      <c s="35" t="s">
        <v>5</v>
      </c>
      <c s="6" t="s">
        <v>1075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1678</v>
      </c>
    </row>
    <row r="26" spans="1:5" ht="318.75">
      <c r="A26" t="s">
        <v>57</v>
      </c>
      <c r="E26" s="39" t="s">
        <v>741</v>
      </c>
    </row>
    <row r="27" spans="1:16" ht="12.75">
      <c r="A27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1679</v>
      </c>
    </row>
    <row r="30" spans="1:5" ht="229.5">
      <c r="A30" t="s">
        <v>57</v>
      </c>
      <c r="E30" s="39" t="s">
        <v>751</v>
      </c>
    </row>
    <row r="31" spans="1:13" ht="12.75">
      <c r="A31" t="s">
        <v>46</v>
      </c>
      <c r="C31" s="31" t="s">
        <v>756</v>
      </c>
      <c r="E31" s="33" t="s">
        <v>757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1680</v>
      </c>
    </row>
    <row r="35" spans="1:5" ht="369.75">
      <c r="A35" t="s">
        <v>57</v>
      </c>
      <c r="E35" s="39" t="s">
        <v>1458</v>
      </c>
    </row>
    <row r="36" spans="1:16" ht="12.75">
      <c r="A36" t="s">
        <v>49</v>
      </c>
      <c s="34" t="s">
        <v>72</v>
      </c>
      <c s="34" t="s">
        <v>1580</v>
      </c>
      <c s="35" t="s">
        <v>5</v>
      </c>
      <c s="6" t="s">
        <v>1581</v>
      </c>
      <c s="36" t="s">
        <v>498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1681</v>
      </c>
    </row>
    <row r="39" spans="1:5" ht="267.75">
      <c r="A39" t="s">
        <v>57</v>
      </c>
      <c r="E39" s="39" t="s">
        <v>1122</v>
      </c>
    </row>
    <row r="40" spans="1:16" ht="25.5">
      <c r="A40" t="s">
        <v>49</v>
      </c>
      <c s="34" t="s">
        <v>75</v>
      </c>
      <c s="34" t="s">
        <v>1640</v>
      </c>
      <c s="35" t="s">
        <v>5</v>
      </c>
      <c s="6" t="s">
        <v>1641</v>
      </c>
      <c s="36" t="s">
        <v>664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499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1682</v>
      </c>
    </row>
    <row r="43" spans="1:5" ht="102">
      <c r="A43" t="s">
        <v>57</v>
      </c>
      <c r="E43" s="39" t="s">
        <v>1643</v>
      </c>
    </row>
    <row r="44" spans="1:13" ht="12.75">
      <c r="A44" t="s">
        <v>46</v>
      </c>
      <c r="C44" s="31" t="s">
        <v>773</v>
      </c>
      <c r="E44" s="33" t="s">
        <v>774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775</v>
      </c>
      <c s="35" t="s">
        <v>5</v>
      </c>
      <c s="6" t="s">
        <v>776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1053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1683</v>
      </c>
    </row>
    <row r="48" spans="1:5" ht="369.75">
      <c r="A48" t="s">
        <v>57</v>
      </c>
      <c r="E48" s="39" t="s">
        <v>778</v>
      </c>
    </row>
    <row r="49" spans="1:13" ht="12.75">
      <c r="A49" t="s">
        <v>46</v>
      </c>
      <c r="C49" s="31" t="s">
        <v>656</v>
      </c>
      <c r="E49" s="33" t="s">
        <v>657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82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1062</v>
      </c>
    </row>
    <row r="54" spans="1:16" ht="12.75">
      <c r="A54" t="s">
        <v>49</v>
      </c>
      <c s="34" t="s">
        <v>85</v>
      </c>
      <c s="34" t="s">
        <v>1602</v>
      </c>
      <c s="35" t="s">
        <v>5</v>
      </c>
      <c s="6" t="s">
        <v>1603</v>
      </c>
      <c s="36" t="s">
        <v>898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1684</v>
      </c>
    </row>
    <row r="57" spans="1:5" ht="357">
      <c r="A57" t="s">
        <v>57</v>
      </c>
      <c r="E57" s="39" t="s">
        <v>900</v>
      </c>
    </row>
    <row r="58" spans="1:16" ht="12.75">
      <c r="A58" t="s">
        <v>49</v>
      </c>
      <c s="34" t="s">
        <v>88</v>
      </c>
      <c s="34" t="s">
        <v>1605</v>
      </c>
      <c s="35" t="s">
        <v>5</v>
      </c>
      <c s="6" t="s">
        <v>1606</v>
      </c>
      <c s="36" t="s">
        <v>498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1646</v>
      </c>
    </row>
    <row r="61" spans="1:5" ht="25.5">
      <c r="A61" t="s">
        <v>57</v>
      </c>
      <c r="E61" s="39" t="s">
        <v>1608</v>
      </c>
    </row>
    <row r="62" spans="1:16" ht="12.75">
      <c r="A62" t="s">
        <v>49</v>
      </c>
      <c s="34" t="s">
        <v>91</v>
      </c>
      <c s="34" t="s">
        <v>1194</v>
      </c>
      <c s="35" t="s">
        <v>5</v>
      </c>
      <c s="6" t="s">
        <v>1195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1685</v>
      </c>
    </row>
    <row r="65" spans="1:5" ht="102">
      <c r="A65" t="s">
        <v>57</v>
      </c>
      <c r="E65" s="39" t="s">
        <v>1197</v>
      </c>
    </row>
    <row r="66" spans="1:16" ht="12.75">
      <c r="A66" t="s">
        <v>49</v>
      </c>
      <c s="34" t="s">
        <v>93</v>
      </c>
      <c s="34" t="s">
        <v>1648</v>
      </c>
      <c s="35" t="s">
        <v>5</v>
      </c>
      <c s="6" t="s">
        <v>1649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1686</v>
      </c>
    </row>
    <row r="69" spans="1:5" ht="102">
      <c r="A69" t="s">
        <v>57</v>
      </c>
      <c r="E69" s="39" t="s">
        <v>1197</v>
      </c>
    </row>
    <row r="70" spans="1:16" ht="12.75">
      <c r="A70" t="s">
        <v>49</v>
      </c>
      <c s="34" t="s">
        <v>97</v>
      </c>
      <c s="34" t="s">
        <v>1651</v>
      </c>
      <c s="35" t="s">
        <v>5</v>
      </c>
      <c s="6" t="s">
        <v>1652</v>
      </c>
      <c s="36" t="s">
        <v>498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1687</v>
      </c>
    </row>
    <row r="73" spans="1:5" ht="102">
      <c r="A73" t="s">
        <v>57</v>
      </c>
      <c r="E73" s="39" t="s">
        <v>1201</v>
      </c>
    </row>
    <row r="74" spans="1:16" ht="12.75">
      <c r="A74" t="s">
        <v>49</v>
      </c>
      <c s="34" t="s">
        <v>101</v>
      </c>
      <c s="34" t="s">
        <v>1654</v>
      </c>
      <c s="35" t="s">
        <v>5</v>
      </c>
      <c s="6" t="s">
        <v>1655</v>
      </c>
      <c s="36" t="s">
        <v>498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1688</v>
      </c>
    </row>
    <row r="77" spans="1:5" ht="76.5">
      <c r="A77" t="s">
        <v>57</v>
      </c>
      <c r="E77" s="39" t="s">
        <v>1205</v>
      </c>
    </row>
    <row r="78" spans="1:13" ht="12.75">
      <c r="A78" t="s">
        <v>46</v>
      </c>
      <c r="C78" s="31" t="s">
        <v>1281</v>
      </c>
      <c r="E78" s="33" t="s">
        <v>1282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104</v>
      </c>
      <c s="34" t="s">
        <v>1657</v>
      </c>
      <c s="35" t="s">
        <v>5</v>
      </c>
      <c s="6" t="s">
        <v>1658</v>
      </c>
      <c s="36" t="s">
        <v>100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1689</v>
      </c>
    </row>
    <row r="82" spans="1:5" ht="153">
      <c r="A82" t="s">
        <v>57</v>
      </c>
      <c r="E82" s="39" t="s">
        <v>1126</v>
      </c>
    </row>
    <row r="83" spans="1:13" ht="12.75">
      <c r="A83" t="s">
        <v>46</v>
      </c>
      <c r="C83" s="31" t="s">
        <v>1228</v>
      </c>
      <c r="E83" s="33" t="s">
        <v>1229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107</v>
      </c>
      <c s="34" t="s">
        <v>1660</v>
      </c>
      <c s="35" t="s">
        <v>5</v>
      </c>
      <c s="6" t="s">
        <v>1661</v>
      </c>
      <c s="36" t="s">
        <v>664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1690</v>
      </c>
    </row>
    <row r="87" spans="1:5" ht="102">
      <c r="A87" t="s">
        <v>57</v>
      </c>
      <c r="E87" s="39" t="s">
        <v>1233</v>
      </c>
    </row>
    <row r="88" spans="1:16" ht="12.75">
      <c r="A88" t="s">
        <v>49</v>
      </c>
      <c s="34" t="s">
        <v>110</v>
      </c>
      <c s="34" t="s">
        <v>1663</v>
      </c>
      <c s="35" t="s">
        <v>5</v>
      </c>
      <c s="6" t="s">
        <v>1664</v>
      </c>
      <c s="36" t="s">
        <v>664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1691</v>
      </c>
    </row>
    <row r="91" spans="1:5" ht="102">
      <c r="A91" t="s">
        <v>57</v>
      </c>
      <c r="E91" s="39" t="s">
        <v>1233</v>
      </c>
    </row>
    <row r="92" spans="1:16" ht="12.75">
      <c r="A92" t="s">
        <v>49</v>
      </c>
      <c s="34" t="s">
        <v>113</v>
      </c>
      <c s="34" t="s">
        <v>1666</v>
      </c>
      <c s="35" t="s">
        <v>5</v>
      </c>
      <c s="6" t="s">
        <v>1667</v>
      </c>
      <c s="36" t="s">
        <v>62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1692</v>
      </c>
    </row>
    <row r="95" spans="1:5" ht="127.5">
      <c r="A95" t="s">
        <v>57</v>
      </c>
      <c r="E95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1695</v>
      </c>
      <c r="E8" s="30" t="s">
        <v>1694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923</v>
      </c>
      <c s="35" t="s">
        <v>5</v>
      </c>
      <c s="6" t="s">
        <v>924</v>
      </c>
      <c s="36" t="s">
        <v>498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1696</v>
      </c>
    </row>
    <row r="13" spans="1:5" ht="140.25">
      <c r="A13" t="s">
        <v>57</v>
      </c>
      <c r="E13" s="39" t="s">
        <v>501</v>
      </c>
    </row>
    <row r="14" spans="1:13" ht="12.75">
      <c r="A14" t="s">
        <v>46</v>
      </c>
      <c r="C14" s="31" t="s">
        <v>732</v>
      </c>
      <c r="E14" s="33" t="s">
        <v>733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498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1676</v>
      </c>
    </row>
    <row r="18" spans="1:5" ht="140.25">
      <c r="A18" t="s">
        <v>57</v>
      </c>
      <c r="E18" s="39" t="s">
        <v>501</v>
      </c>
    </row>
    <row r="19" spans="1:16" ht="25.5">
      <c r="A19" t="s">
        <v>49</v>
      </c>
      <c s="34" t="s">
        <v>25</v>
      </c>
      <c s="34" t="s">
        <v>812</v>
      </c>
      <c s="35" t="s">
        <v>5</v>
      </c>
      <c s="6" t="s">
        <v>813</v>
      </c>
      <c s="36" t="s">
        <v>498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1677</v>
      </c>
    </row>
    <row r="22" spans="1:5" ht="140.25">
      <c r="A22" t="s">
        <v>57</v>
      </c>
      <c r="E22" s="39" t="s">
        <v>501</v>
      </c>
    </row>
    <row r="23" spans="1:16" ht="12.75">
      <c r="A23" t="s">
        <v>49</v>
      </c>
      <c s="34" t="s">
        <v>63</v>
      </c>
      <c s="34" t="s">
        <v>1074</v>
      </c>
      <c s="35" t="s">
        <v>5</v>
      </c>
      <c s="6" t="s">
        <v>1075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1678</v>
      </c>
    </row>
    <row r="26" spans="1:5" ht="318.75">
      <c r="A26" t="s">
        <v>57</v>
      </c>
      <c r="E26" s="39" t="s">
        <v>741</v>
      </c>
    </row>
    <row r="27" spans="1:16" ht="12.75">
      <c r="A27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1679</v>
      </c>
    </row>
    <row r="30" spans="1:5" ht="229.5">
      <c r="A30" t="s">
        <v>57</v>
      </c>
      <c r="E30" s="39" t="s">
        <v>751</v>
      </c>
    </row>
    <row r="31" spans="1:13" ht="12.75">
      <c r="A31" t="s">
        <v>46</v>
      </c>
      <c r="C31" s="31" t="s">
        <v>756</v>
      </c>
      <c r="E31" s="33" t="s">
        <v>757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1680</v>
      </c>
    </row>
    <row r="35" spans="1:5" ht="369.75">
      <c r="A35" t="s">
        <v>57</v>
      </c>
      <c r="E35" s="39" t="s">
        <v>1458</v>
      </c>
    </row>
    <row r="36" spans="1:16" ht="12.75">
      <c r="A36" t="s">
        <v>49</v>
      </c>
      <c s="34" t="s">
        <v>72</v>
      </c>
      <c s="34" t="s">
        <v>1580</v>
      </c>
      <c s="35" t="s">
        <v>5</v>
      </c>
      <c s="6" t="s">
        <v>1581</v>
      </c>
      <c s="36" t="s">
        <v>498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1681</v>
      </c>
    </row>
    <row r="39" spans="1:5" ht="267.75">
      <c r="A39" t="s">
        <v>57</v>
      </c>
      <c r="E39" s="39" t="s">
        <v>1122</v>
      </c>
    </row>
    <row r="40" spans="1:16" ht="25.5">
      <c r="A40" t="s">
        <v>49</v>
      </c>
      <c s="34" t="s">
        <v>75</v>
      </c>
      <c s="34" t="s">
        <v>1640</v>
      </c>
      <c s="35" t="s">
        <v>5</v>
      </c>
      <c s="6" t="s">
        <v>1641</v>
      </c>
      <c s="36" t="s">
        <v>664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499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1697</v>
      </c>
    </row>
    <row r="43" spans="1:5" ht="102">
      <c r="A43" t="s">
        <v>57</v>
      </c>
      <c r="E43" s="39" t="s">
        <v>1643</v>
      </c>
    </row>
    <row r="44" spans="1:13" ht="12.75">
      <c r="A44" t="s">
        <v>46</v>
      </c>
      <c r="C44" s="31" t="s">
        <v>773</v>
      </c>
      <c r="E44" s="33" t="s">
        <v>774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775</v>
      </c>
      <c s="35" t="s">
        <v>5</v>
      </c>
      <c s="6" t="s">
        <v>776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1053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1683</v>
      </c>
    </row>
    <row r="48" spans="1:5" ht="369.75">
      <c r="A48" t="s">
        <v>57</v>
      </c>
      <c r="E48" s="39" t="s">
        <v>778</v>
      </c>
    </row>
    <row r="49" spans="1:13" ht="12.75">
      <c r="A49" t="s">
        <v>46</v>
      </c>
      <c r="C49" s="31" t="s">
        <v>656</v>
      </c>
      <c r="E49" s="33" t="s">
        <v>657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82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1062</v>
      </c>
    </row>
    <row r="54" spans="1:16" ht="12.75">
      <c r="A54" t="s">
        <v>49</v>
      </c>
      <c s="34" t="s">
        <v>85</v>
      </c>
      <c s="34" t="s">
        <v>1602</v>
      </c>
      <c s="35" t="s">
        <v>5</v>
      </c>
      <c s="6" t="s">
        <v>1603</v>
      </c>
      <c s="36" t="s">
        <v>898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1698</v>
      </c>
    </row>
    <row r="57" spans="1:5" ht="357">
      <c r="A57" t="s">
        <v>57</v>
      </c>
      <c r="E57" s="39" t="s">
        <v>900</v>
      </c>
    </row>
    <row r="58" spans="1:16" ht="12.75">
      <c r="A58" t="s">
        <v>49</v>
      </c>
      <c s="34" t="s">
        <v>88</v>
      </c>
      <c s="34" t="s">
        <v>1605</v>
      </c>
      <c s="35" t="s">
        <v>5</v>
      </c>
      <c s="6" t="s">
        <v>1606</v>
      </c>
      <c s="36" t="s">
        <v>498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1646</v>
      </c>
    </row>
    <row r="61" spans="1:5" ht="25.5">
      <c r="A61" t="s">
        <v>57</v>
      </c>
      <c r="E61" s="39" t="s">
        <v>1608</v>
      </c>
    </row>
    <row r="62" spans="1:16" ht="12.75">
      <c r="A62" t="s">
        <v>49</v>
      </c>
      <c s="34" t="s">
        <v>91</v>
      </c>
      <c s="34" t="s">
        <v>1194</v>
      </c>
      <c s="35" t="s">
        <v>5</v>
      </c>
      <c s="6" t="s">
        <v>1195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1685</v>
      </c>
    </row>
    <row r="65" spans="1:5" ht="102">
      <c r="A65" t="s">
        <v>57</v>
      </c>
      <c r="E65" s="39" t="s">
        <v>1197</v>
      </c>
    </row>
    <row r="66" spans="1:16" ht="12.75">
      <c r="A66" t="s">
        <v>49</v>
      </c>
      <c s="34" t="s">
        <v>93</v>
      </c>
      <c s="34" t="s">
        <v>1648</v>
      </c>
      <c s="35" t="s">
        <v>5</v>
      </c>
      <c s="6" t="s">
        <v>1649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1699</v>
      </c>
    </row>
    <row r="69" spans="1:5" ht="102">
      <c r="A69" t="s">
        <v>57</v>
      </c>
      <c r="E69" s="39" t="s">
        <v>1197</v>
      </c>
    </row>
    <row r="70" spans="1:16" ht="12.75">
      <c r="A70" t="s">
        <v>49</v>
      </c>
      <c s="34" t="s">
        <v>97</v>
      </c>
      <c s="34" t="s">
        <v>1651</v>
      </c>
      <c s="35" t="s">
        <v>5</v>
      </c>
      <c s="6" t="s">
        <v>1652</v>
      </c>
      <c s="36" t="s">
        <v>498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1700</v>
      </c>
    </row>
    <row r="73" spans="1:5" ht="102">
      <c r="A73" t="s">
        <v>57</v>
      </c>
      <c r="E73" s="39" t="s">
        <v>1201</v>
      </c>
    </row>
    <row r="74" spans="1:16" ht="12.75">
      <c r="A74" t="s">
        <v>49</v>
      </c>
      <c s="34" t="s">
        <v>101</v>
      </c>
      <c s="34" t="s">
        <v>1654</v>
      </c>
      <c s="35" t="s">
        <v>5</v>
      </c>
      <c s="6" t="s">
        <v>1655</v>
      </c>
      <c s="36" t="s">
        <v>498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1701</v>
      </c>
    </row>
    <row r="77" spans="1:5" ht="76.5">
      <c r="A77" t="s">
        <v>57</v>
      </c>
      <c r="E77" s="39" t="s">
        <v>1205</v>
      </c>
    </row>
    <row r="78" spans="1:13" ht="12.75">
      <c r="A78" t="s">
        <v>46</v>
      </c>
      <c r="C78" s="31" t="s">
        <v>1281</v>
      </c>
      <c r="E78" s="33" t="s">
        <v>1282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104</v>
      </c>
      <c s="34" t="s">
        <v>1657</v>
      </c>
      <c s="35" t="s">
        <v>5</v>
      </c>
      <c s="6" t="s">
        <v>1658</v>
      </c>
      <c s="36" t="s">
        <v>100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1689</v>
      </c>
    </row>
    <row r="82" spans="1:5" ht="153">
      <c r="A82" t="s">
        <v>57</v>
      </c>
      <c r="E82" s="39" t="s">
        <v>1126</v>
      </c>
    </row>
    <row r="83" spans="1:13" ht="12.75">
      <c r="A83" t="s">
        <v>46</v>
      </c>
      <c r="C83" s="31" t="s">
        <v>1228</v>
      </c>
      <c r="E83" s="33" t="s">
        <v>1229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107</v>
      </c>
      <c s="34" t="s">
        <v>1660</v>
      </c>
      <c s="35" t="s">
        <v>5</v>
      </c>
      <c s="6" t="s">
        <v>1661</v>
      </c>
      <c s="36" t="s">
        <v>664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1702</v>
      </c>
    </row>
    <row r="87" spans="1:5" ht="102">
      <c r="A87" t="s">
        <v>57</v>
      </c>
      <c r="E87" s="39" t="s">
        <v>1233</v>
      </c>
    </row>
    <row r="88" spans="1:16" ht="12.75">
      <c r="A88" t="s">
        <v>49</v>
      </c>
      <c s="34" t="s">
        <v>110</v>
      </c>
      <c s="34" t="s">
        <v>1663</v>
      </c>
      <c s="35" t="s">
        <v>5</v>
      </c>
      <c s="6" t="s">
        <v>1664</v>
      </c>
      <c s="36" t="s">
        <v>664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1703</v>
      </c>
    </row>
    <row r="91" spans="1:5" ht="102">
      <c r="A91" t="s">
        <v>57</v>
      </c>
      <c r="E91" s="39" t="s">
        <v>1233</v>
      </c>
    </row>
    <row r="92" spans="1:16" ht="12.75">
      <c r="A92" t="s">
        <v>49</v>
      </c>
      <c s="34" t="s">
        <v>113</v>
      </c>
      <c s="34" t="s">
        <v>1666</v>
      </c>
      <c s="35" t="s">
        <v>5</v>
      </c>
      <c s="6" t="s">
        <v>1667</v>
      </c>
      <c s="36" t="s">
        <v>62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1704</v>
      </c>
    </row>
    <row r="95" spans="1:5" ht="127.5">
      <c r="A95" t="s">
        <v>57</v>
      </c>
      <c r="E95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</v>
      </c>
      <c r="E4" s="26" t="s">
        <v>172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175</v>
      </c>
      <c r="E8" s="30" t="s">
        <v>174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176</v>
      </c>
      <c r="E9" s="33" t="s">
        <v>177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178</v>
      </c>
      <c s="35" t="s">
        <v>5</v>
      </c>
      <c s="6" t="s">
        <v>179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180</v>
      </c>
      <c s="35" t="s">
        <v>5</v>
      </c>
      <c s="6" t="s">
        <v>181</v>
      </c>
      <c s="36" t="s">
        <v>62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182</v>
      </c>
      <c s="35" t="s">
        <v>5</v>
      </c>
      <c s="6" t="s">
        <v>183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184</v>
      </c>
      <c s="35" t="s">
        <v>5</v>
      </c>
      <c s="6" t="s">
        <v>185</v>
      </c>
      <c s="36" t="s">
        <v>62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186</v>
      </c>
      <c s="35" t="s">
        <v>5</v>
      </c>
      <c s="6" t="s">
        <v>187</v>
      </c>
      <c s="36" t="s">
        <v>62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188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26</v>
      </c>
      <c s="34" t="s">
        <v>189</v>
      </c>
      <c s="35" t="s">
        <v>5</v>
      </c>
      <c s="6" t="s">
        <v>190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25.5">
      <c r="A35" t="s">
        <v>49</v>
      </c>
      <c s="34" t="s">
        <v>72</v>
      </c>
      <c s="34" t="s">
        <v>191</v>
      </c>
      <c s="35" t="s">
        <v>5</v>
      </c>
      <c s="6" t="s">
        <v>192</v>
      </c>
      <c s="36" t="s">
        <v>193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25.5">
      <c r="A39" t="s">
        <v>49</v>
      </c>
      <c s="34" t="s">
        <v>75</v>
      </c>
      <c s="34" t="s">
        <v>194</v>
      </c>
      <c s="35" t="s">
        <v>5</v>
      </c>
      <c s="6" t="s">
        <v>195</v>
      </c>
      <c s="36" t="s">
        <v>193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25.5">
      <c r="A43" t="s">
        <v>49</v>
      </c>
      <c s="34" t="s">
        <v>79</v>
      </c>
      <c s="34" t="s">
        <v>196</v>
      </c>
      <c s="35" t="s">
        <v>5</v>
      </c>
      <c s="6" t="s">
        <v>197</v>
      </c>
      <c s="36" t="s">
        <v>193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82</v>
      </c>
      <c s="34" t="s">
        <v>198</v>
      </c>
      <c s="35" t="s">
        <v>5</v>
      </c>
      <c s="6" t="s">
        <v>199</v>
      </c>
      <c s="36" t="s">
        <v>193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85</v>
      </c>
      <c s="34" t="s">
        <v>200</v>
      </c>
      <c s="35" t="s">
        <v>5</v>
      </c>
      <c s="6" t="s">
        <v>201</v>
      </c>
      <c s="36" t="s">
        <v>62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25.5">
      <c r="A55" t="s">
        <v>49</v>
      </c>
      <c s="34" t="s">
        <v>88</v>
      </c>
      <c s="34" t="s">
        <v>202</v>
      </c>
      <c s="35" t="s">
        <v>5</v>
      </c>
      <c s="6" t="s">
        <v>203</v>
      </c>
      <c s="36" t="s">
        <v>193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25.5">
      <c r="A59" t="s">
        <v>49</v>
      </c>
      <c s="34" t="s">
        <v>91</v>
      </c>
      <c s="34" t="s">
        <v>204</v>
      </c>
      <c s="35" t="s">
        <v>5</v>
      </c>
      <c s="6" t="s">
        <v>205</v>
      </c>
      <c s="36" t="s">
        <v>193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25.5">
      <c r="A63" t="s">
        <v>49</v>
      </c>
      <c s="34" t="s">
        <v>93</v>
      </c>
      <c s="34" t="s">
        <v>206</v>
      </c>
      <c s="35" t="s">
        <v>5</v>
      </c>
      <c s="6" t="s">
        <v>207</v>
      </c>
      <c s="36" t="s">
        <v>62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97</v>
      </c>
      <c s="34" t="s">
        <v>208</v>
      </c>
      <c s="35" t="s">
        <v>5</v>
      </c>
      <c s="6" t="s">
        <v>209</v>
      </c>
      <c s="36" t="s">
        <v>100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101</v>
      </c>
      <c s="34" t="s">
        <v>210</v>
      </c>
      <c s="35" t="s">
        <v>5</v>
      </c>
      <c s="6" t="s">
        <v>211</v>
      </c>
      <c s="36" t="s">
        <v>100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104</v>
      </c>
      <c s="34" t="s">
        <v>212</v>
      </c>
      <c s="35" t="s">
        <v>5</v>
      </c>
      <c s="6" t="s">
        <v>213</v>
      </c>
      <c s="36" t="s">
        <v>100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107</v>
      </c>
      <c s="34" t="s">
        <v>214</v>
      </c>
      <c s="35" t="s">
        <v>5</v>
      </c>
      <c s="6" t="s">
        <v>215</v>
      </c>
      <c s="36" t="s">
        <v>100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110</v>
      </c>
      <c s="34" t="s">
        <v>216</v>
      </c>
      <c s="35" t="s">
        <v>5</v>
      </c>
      <c s="6" t="s">
        <v>217</v>
      </c>
      <c s="36" t="s">
        <v>100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113</v>
      </c>
      <c s="34" t="s">
        <v>218</v>
      </c>
      <c s="35" t="s">
        <v>5</v>
      </c>
      <c s="6" t="s">
        <v>219</v>
      </c>
      <c s="36" t="s">
        <v>62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116</v>
      </c>
      <c s="34" t="s">
        <v>220</v>
      </c>
      <c s="35" t="s">
        <v>5</v>
      </c>
      <c s="6" t="s">
        <v>221</v>
      </c>
      <c s="36" t="s">
        <v>100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120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25.5">
      <c r="A99" t="s">
        <v>49</v>
      </c>
      <c s="34" t="s">
        <v>125</v>
      </c>
      <c s="34" t="s">
        <v>224</v>
      </c>
      <c s="35" t="s">
        <v>5</v>
      </c>
      <c s="6" t="s">
        <v>225</v>
      </c>
      <c s="36" t="s">
        <v>100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126</v>
      </c>
      <c s="34" t="s">
        <v>226</v>
      </c>
      <c s="35" t="s">
        <v>5</v>
      </c>
      <c s="6" t="s">
        <v>227</v>
      </c>
      <c s="36" t="s">
        <v>100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25.5">
      <c r="A107" t="s">
        <v>49</v>
      </c>
      <c s="34" t="s">
        <v>127</v>
      </c>
      <c s="34" t="s">
        <v>228</v>
      </c>
      <c s="35" t="s">
        <v>5</v>
      </c>
      <c s="6" t="s">
        <v>229</v>
      </c>
      <c s="36" t="s">
        <v>100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128</v>
      </c>
      <c s="34" t="s">
        <v>230</v>
      </c>
      <c s="35" t="s">
        <v>5</v>
      </c>
      <c s="6" t="s">
        <v>231</v>
      </c>
      <c s="36" t="s">
        <v>100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129</v>
      </c>
      <c s="34" t="s">
        <v>232</v>
      </c>
      <c s="35" t="s">
        <v>5</v>
      </c>
      <c s="6" t="s">
        <v>233</v>
      </c>
      <c s="36" t="s">
        <v>100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130</v>
      </c>
      <c s="34" t="s">
        <v>234</v>
      </c>
      <c s="35" t="s">
        <v>5</v>
      </c>
      <c s="6" t="s">
        <v>235</v>
      </c>
      <c s="36" t="s">
        <v>236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131</v>
      </c>
      <c s="34" t="s">
        <v>237</v>
      </c>
      <c s="35" t="s">
        <v>5</v>
      </c>
      <c s="6" t="s">
        <v>238</v>
      </c>
      <c s="36" t="s">
        <v>239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1707</v>
      </c>
      <c r="E8" s="30" t="s">
        <v>1706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923</v>
      </c>
      <c s="35" t="s">
        <v>5</v>
      </c>
      <c s="6" t="s">
        <v>924</v>
      </c>
      <c s="36" t="s">
        <v>498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1708</v>
      </c>
    </row>
    <row r="13" spans="1:5" ht="140.25">
      <c r="A13" t="s">
        <v>57</v>
      </c>
      <c r="E13" s="39" t="s">
        <v>501</v>
      </c>
    </row>
    <row r="14" spans="1:13" ht="12.75">
      <c r="A14" t="s">
        <v>46</v>
      </c>
      <c r="C14" s="31" t="s">
        <v>732</v>
      </c>
      <c r="E14" s="33" t="s">
        <v>733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498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1676</v>
      </c>
    </row>
    <row r="18" spans="1:5" ht="140.25">
      <c r="A18" t="s">
        <v>57</v>
      </c>
      <c r="E18" s="39" t="s">
        <v>501</v>
      </c>
    </row>
    <row r="19" spans="1:16" ht="25.5">
      <c r="A19" t="s">
        <v>49</v>
      </c>
      <c s="34" t="s">
        <v>25</v>
      </c>
      <c s="34" t="s">
        <v>812</v>
      </c>
      <c s="35" t="s">
        <v>5</v>
      </c>
      <c s="6" t="s">
        <v>813</v>
      </c>
      <c s="36" t="s">
        <v>498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1677</v>
      </c>
    </row>
    <row r="22" spans="1:5" ht="140.25">
      <c r="A22" t="s">
        <v>57</v>
      </c>
      <c r="E22" s="39" t="s">
        <v>501</v>
      </c>
    </row>
    <row r="23" spans="1:16" ht="12.75">
      <c r="A23" t="s">
        <v>49</v>
      </c>
      <c s="34" t="s">
        <v>63</v>
      </c>
      <c s="34" t="s">
        <v>1074</v>
      </c>
      <c s="35" t="s">
        <v>5</v>
      </c>
      <c s="6" t="s">
        <v>1075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1678</v>
      </c>
    </row>
    <row r="26" spans="1:5" ht="318.75">
      <c r="A26" t="s">
        <v>57</v>
      </c>
      <c r="E26" s="39" t="s">
        <v>741</v>
      </c>
    </row>
    <row r="27" spans="1:16" ht="12.75">
      <c r="A27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1679</v>
      </c>
    </row>
    <row r="30" spans="1:5" ht="229.5">
      <c r="A30" t="s">
        <v>57</v>
      </c>
      <c r="E30" s="39" t="s">
        <v>751</v>
      </c>
    </row>
    <row r="31" spans="1:13" ht="12.75">
      <c r="A31" t="s">
        <v>46</v>
      </c>
      <c r="C31" s="31" t="s">
        <v>756</v>
      </c>
      <c r="E31" s="33" t="s">
        <v>757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1680</v>
      </c>
    </row>
    <row r="35" spans="1:5" ht="369.75">
      <c r="A35" t="s">
        <v>57</v>
      </c>
      <c r="E35" s="39" t="s">
        <v>1458</v>
      </c>
    </row>
    <row r="36" spans="1:16" ht="12.75">
      <c r="A36" t="s">
        <v>49</v>
      </c>
      <c s="34" t="s">
        <v>72</v>
      </c>
      <c s="34" t="s">
        <v>1580</v>
      </c>
      <c s="35" t="s">
        <v>5</v>
      </c>
      <c s="6" t="s">
        <v>1581</v>
      </c>
      <c s="36" t="s">
        <v>498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1681</v>
      </c>
    </row>
    <row r="39" spans="1:5" ht="267.75">
      <c r="A39" t="s">
        <v>57</v>
      </c>
      <c r="E39" s="39" t="s">
        <v>1122</v>
      </c>
    </row>
    <row r="40" spans="1:16" ht="25.5">
      <c r="A40" t="s">
        <v>49</v>
      </c>
      <c s="34" t="s">
        <v>75</v>
      </c>
      <c s="34" t="s">
        <v>1640</v>
      </c>
      <c s="35" t="s">
        <v>5</v>
      </c>
      <c s="6" t="s">
        <v>1641</v>
      </c>
      <c s="36" t="s">
        <v>664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499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1709</v>
      </c>
    </row>
    <row r="43" spans="1:5" ht="102">
      <c r="A43" t="s">
        <v>57</v>
      </c>
      <c r="E43" s="39" t="s">
        <v>1643</v>
      </c>
    </row>
    <row r="44" spans="1:13" ht="12.75">
      <c r="A44" t="s">
        <v>46</v>
      </c>
      <c r="C44" s="31" t="s">
        <v>773</v>
      </c>
      <c r="E44" s="33" t="s">
        <v>774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775</v>
      </c>
      <c s="35" t="s">
        <v>5</v>
      </c>
      <c s="6" t="s">
        <v>776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1053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1683</v>
      </c>
    </row>
    <row r="48" spans="1:5" ht="369.75">
      <c r="A48" t="s">
        <v>57</v>
      </c>
      <c r="E48" s="39" t="s">
        <v>778</v>
      </c>
    </row>
    <row r="49" spans="1:13" ht="12.75">
      <c r="A49" t="s">
        <v>46</v>
      </c>
      <c r="C49" s="31" t="s">
        <v>656</v>
      </c>
      <c r="E49" s="33" t="s">
        <v>657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82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1062</v>
      </c>
    </row>
    <row r="54" spans="1:16" ht="12.75">
      <c r="A54" t="s">
        <v>49</v>
      </c>
      <c s="34" t="s">
        <v>85</v>
      </c>
      <c s="34" t="s">
        <v>1602</v>
      </c>
      <c s="35" t="s">
        <v>5</v>
      </c>
      <c s="6" t="s">
        <v>1603</v>
      </c>
      <c s="36" t="s">
        <v>898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1710</v>
      </c>
    </row>
    <row r="57" spans="1:5" ht="357">
      <c r="A57" t="s">
        <v>57</v>
      </c>
      <c r="E57" s="39" t="s">
        <v>900</v>
      </c>
    </row>
    <row r="58" spans="1:16" ht="12.75">
      <c r="A58" t="s">
        <v>49</v>
      </c>
      <c s="34" t="s">
        <v>88</v>
      </c>
      <c s="34" t="s">
        <v>1605</v>
      </c>
      <c s="35" t="s">
        <v>5</v>
      </c>
      <c s="6" t="s">
        <v>1606</v>
      </c>
      <c s="36" t="s">
        <v>498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1646</v>
      </c>
    </row>
    <row r="61" spans="1:5" ht="25.5">
      <c r="A61" t="s">
        <v>57</v>
      </c>
      <c r="E61" s="39" t="s">
        <v>1608</v>
      </c>
    </row>
    <row r="62" spans="1:16" ht="12.75">
      <c r="A62" t="s">
        <v>49</v>
      </c>
      <c s="34" t="s">
        <v>91</v>
      </c>
      <c s="34" t="s">
        <v>1194</v>
      </c>
      <c s="35" t="s">
        <v>5</v>
      </c>
      <c s="6" t="s">
        <v>1195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1685</v>
      </c>
    </row>
    <row r="65" spans="1:5" ht="102">
      <c r="A65" t="s">
        <v>57</v>
      </c>
      <c r="E65" s="39" t="s">
        <v>1197</v>
      </c>
    </row>
    <row r="66" spans="1:16" ht="12.75">
      <c r="A66" t="s">
        <v>49</v>
      </c>
      <c s="34" t="s">
        <v>93</v>
      </c>
      <c s="34" t="s">
        <v>1648</v>
      </c>
      <c s="35" t="s">
        <v>5</v>
      </c>
      <c s="6" t="s">
        <v>1649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1711</v>
      </c>
    </row>
    <row r="69" spans="1:5" ht="102">
      <c r="A69" t="s">
        <v>57</v>
      </c>
      <c r="E69" s="39" t="s">
        <v>1197</v>
      </c>
    </row>
    <row r="70" spans="1:16" ht="12.75">
      <c r="A70" t="s">
        <v>49</v>
      </c>
      <c s="34" t="s">
        <v>97</v>
      </c>
      <c s="34" t="s">
        <v>1651</v>
      </c>
      <c s="35" t="s">
        <v>5</v>
      </c>
      <c s="6" t="s">
        <v>1652</v>
      </c>
      <c s="36" t="s">
        <v>498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1712</v>
      </c>
    </row>
    <row r="73" spans="1:5" ht="102">
      <c r="A73" t="s">
        <v>57</v>
      </c>
      <c r="E73" s="39" t="s">
        <v>1201</v>
      </c>
    </row>
    <row r="74" spans="1:16" ht="12.75">
      <c r="A74" t="s">
        <v>49</v>
      </c>
      <c s="34" t="s">
        <v>101</v>
      </c>
      <c s="34" t="s">
        <v>1654</v>
      </c>
      <c s="35" t="s">
        <v>5</v>
      </c>
      <c s="6" t="s">
        <v>1655</v>
      </c>
      <c s="36" t="s">
        <v>498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1713</v>
      </c>
    </row>
    <row r="77" spans="1:5" ht="76.5">
      <c r="A77" t="s">
        <v>57</v>
      </c>
      <c r="E77" s="39" t="s">
        <v>1205</v>
      </c>
    </row>
    <row r="78" spans="1:13" ht="12.75">
      <c r="A78" t="s">
        <v>46</v>
      </c>
      <c r="C78" s="31" t="s">
        <v>1281</v>
      </c>
      <c r="E78" s="33" t="s">
        <v>1282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104</v>
      </c>
      <c s="34" t="s">
        <v>1657</v>
      </c>
      <c s="35" t="s">
        <v>5</v>
      </c>
      <c s="6" t="s">
        <v>1658</v>
      </c>
      <c s="36" t="s">
        <v>100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1689</v>
      </c>
    </row>
    <row r="82" spans="1:5" ht="153">
      <c r="A82" t="s">
        <v>57</v>
      </c>
      <c r="E82" s="39" t="s">
        <v>1126</v>
      </c>
    </row>
    <row r="83" spans="1:13" ht="12.75">
      <c r="A83" t="s">
        <v>46</v>
      </c>
      <c r="C83" s="31" t="s">
        <v>1228</v>
      </c>
      <c r="E83" s="33" t="s">
        <v>1229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107</v>
      </c>
      <c s="34" t="s">
        <v>1660</v>
      </c>
      <c s="35" t="s">
        <v>5</v>
      </c>
      <c s="6" t="s">
        <v>1661</v>
      </c>
      <c s="36" t="s">
        <v>664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1714</v>
      </c>
    </row>
    <row r="87" spans="1:5" ht="102">
      <c r="A87" t="s">
        <v>57</v>
      </c>
      <c r="E87" s="39" t="s">
        <v>1233</v>
      </c>
    </row>
    <row r="88" spans="1:16" ht="12.75">
      <c r="A88" t="s">
        <v>49</v>
      </c>
      <c s="34" t="s">
        <v>110</v>
      </c>
      <c s="34" t="s">
        <v>1663</v>
      </c>
      <c s="35" t="s">
        <v>5</v>
      </c>
      <c s="6" t="s">
        <v>1664</v>
      </c>
      <c s="36" t="s">
        <v>664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1715</v>
      </c>
    </row>
    <row r="91" spans="1:5" ht="102">
      <c r="A91" t="s">
        <v>57</v>
      </c>
      <c r="E91" s="39" t="s">
        <v>1233</v>
      </c>
    </row>
    <row r="92" spans="1:16" ht="12.75">
      <c r="A92" t="s">
        <v>49</v>
      </c>
      <c s="34" t="s">
        <v>113</v>
      </c>
      <c s="34" t="s">
        <v>1666</v>
      </c>
      <c s="35" t="s">
        <v>5</v>
      </c>
      <c s="6" t="s">
        <v>1667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1716</v>
      </c>
    </row>
    <row r="95" spans="1:5" ht="127.5">
      <c r="A95" t="s">
        <v>57</v>
      </c>
      <c r="E95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1719</v>
      </c>
      <c r="E8" s="30" t="s">
        <v>1718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923</v>
      </c>
      <c s="35" t="s">
        <v>5</v>
      </c>
      <c s="6" t="s">
        <v>924</v>
      </c>
      <c s="36" t="s">
        <v>498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1720</v>
      </c>
    </row>
    <row r="13" spans="1:5" ht="140.25">
      <c r="A13" t="s">
        <v>57</v>
      </c>
      <c r="E13" s="39" t="s">
        <v>501</v>
      </c>
    </row>
    <row r="14" spans="1:13" ht="12.75">
      <c r="A14" t="s">
        <v>46</v>
      </c>
      <c r="C14" s="31" t="s">
        <v>732</v>
      </c>
      <c r="E14" s="33" t="s">
        <v>733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498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1676</v>
      </c>
    </row>
    <row r="18" spans="1:5" ht="140.25">
      <c r="A18" t="s">
        <v>57</v>
      </c>
      <c r="E18" s="39" t="s">
        <v>501</v>
      </c>
    </row>
    <row r="19" spans="1:16" ht="25.5">
      <c r="A19" t="s">
        <v>49</v>
      </c>
      <c s="34" t="s">
        <v>25</v>
      </c>
      <c s="34" t="s">
        <v>812</v>
      </c>
      <c s="35" t="s">
        <v>5</v>
      </c>
      <c s="6" t="s">
        <v>813</v>
      </c>
      <c s="36" t="s">
        <v>498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1677</v>
      </c>
    </row>
    <row r="22" spans="1:5" ht="140.25">
      <c r="A22" t="s">
        <v>57</v>
      </c>
      <c r="E22" s="39" t="s">
        <v>501</v>
      </c>
    </row>
    <row r="23" spans="1:16" ht="12.75">
      <c r="A23" t="s">
        <v>49</v>
      </c>
      <c s="34" t="s">
        <v>63</v>
      </c>
      <c s="34" t="s">
        <v>1074</v>
      </c>
      <c s="35" t="s">
        <v>5</v>
      </c>
      <c s="6" t="s">
        <v>1075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1053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1678</v>
      </c>
    </row>
    <row r="26" spans="1:5" ht="318.75">
      <c r="A26" t="s">
        <v>57</v>
      </c>
      <c r="E26" s="39" t="s">
        <v>741</v>
      </c>
    </row>
    <row r="27" spans="1:16" ht="12.75">
      <c r="A27" t="s">
        <v>49</v>
      </c>
      <c s="34" t="s">
        <v>67</v>
      </c>
      <c s="34" t="s">
        <v>748</v>
      </c>
      <c s="35" t="s">
        <v>5</v>
      </c>
      <c s="6" t="s">
        <v>749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1679</v>
      </c>
    </row>
    <row r="30" spans="1:5" ht="229.5">
      <c r="A30" t="s">
        <v>57</v>
      </c>
      <c r="E30" s="39" t="s">
        <v>751</v>
      </c>
    </row>
    <row r="31" spans="1:13" ht="12.75">
      <c r="A31" t="s">
        <v>46</v>
      </c>
      <c r="C31" s="31" t="s">
        <v>756</v>
      </c>
      <c r="E31" s="33" t="s">
        <v>757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1680</v>
      </c>
    </row>
    <row r="35" spans="1:5" ht="369.75">
      <c r="A35" t="s">
        <v>57</v>
      </c>
      <c r="E35" s="39" t="s">
        <v>1458</v>
      </c>
    </row>
    <row r="36" spans="1:16" ht="12.75">
      <c r="A36" t="s">
        <v>49</v>
      </c>
      <c s="34" t="s">
        <v>72</v>
      </c>
      <c s="34" t="s">
        <v>1580</v>
      </c>
      <c s="35" t="s">
        <v>5</v>
      </c>
      <c s="6" t="s">
        <v>1581</v>
      </c>
      <c s="36" t="s">
        <v>498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1681</v>
      </c>
    </row>
    <row r="39" spans="1:5" ht="267.75">
      <c r="A39" t="s">
        <v>57</v>
      </c>
      <c r="E39" s="39" t="s">
        <v>1122</v>
      </c>
    </row>
    <row r="40" spans="1:16" ht="25.5">
      <c r="A40" t="s">
        <v>49</v>
      </c>
      <c s="34" t="s">
        <v>75</v>
      </c>
      <c s="34" t="s">
        <v>1640</v>
      </c>
      <c s="35" t="s">
        <v>5</v>
      </c>
      <c s="6" t="s">
        <v>1641</v>
      </c>
      <c s="36" t="s">
        <v>664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499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1709</v>
      </c>
    </row>
    <row r="43" spans="1:5" ht="102">
      <c r="A43" t="s">
        <v>57</v>
      </c>
      <c r="E43" s="39" t="s">
        <v>1643</v>
      </c>
    </row>
    <row r="44" spans="1:13" ht="12.75">
      <c r="A44" t="s">
        <v>46</v>
      </c>
      <c r="C44" s="31" t="s">
        <v>773</v>
      </c>
      <c r="E44" s="33" t="s">
        <v>774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775</v>
      </c>
      <c s="35" t="s">
        <v>5</v>
      </c>
      <c s="6" t="s">
        <v>776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1053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1683</v>
      </c>
    </row>
    <row r="48" spans="1:5" ht="369.75">
      <c r="A48" t="s">
        <v>57</v>
      </c>
      <c r="E48" s="39" t="s">
        <v>778</v>
      </c>
    </row>
    <row r="49" spans="1:13" ht="12.75">
      <c r="A49" t="s">
        <v>46</v>
      </c>
      <c r="C49" s="31" t="s">
        <v>656</v>
      </c>
      <c r="E49" s="33" t="s">
        <v>657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82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1062</v>
      </c>
    </row>
    <row r="54" spans="1:16" ht="12.75">
      <c r="A54" t="s">
        <v>49</v>
      </c>
      <c s="34" t="s">
        <v>85</v>
      </c>
      <c s="34" t="s">
        <v>1602</v>
      </c>
      <c s="35" t="s">
        <v>5</v>
      </c>
      <c s="6" t="s">
        <v>1603</v>
      </c>
      <c s="36" t="s">
        <v>898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1721</v>
      </c>
    </row>
    <row r="57" spans="1:5" ht="357">
      <c r="A57" t="s">
        <v>57</v>
      </c>
      <c r="E57" s="39" t="s">
        <v>900</v>
      </c>
    </row>
    <row r="58" spans="1:16" ht="12.75">
      <c r="A58" t="s">
        <v>49</v>
      </c>
      <c s="34" t="s">
        <v>88</v>
      </c>
      <c s="34" t="s">
        <v>1605</v>
      </c>
      <c s="35" t="s">
        <v>5</v>
      </c>
      <c s="6" t="s">
        <v>1606</v>
      </c>
      <c s="36" t="s">
        <v>498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499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1646</v>
      </c>
    </row>
    <row r="61" spans="1:5" ht="25.5">
      <c r="A61" t="s">
        <v>57</v>
      </c>
      <c r="E61" s="39" t="s">
        <v>1608</v>
      </c>
    </row>
    <row r="62" spans="1:16" ht="12.75">
      <c r="A62" t="s">
        <v>49</v>
      </c>
      <c s="34" t="s">
        <v>91</v>
      </c>
      <c s="34" t="s">
        <v>1194</v>
      </c>
      <c s="35" t="s">
        <v>5</v>
      </c>
      <c s="6" t="s">
        <v>1195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1685</v>
      </c>
    </row>
    <row r="65" spans="1:5" ht="102">
      <c r="A65" t="s">
        <v>57</v>
      </c>
      <c r="E65" s="39" t="s">
        <v>1197</v>
      </c>
    </row>
    <row r="66" spans="1:16" ht="12.75">
      <c r="A66" t="s">
        <v>49</v>
      </c>
      <c s="34" t="s">
        <v>93</v>
      </c>
      <c s="34" t="s">
        <v>1648</v>
      </c>
      <c s="35" t="s">
        <v>5</v>
      </c>
      <c s="6" t="s">
        <v>1649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1722</v>
      </c>
    </row>
    <row r="69" spans="1:5" ht="102">
      <c r="A69" t="s">
        <v>57</v>
      </c>
      <c r="E69" s="39" t="s">
        <v>1197</v>
      </c>
    </row>
    <row r="70" spans="1:16" ht="12.75">
      <c r="A70" t="s">
        <v>49</v>
      </c>
      <c s="34" t="s">
        <v>97</v>
      </c>
      <c s="34" t="s">
        <v>1651</v>
      </c>
      <c s="35" t="s">
        <v>5</v>
      </c>
      <c s="6" t="s">
        <v>1652</v>
      </c>
      <c s="36" t="s">
        <v>498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1723</v>
      </c>
    </row>
    <row r="73" spans="1:5" ht="102">
      <c r="A73" t="s">
        <v>57</v>
      </c>
      <c r="E73" s="39" t="s">
        <v>1201</v>
      </c>
    </row>
    <row r="74" spans="1:16" ht="12.75">
      <c r="A74" t="s">
        <v>49</v>
      </c>
      <c s="34" t="s">
        <v>101</v>
      </c>
      <c s="34" t="s">
        <v>1654</v>
      </c>
      <c s="35" t="s">
        <v>5</v>
      </c>
      <c s="6" t="s">
        <v>1655</v>
      </c>
      <c s="36" t="s">
        <v>498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1724</v>
      </c>
    </row>
    <row r="77" spans="1:5" ht="76.5">
      <c r="A77" t="s">
        <v>57</v>
      </c>
      <c r="E77" s="39" t="s">
        <v>1205</v>
      </c>
    </row>
    <row r="78" spans="1:13" ht="12.75">
      <c r="A78" t="s">
        <v>46</v>
      </c>
      <c r="C78" s="31" t="s">
        <v>1281</v>
      </c>
      <c r="E78" s="33" t="s">
        <v>1282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104</v>
      </c>
      <c s="34" t="s">
        <v>1657</v>
      </c>
      <c s="35" t="s">
        <v>5</v>
      </c>
      <c s="6" t="s">
        <v>1658</v>
      </c>
      <c s="36" t="s">
        <v>100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499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1689</v>
      </c>
    </row>
    <row r="82" spans="1:5" ht="153">
      <c r="A82" t="s">
        <v>57</v>
      </c>
      <c r="E82" s="39" t="s">
        <v>1126</v>
      </c>
    </row>
    <row r="83" spans="1:13" ht="12.75">
      <c r="A83" t="s">
        <v>46</v>
      </c>
      <c r="C83" s="31" t="s">
        <v>1228</v>
      </c>
      <c r="E83" s="33" t="s">
        <v>1229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107</v>
      </c>
      <c s="34" t="s">
        <v>1660</v>
      </c>
      <c s="35" t="s">
        <v>5</v>
      </c>
      <c s="6" t="s">
        <v>1661</v>
      </c>
      <c s="36" t="s">
        <v>664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1725</v>
      </c>
    </row>
    <row r="87" spans="1:5" ht="102">
      <c r="A87" t="s">
        <v>57</v>
      </c>
      <c r="E87" s="39" t="s">
        <v>1233</v>
      </c>
    </row>
    <row r="88" spans="1:16" ht="12.75">
      <c r="A88" t="s">
        <v>49</v>
      </c>
      <c s="34" t="s">
        <v>110</v>
      </c>
      <c s="34" t="s">
        <v>1663</v>
      </c>
      <c s="35" t="s">
        <v>5</v>
      </c>
      <c s="6" t="s">
        <v>1664</v>
      </c>
      <c s="36" t="s">
        <v>664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1726</v>
      </c>
    </row>
    <row r="91" spans="1:5" ht="102">
      <c r="A91" t="s">
        <v>57</v>
      </c>
      <c r="E91" s="39" t="s">
        <v>1233</v>
      </c>
    </row>
    <row r="92" spans="1:16" ht="12.75">
      <c r="A92" t="s">
        <v>49</v>
      </c>
      <c s="34" t="s">
        <v>113</v>
      </c>
      <c s="34" t="s">
        <v>1666</v>
      </c>
      <c s="35" t="s">
        <v>5</v>
      </c>
      <c s="6" t="s">
        <v>1667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499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1716</v>
      </c>
    </row>
    <row r="95" spans="1:5" ht="127.5">
      <c r="A95" t="s">
        <v>57</v>
      </c>
      <c r="E95" s="39" t="s">
        <v>1669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1729</v>
      </c>
      <c r="E8" s="30" t="s">
        <v>1728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656</v>
      </c>
      <c r="E9" s="33" t="s">
        <v>657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1602</v>
      </c>
      <c s="35" t="s">
        <v>5</v>
      </c>
      <c s="6" t="s">
        <v>1603</v>
      </c>
      <c s="36" t="s">
        <v>898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1730</v>
      </c>
    </row>
    <row r="13" spans="1:5" ht="357">
      <c r="A13" t="s">
        <v>57</v>
      </c>
      <c r="E13" s="39" t="s">
        <v>900</v>
      </c>
    </row>
    <row r="14" spans="1:13" ht="12.75">
      <c r="A14" t="s">
        <v>46</v>
      </c>
      <c r="C14" s="31" t="s">
        <v>1228</v>
      </c>
      <c r="E14" s="33" t="s">
        <v>1229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1660</v>
      </c>
      <c s="35" t="s">
        <v>5</v>
      </c>
      <c s="6" t="s">
        <v>1661</v>
      </c>
      <c s="36" t="s">
        <v>664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499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1731</v>
      </c>
    </row>
    <row r="18" spans="1:5" ht="102">
      <c r="A18" t="s">
        <v>57</v>
      </c>
      <c r="E18" s="39" t="s">
        <v>1233</v>
      </c>
    </row>
    <row r="19" spans="1:16" ht="12.75">
      <c r="A19" t="s">
        <v>49</v>
      </c>
      <c s="34" t="s">
        <v>25</v>
      </c>
      <c s="34" t="s">
        <v>1663</v>
      </c>
      <c s="35" t="s">
        <v>5</v>
      </c>
      <c s="6" t="s">
        <v>1664</v>
      </c>
      <c s="36" t="s">
        <v>664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1053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1732</v>
      </c>
    </row>
    <row r="22" spans="1:5" ht="102">
      <c r="A22" t="s">
        <v>57</v>
      </c>
      <c r="E22" s="39" t="s">
        <v>1233</v>
      </c>
    </row>
    <row r="23" spans="1:16" ht="12.75">
      <c r="A23" t="s">
        <v>49</v>
      </c>
      <c s="34" t="s">
        <v>63</v>
      </c>
      <c s="34" t="s">
        <v>1733</v>
      </c>
      <c s="35" t="s">
        <v>5</v>
      </c>
      <c s="6" t="s">
        <v>1734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499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1735</v>
      </c>
    </row>
    <row r="26" spans="1:5" ht="127.5">
      <c r="A26" t="s">
        <v>57</v>
      </c>
      <c r="E26" s="39" t="s">
        <v>1669</v>
      </c>
    </row>
    <row r="27" spans="1:16" ht="12.75">
      <c r="A27" t="s">
        <v>49</v>
      </c>
      <c s="34" t="s">
        <v>67</v>
      </c>
      <c s="34" t="s">
        <v>1736</v>
      </c>
      <c s="35" t="s">
        <v>5</v>
      </c>
      <c s="6" t="s">
        <v>1737</v>
      </c>
      <c s="36" t="s">
        <v>898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1738</v>
      </c>
    </row>
    <row r="30" spans="1:5" ht="102">
      <c r="A30" t="s">
        <v>57</v>
      </c>
      <c r="E30" s="39" t="s">
        <v>1233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1741</v>
      </c>
      <c r="E8" s="30" t="s">
        <v>1740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866</v>
      </c>
      <c r="E9" s="33" t="s">
        <v>867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1742</v>
      </c>
      <c s="35" t="s">
        <v>5</v>
      </c>
      <c s="6" t="s">
        <v>1743</v>
      </c>
      <c s="36" t="s">
        <v>664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1744</v>
      </c>
    </row>
    <row r="13" spans="1:5" ht="76.5">
      <c r="A13" t="s">
        <v>57</v>
      </c>
      <c r="E13" s="39" t="s">
        <v>871</v>
      </c>
    </row>
    <row r="14" spans="1:13" ht="12.75">
      <c r="A14" t="s">
        <v>46</v>
      </c>
      <c r="C14" s="31" t="s">
        <v>656</v>
      </c>
      <c r="E14" s="33" t="s">
        <v>657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1523</v>
      </c>
      <c s="35" t="s">
        <v>5</v>
      </c>
      <c s="6" t="s">
        <v>1524</v>
      </c>
      <c s="36" t="s">
        <v>898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499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1745</v>
      </c>
    </row>
    <row r="18" spans="1:5" ht="409.5">
      <c r="A18" t="s">
        <v>57</v>
      </c>
      <c r="E18" s="39" t="s">
        <v>1526</v>
      </c>
    </row>
    <row r="19" spans="1:16" ht="12.75">
      <c r="A19" t="s">
        <v>49</v>
      </c>
      <c s="34" t="s">
        <v>25</v>
      </c>
      <c s="34" t="s">
        <v>896</v>
      </c>
      <c s="35" t="s">
        <v>5</v>
      </c>
      <c s="6" t="s">
        <v>897</v>
      </c>
      <c s="36" t="s">
        <v>898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499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1746</v>
      </c>
    </row>
    <row r="22" spans="1:5" ht="357">
      <c r="A22" t="s">
        <v>57</v>
      </c>
      <c r="E22" s="39" t="s">
        <v>900</v>
      </c>
    </row>
    <row r="23" spans="1:16" ht="12.75">
      <c r="A23" t="s">
        <v>49</v>
      </c>
      <c s="34" t="s">
        <v>63</v>
      </c>
      <c s="34" t="s">
        <v>1602</v>
      </c>
      <c s="35" t="s">
        <v>5</v>
      </c>
      <c s="6" t="s">
        <v>1603</v>
      </c>
      <c s="36" t="s">
        <v>898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499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1747</v>
      </c>
    </row>
    <row r="26" spans="1:5" ht="357">
      <c r="A26" t="s">
        <v>57</v>
      </c>
      <c r="E26" s="39" t="s">
        <v>900</v>
      </c>
    </row>
    <row r="27" spans="1:16" ht="12.75">
      <c r="A27" t="s">
        <v>49</v>
      </c>
      <c s="34" t="s">
        <v>67</v>
      </c>
      <c s="34" t="s">
        <v>1748</v>
      </c>
      <c s="35" t="s">
        <v>5</v>
      </c>
      <c s="6" t="s">
        <v>1749</v>
      </c>
      <c s="36" t="s">
        <v>100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1750</v>
      </c>
    </row>
    <row r="30" spans="1:5" ht="409.5">
      <c r="A30" t="s">
        <v>57</v>
      </c>
      <c r="E30" s="39" t="s">
        <v>1526</v>
      </c>
    </row>
    <row r="31" spans="1:16" ht="12.75">
      <c r="A31" t="s">
        <v>49</v>
      </c>
      <c s="34" t="s">
        <v>26</v>
      </c>
      <c s="34" t="s">
        <v>1751</v>
      </c>
      <c s="35" t="s">
        <v>5</v>
      </c>
      <c s="6" t="s">
        <v>1752</v>
      </c>
      <c s="36" t="s">
        <v>100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1753</v>
      </c>
    </row>
    <row r="34" spans="1:5" ht="409.5">
      <c r="A34" t="s">
        <v>57</v>
      </c>
      <c r="E34" s="39" t="s">
        <v>1526</v>
      </c>
    </row>
    <row r="35" spans="1:13" ht="12.75">
      <c r="A35" t="s">
        <v>46</v>
      </c>
      <c r="C35" s="31" t="s">
        <v>1240</v>
      </c>
      <c r="E35" s="33" t="s">
        <v>1241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72</v>
      </c>
      <c s="34" t="s">
        <v>1754</v>
      </c>
      <c s="35" t="s">
        <v>5</v>
      </c>
      <c s="6" t="s">
        <v>1755</v>
      </c>
      <c s="36" t="s">
        <v>664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1756</v>
      </c>
    </row>
    <row r="39" spans="1:5" ht="51">
      <c r="A39" t="s">
        <v>57</v>
      </c>
      <c r="E39" s="39" t="s">
        <v>1757</v>
      </c>
    </row>
    <row r="40" spans="1:13" ht="12.75">
      <c r="A40" t="s">
        <v>46</v>
      </c>
      <c r="C40" s="31" t="s">
        <v>1758</v>
      </c>
      <c r="E40" s="33" t="s">
        <v>1759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75</v>
      </c>
      <c s="34" t="s">
        <v>1760</v>
      </c>
      <c s="35" t="s">
        <v>5</v>
      </c>
      <c s="6" t="s">
        <v>1761</v>
      </c>
      <c s="36" t="s">
        <v>664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499</v>
      </c>
      <c>
        <f>(M41*21)/100</f>
      </c>
      <c t="s">
        <v>54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1762</v>
      </c>
    </row>
    <row r="44" spans="1:5" ht="38.25">
      <c r="A44" t="s">
        <v>57</v>
      </c>
      <c r="E44" s="39" t="s">
        <v>1763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1766</v>
      </c>
      <c r="E8" s="30" t="s">
        <v>1765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866</v>
      </c>
      <c r="E9" s="33" t="s">
        <v>867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1742</v>
      </c>
      <c s="35" t="s">
        <v>5</v>
      </c>
      <c s="6" t="s">
        <v>1743</v>
      </c>
      <c s="36" t="s">
        <v>664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1744</v>
      </c>
    </row>
    <row r="13" spans="1:5" ht="76.5">
      <c r="A13" t="s">
        <v>57</v>
      </c>
      <c r="E13" s="39" t="s">
        <v>871</v>
      </c>
    </row>
    <row r="14" spans="1:13" ht="12.75">
      <c r="A14" t="s">
        <v>46</v>
      </c>
      <c r="C14" s="31" t="s">
        <v>656</v>
      </c>
      <c r="E14" s="33" t="s">
        <v>657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1523</v>
      </c>
      <c s="35" t="s">
        <v>5</v>
      </c>
      <c s="6" t="s">
        <v>1524</v>
      </c>
      <c s="36" t="s">
        <v>898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499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1767</v>
      </c>
    </row>
    <row r="18" spans="1:5" ht="409.5">
      <c r="A18" t="s">
        <v>57</v>
      </c>
      <c r="E18" s="39" t="s">
        <v>1526</v>
      </c>
    </row>
    <row r="19" spans="1:16" ht="12.75">
      <c r="A19" t="s">
        <v>49</v>
      </c>
      <c s="34" t="s">
        <v>25</v>
      </c>
      <c s="34" t="s">
        <v>896</v>
      </c>
      <c s="35" t="s">
        <v>5</v>
      </c>
      <c s="6" t="s">
        <v>897</v>
      </c>
      <c s="36" t="s">
        <v>898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499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1768</v>
      </c>
    </row>
    <row r="22" spans="1:5" ht="357">
      <c r="A22" t="s">
        <v>57</v>
      </c>
      <c r="E22" s="39" t="s">
        <v>900</v>
      </c>
    </row>
    <row r="23" spans="1:16" ht="12.75">
      <c r="A23" t="s">
        <v>49</v>
      </c>
      <c s="34" t="s">
        <v>63</v>
      </c>
      <c s="34" t="s">
        <v>1602</v>
      </c>
      <c s="35" t="s">
        <v>5</v>
      </c>
      <c s="6" t="s">
        <v>1603</v>
      </c>
      <c s="36" t="s">
        <v>898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499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1769</v>
      </c>
    </row>
    <row r="26" spans="1:5" ht="357">
      <c r="A26" t="s">
        <v>57</v>
      </c>
      <c r="E26" s="39" t="s">
        <v>900</v>
      </c>
    </row>
    <row r="27" spans="1:16" ht="12.75">
      <c r="A27" t="s">
        <v>49</v>
      </c>
      <c s="34" t="s">
        <v>67</v>
      </c>
      <c s="34" t="s">
        <v>1748</v>
      </c>
      <c s="35" t="s">
        <v>5</v>
      </c>
      <c s="6" t="s">
        <v>1749</v>
      </c>
      <c s="36" t="s">
        <v>100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499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1770</v>
      </c>
    </row>
    <row r="30" spans="1:5" ht="409.5">
      <c r="A30" t="s">
        <v>57</v>
      </c>
      <c r="E30" s="39" t="s">
        <v>1526</v>
      </c>
    </row>
    <row r="31" spans="1:16" ht="12.75">
      <c r="A31" t="s">
        <v>49</v>
      </c>
      <c s="34" t="s">
        <v>26</v>
      </c>
      <c s="34" t="s">
        <v>1751</v>
      </c>
      <c s="35" t="s">
        <v>5</v>
      </c>
      <c s="6" t="s">
        <v>1752</v>
      </c>
      <c s="36" t="s">
        <v>100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499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1771</v>
      </c>
    </row>
    <row r="34" spans="1:5" ht="409.5">
      <c r="A34" t="s">
        <v>57</v>
      </c>
      <c r="E34" s="39" t="s">
        <v>1526</v>
      </c>
    </row>
    <row r="35" spans="1:13" ht="12.75">
      <c r="A35" t="s">
        <v>46</v>
      </c>
      <c r="C35" s="31" t="s">
        <v>1240</v>
      </c>
      <c r="E35" s="33" t="s">
        <v>1241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72</v>
      </c>
      <c s="34" t="s">
        <v>1754</v>
      </c>
      <c s="35" t="s">
        <v>5</v>
      </c>
      <c s="6" t="s">
        <v>1755</v>
      </c>
      <c s="36" t="s">
        <v>664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499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1772</v>
      </c>
    </row>
    <row r="39" spans="1:5" ht="51">
      <c r="A39" t="s">
        <v>57</v>
      </c>
      <c r="E39" s="39" t="s">
        <v>1757</v>
      </c>
    </row>
    <row r="40" spans="1:13" ht="12.75">
      <c r="A40" t="s">
        <v>46</v>
      </c>
      <c r="C40" s="31" t="s">
        <v>1758</v>
      </c>
      <c r="E40" s="33" t="s">
        <v>1759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75</v>
      </c>
      <c s="34" t="s">
        <v>1760</v>
      </c>
      <c s="35" t="s">
        <v>5</v>
      </c>
      <c s="6" t="s">
        <v>1761</v>
      </c>
      <c s="36" t="s">
        <v>664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499</v>
      </c>
      <c>
        <f>(M41*21)/100</f>
      </c>
      <c t="s">
        <v>54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1773</v>
      </c>
    </row>
    <row r="44" spans="1:5" ht="38.25">
      <c r="A44" t="s">
        <v>57</v>
      </c>
      <c r="E44" s="39" t="s">
        <v>1763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1776</v>
      </c>
      <c r="E8" s="30" t="s">
        <v>1775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1777</v>
      </c>
      <c r="E9" s="33" t="s">
        <v>1778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1779</v>
      </c>
      <c s="35" t="s">
        <v>5</v>
      </c>
      <c s="6" t="s">
        <v>1780</v>
      </c>
      <c s="36" t="s">
        <v>100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1781</v>
      </c>
    </row>
    <row r="13" spans="1:5" ht="191.25">
      <c r="A13" t="s">
        <v>57</v>
      </c>
      <c r="E13" s="39" t="s">
        <v>1782</v>
      </c>
    </row>
    <row r="14" spans="1:13" ht="12.75">
      <c r="A14" t="s">
        <v>46</v>
      </c>
      <c r="C14" s="31" t="s">
        <v>756</v>
      </c>
      <c r="E14" s="33" t="s">
        <v>757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1574</v>
      </c>
      <c s="35" t="s">
        <v>5</v>
      </c>
      <c s="6" t="s">
        <v>1575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1053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1783</v>
      </c>
    </row>
    <row r="18" spans="1:5" ht="369.75">
      <c r="A18" t="s">
        <v>57</v>
      </c>
      <c r="E18" s="39" t="s">
        <v>1458</v>
      </c>
    </row>
    <row r="19" spans="1:13" ht="12.75">
      <c r="A19" t="s">
        <v>46</v>
      </c>
      <c r="C19" s="31" t="s">
        <v>656</v>
      </c>
      <c r="E19" s="33" t="s">
        <v>657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25</v>
      </c>
      <c s="34" t="s">
        <v>1784</v>
      </c>
      <c s="35" t="s">
        <v>5</v>
      </c>
      <c s="6" t="s">
        <v>1785</v>
      </c>
      <c s="36" t="s">
        <v>100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1053</v>
      </c>
      <c>
        <f>(M20*21)/100</f>
      </c>
      <c t="s">
        <v>54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1786</v>
      </c>
    </row>
    <row r="23" spans="1:5" ht="114.75">
      <c r="A23" t="s">
        <v>57</v>
      </c>
      <c r="E23" s="39" t="s">
        <v>1787</v>
      </c>
    </row>
    <row r="24" spans="1:16" ht="12.75">
      <c r="A24" t="s">
        <v>49</v>
      </c>
      <c s="34" t="s">
        <v>67</v>
      </c>
      <c s="34" t="s">
        <v>1788</v>
      </c>
      <c s="35" t="s">
        <v>5</v>
      </c>
      <c s="6" t="s">
        <v>1789</v>
      </c>
      <c s="36" t="s">
        <v>100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1053</v>
      </c>
      <c>
        <f>(M24*21)/100</f>
      </c>
      <c t="s">
        <v>54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722</v>
      </c>
    </row>
    <row r="28" spans="1:16" ht="25.5">
      <c r="A28" t="s">
        <v>49</v>
      </c>
      <c s="34" t="s">
        <v>26</v>
      </c>
      <c s="34" t="s">
        <v>1790</v>
      </c>
      <c s="35" t="s">
        <v>5</v>
      </c>
      <c s="6" t="s">
        <v>1791</v>
      </c>
      <c s="36" t="s">
        <v>692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1053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1792</v>
      </c>
    </row>
    <row r="32" spans="1:16" ht="12.75">
      <c r="A32" t="s">
        <v>49</v>
      </c>
      <c s="34" t="s">
        <v>72</v>
      </c>
      <c s="34" t="s">
        <v>1793</v>
      </c>
      <c s="35" t="s">
        <v>5</v>
      </c>
      <c s="6" t="s">
        <v>1794</v>
      </c>
      <c s="36" t="s">
        <v>100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1795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75</v>
      </c>
      <c s="34" t="s">
        <v>1796</v>
      </c>
      <c s="35" t="s">
        <v>5</v>
      </c>
      <c s="6" t="s">
        <v>1797</v>
      </c>
      <c s="36" t="s">
        <v>100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1798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79</v>
      </c>
      <c s="34" t="s">
        <v>1799</v>
      </c>
      <c s="35" t="s">
        <v>5</v>
      </c>
      <c s="6" t="s">
        <v>1800</v>
      </c>
      <c s="36" t="s">
        <v>100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82</v>
      </c>
      <c s="34" t="s">
        <v>1801</v>
      </c>
      <c s="35" t="s">
        <v>5</v>
      </c>
      <c s="6" t="s">
        <v>1802</v>
      </c>
      <c s="36" t="s">
        <v>100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1803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85</v>
      </c>
      <c s="34" t="s">
        <v>1804</v>
      </c>
      <c s="35" t="s">
        <v>5</v>
      </c>
      <c s="6" t="s">
        <v>1805</v>
      </c>
      <c s="36" t="s">
        <v>100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1806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88</v>
      </c>
      <c s="34" t="s">
        <v>1807</v>
      </c>
      <c s="35" t="s">
        <v>5</v>
      </c>
      <c s="6" t="s">
        <v>1808</v>
      </c>
      <c s="36" t="s">
        <v>100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1809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91</v>
      </c>
      <c s="34" t="s">
        <v>1810</v>
      </c>
      <c s="35" t="s">
        <v>5</v>
      </c>
      <c s="6" t="s">
        <v>1811</v>
      </c>
      <c s="36" t="s">
        <v>100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1812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97</v>
      </c>
      <c s="34" t="s">
        <v>1813</v>
      </c>
      <c s="35" t="s">
        <v>5</v>
      </c>
      <c s="6" t="s">
        <v>1814</v>
      </c>
      <c s="36" t="s">
        <v>100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1815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101</v>
      </c>
      <c s="34" t="s">
        <v>1816</v>
      </c>
      <c s="35" t="s">
        <v>5</v>
      </c>
      <c s="6" t="s">
        <v>1817</v>
      </c>
      <c s="36" t="s">
        <v>100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1818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107</v>
      </c>
      <c s="34" t="s">
        <v>1819</v>
      </c>
      <c s="35" t="s">
        <v>5</v>
      </c>
      <c s="6" t="s">
        <v>1820</v>
      </c>
      <c s="36" t="s">
        <v>100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1821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110</v>
      </c>
      <c s="34" t="s">
        <v>1822</v>
      </c>
      <c s="35" t="s">
        <v>5</v>
      </c>
      <c s="6" t="s">
        <v>1823</v>
      </c>
      <c s="36" t="s">
        <v>100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1824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113</v>
      </c>
      <c s="34" t="s">
        <v>1825</v>
      </c>
      <c s="35" t="s">
        <v>5</v>
      </c>
      <c s="6" t="s">
        <v>1826</v>
      </c>
      <c s="36" t="s">
        <v>100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1827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116</v>
      </c>
      <c s="34" t="s">
        <v>1828</v>
      </c>
      <c s="35" t="s">
        <v>5</v>
      </c>
      <c s="6" t="s">
        <v>1829</v>
      </c>
      <c s="36" t="s">
        <v>100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1830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125</v>
      </c>
      <c s="34" t="s">
        <v>1831</v>
      </c>
      <c s="35" t="s">
        <v>5</v>
      </c>
      <c s="6" t="s">
        <v>1832</v>
      </c>
      <c s="36" t="s">
        <v>100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1833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126</v>
      </c>
      <c s="34" t="s">
        <v>1834</v>
      </c>
      <c s="35" t="s">
        <v>5</v>
      </c>
      <c s="6" t="s">
        <v>1835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1818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127</v>
      </c>
      <c s="34" t="s">
        <v>1836</v>
      </c>
      <c s="35" t="s">
        <v>5</v>
      </c>
      <c s="6" t="s">
        <v>1837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1838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128</v>
      </c>
      <c s="34" t="s">
        <v>1839</v>
      </c>
      <c s="35" t="s">
        <v>5</v>
      </c>
      <c s="6" t="s">
        <v>1840</v>
      </c>
      <c s="36" t="s">
        <v>100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1838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129</v>
      </c>
      <c s="34" t="s">
        <v>1841</v>
      </c>
      <c s="35" t="s">
        <v>5</v>
      </c>
      <c s="6" t="s">
        <v>1842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1843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130</v>
      </c>
      <c s="34" t="s">
        <v>1844</v>
      </c>
      <c s="35" t="s">
        <v>5</v>
      </c>
      <c s="6" t="s">
        <v>1845</v>
      </c>
      <c s="36" t="s">
        <v>100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1846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1564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1849</v>
      </c>
      <c r="E8" s="30" t="s">
        <v>1848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918</v>
      </c>
      <c s="35" t="s">
        <v>5</v>
      </c>
      <c s="6" t="s">
        <v>919</v>
      </c>
      <c s="36" t="s">
        <v>498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1850</v>
      </c>
    </row>
    <row r="13" spans="1:5" ht="140.25">
      <c r="A13" t="s">
        <v>57</v>
      </c>
      <c r="E13" s="39" t="s">
        <v>501</v>
      </c>
    </row>
    <row r="14" spans="1:16" ht="25.5">
      <c r="A14" t="s">
        <v>49</v>
      </c>
      <c s="34" t="s">
        <v>27</v>
      </c>
      <c s="34" t="s">
        <v>812</v>
      </c>
      <c s="35" t="s">
        <v>5</v>
      </c>
      <c s="6" t="s">
        <v>813</v>
      </c>
      <c s="36" t="s">
        <v>498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1851</v>
      </c>
    </row>
    <row r="17" spans="1:5" ht="140.25">
      <c r="A17" t="s">
        <v>57</v>
      </c>
      <c r="E17" s="39" t="s">
        <v>501</v>
      </c>
    </row>
    <row r="18" spans="1:16" ht="25.5">
      <c r="A18" t="s">
        <v>49</v>
      </c>
      <c s="34" t="s">
        <v>25</v>
      </c>
      <c s="34" t="s">
        <v>923</v>
      </c>
      <c s="35" t="s">
        <v>5</v>
      </c>
      <c s="6" t="s">
        <v>924</v>
      </c>
      <c s="36" t="s">
        <v>498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1852</v>
      </c>
    </row>
    <row r="21" spans="1:5" ht="140.25">
      <c r="A21" t="s">
        <v>57</v>
      </c>
      <c r="E21" s="39" t="s">
        <v>501</v>
      </c>
    </row>
    <row r="22" spans="1:16" ht="25.5">
      <c r="A22" t="s">
        <v>49</v>
      </c>
      <c s="34" t="s">
        <v>63</v>
      </c>
      <c s="34" t="s">
        <v>926</v>
      </c>
      <c s="35" t="s">
        <v>5</v>
      </c>
      <c s="6" t="s">
        <v>927</v>
      </c>
      <c s="36" t="s">
        <v>498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501</v>
      </c>
    </row>
    <row r="26" spans="1:16" ht="25.5">
      <c r="A26" t="s">
        <v>49</v>
      </c>
      <c s="34" t="s">
        <v>67</v>
      </c>
      <c s="34" t="s">
        <v>1297</v>
      </c>
      <c s="35" t="s">
        <v>5</v>
      </c>
      <c s="6" t="s">
        <v>1298</v>
      </c>
      <c s="36" t="s">
        <v>498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501</v>
      </c>
    </row>
    <row r="30" spans="1:16" ht="25.5">
      <c r="A30" t="s">
        <v>49</v>
      </c>
      <c s="34" t="s">
        <v>26</v>
      </c>
      <c s="34" t="s">
        <v>930</v>
      </c>
      <c s="35" t="s">
        <v>5</v>
      </c>
      <c s="6" t="s">
        <v>931</v>
      </c>
      <c s="36" t="s">
        <v>498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1570</v>
      </c>
    </row>
    <row r="33" spans="1:5" ht="140.25">
      <c r="A33" t="s">
        <v>57</v>
      </c>
      <c r="E33" s="39" t="s">
        <v>501</v>
      </c>
    </row>
    <row r="34" spans="1:16" ht="12.75">
      <c r="A34" t="s">
        <v>49</v>
      </c>
      <c s="34" t="s">
        <v>72</v>
      </c>
      <c s="34" t="s">
        <v>1255</v>
      </c>
      <c s="35" t="s">
        <v>5</v>
      </c>
      <c s="6" t="s">
        <v>1256</v>
      </c>
      <c s="36" t="s">
        <v>463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1062</v>
      </c>
    </row>
    <row r="38" spans="1:13" ht="12.75">
      <c r="A38" t="s">
        <v>46</v>
      </c>
      <c r="C38" s="31" t="s">
        <v>656</v>
      </c>
      <c r="E38" s="33" t="s">
        <v>657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75</v>
      </c>
      <c s="34" t="s">
        <v>1651</v>
      </c>
      <c s="35" t="s">
        <v>5</v>
      </c>
      <c s="6" t="s">
        <v>1652</v>
      </c>
      <c s="36" t="s">
        <v>498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1853</v>
      </c>
    </row>
    <row r="42" spans="1:5" ht="102">
      <c r="A42" t="s">
        <v>57</v>
      </c>
      <c r="E42" s="39" t="s">
        <v>1201</v>
      </c>
    </row>
    <row r="43" spans="1:16" ht="12.75">
      <c r="A43" t="s">
        <v>49</v>
      </c>
      <c s="34" t="s">
        <v>79</v>
      </c>
      <c s="34" t="s">
        <v>1854</v>
      </c>
      <c s="35" t="s">
        <v>5</v>
      </c>
      <c s="6" t="s">
        <v>1855</v>
      </c>
      <c s="36" t="s">
        <v>969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499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1856</v>
      </c>
    </row>
    <row r="46" spans="1:5" ht="216.75">
      <c r="A46" t="s">
        <v>57</v>
      </c>
      <c r="E46" s="39" t="s">
        <v>971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1857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1857</v>
      </c>
      <c r="E4" s="26" t="s">
        <v>1858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COUNTIFS(L8:L292,"=0",A8:A292,"P")+COUNTIFS(L8:L292,"",A8:A292,"P")+SUM(Q8:Q292)</f>
      </c>
    </row>
    <row r="8" spans="1:13" ht="12.75">
      <c r="A8" t="s">
        <v>44</v>
      </c>
      <c r="C8" s="28" t="s">
        <v>1860</v>
      </c>
      <c r="E8" s="30" t="s">
        <v>1858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46</v>
      </c>
      <c r="C9" s="31" t="s">
        <v>1861</v>
      </c>
      <c r="E9" s="33" t="s">
        <v>1862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1863</v>
      </c>
      <c s="35" t="s">
        <v>5</v>
      </c>
      <c s="6" t="s">
        <v>1864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1865</v>
      </c>
      <c s="35" t="s">
        <v>5</v>
      </c>
      <c s="6" t="s">
        <v>1866</v>
      </c>
      <c s="36" t="s">
        <v>673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1867</v>
      </c>
      <c s="35" t="s">
        <v>5</v>
      </c>
      <c s="6" t="s">
        <v>1868</v>
      </c>
      <c s="36" t="s">
        <v>100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1869</v>
      </c>
      <c s="35" t="s">
        <v>5</v>
      </c>
      <c s="6" t="s">
        <v>1870</v>
      </c>
      <c s="36" t="s">
        <v>100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1871</v>
      </c>
      <c s="35" t="s">
        <v>5</v>
      </c>
      <c s="6" t="s">
        <v>1872</v>
      </c>
      <c s="36" t="s">
        <v>62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1873</v>
      </c>
      <c s="35" t="s">
        <v>5</v>
      </c>
      <c s="6" t="s">
        <v>1874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38.25">
      <c r="A34" t="s">
        <v>49</v>
      </c>
      <c s="34" t="s">
        <v>72</v>
      </c>
      <c s="34" t="s">
        <v>1875</v>
      </c>
      <c s="35" t="s">
        <v>5</v>
      </c>
      <c s="6" t="s">
        <v>1876</v>
      </c>
      <c s="36" t="s">
        <v>119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1877</v>
      </c>
      <c r="E38" s="33" t="s">
        <v>1878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38.25">
      <c r="A39" t="s">
        <v>49</v>
      </c>
      <c s="34" t="s">
        <v>75</v>
      </c>
      <c s="34" t="s">
        <v>1879</v>
      </c>
      <c s="35" t="s">
        <v>5</v>
      </c>
      <c s="6" t="s">
        <v>1880</v>
      </c>
      <c s="36" t="s">
        <v>100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38.25">
      <c r="A43" t="s">
        <v>49</v>
      </c>
      <c s="34" t="s">
        <v>79</v>
      </c>
      <c s="34" t="s">
        <v>1881</v>
      </c>
      <c s="35" t="s">
        <v>5</v>
      </c>
      <c s="6" t="s">
        <v>1882</v>
      </c>
      <c s="36" t="s">
        <v>100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1883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82</v>
      </c>
      <c s="34" t="s">
        <v>1884</v>
      </c>
      <c s="35" t="s">
        <v>5</v>
      </c>
      <c s="6" t="s">
        <v>1885</v>
      </c>
      <c s="36" t="s">
        <v>100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85</v>
      </c>
      <c s="34" t="s">
        <v>1886</v>
      </c>
      <c s="35" t="s">
        <v>5</v>
      </c>
      <c s="6" t="s">
        <v>1887</v>
      </c>
      <c s="36" t="s">
        <v>62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38.25">
      <c r="A55" t="s">
        <v>49</v>
      </c>
      <c s="34" t="s">
        <v>88</v>
      </c>
      <c s="34" t="s">
        <v>1888</v>
      </c>
      <c s="35" t="s">
        <v>5</v>
      </c>
      <c s="6" t="s">
        <v>1889</v>
      </c>
      <c s="36" t="s">
        <v>100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38.25">
      <c r="A59" t="s">
        <v>49</v>
      </c>
      <c s="34" t="s">
        <v>91</v>
      </c>
      <c s="34" t="s">
        <v>1890</v>
      </c>
      <c s="35" t="s">
        <v>5</v>
      </c>
      <c s="6" t="s">
        <v>1891</v>
      </c>
      <c s="36" t="s">
        <v>100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38.25">
      <c r="A63" t="s">
        <v>49</v>
      </c>
      <c s="34" t="s">
        <v>93</v>
      </c>
      <c s="34" t="s">
        <v>1892</v>
      </c>
      <c s="35" t="s">
        <v>5</v>
      </c>
      <c s="6" t="s">
        <v>1893</v>
      </c>
      <c s="36" t="s">
        <v>100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38.25">
      <c r="A67" t="s">
        <v>49</v>
      </c>
      <c s="34" t="s">
        <v>97</v>
      </c>
      <c s="34" t="s">
        <v>1894</v>
      </c>
      <c s="35" t="s">
        <v>5</v>
      </c>
      <c s="6" t="s">
        <v>1895</v>
      </c>
      <c s="36" t="s">
        <v>119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3" ht="12.75">
      <c r="A71" t="s">
        <v>46</v>
      </c>
      <c r="C71" s="31" t="s">
        <v>1896</v>
      </c>
      <c r="E71" s="33" t="s">
        <v>1897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25.5">
      <c r="A72" t="s">
        <v>49</v>
      </c>
      <c s="34" t="s">
        <v>101</v>
      </c>
      <c s="34" t="s">
        <v>1898</v>
      </c>
      <c s="35" t="s">
        <v>5</v>
      </c>
      <c s="6" t="s">
        <v>1899</v>
      </c>
      <c s="36" t="s">
        <v>100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104</v>
      </c>
      <c s="34" t="s">
        <v>1900</v>
      </c>
      <c s="35" t="s">
        <v>5</v>
      </c>
      <c s="6" t="s">
        <v>1901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107</v>
      </c>
      <c s="34" t="s">
        <v>1902</v>
      </c>
      <c s="35" t="s">
        <v>5</v>
      </c>
      <c s="6" t="s">
        <v>1903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110</v>
      </c>
      <c s="34" t="s">
        <v>1904</v>
      </c>
      <c s="35" t="s">
        <v>5</v>
      </c>
      <c s="6" t="s">
        <v>1905</v>
      </c>
      <c s="36" t="s">
        <v>100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5</v>
      </c>
    </row>
    <row r="88" spans="1:16" ht="25.5">
      <c r="A88" t="s">
        <v>49</v>
      </c>
      <c s="34" t="s">
        <v>113</v>
      </c>
      <c s="34" t="s">
        <v>1906</v>
      </c>
      <c s="35" t="s">
        <v>5</v>
      </c>
      <c s="6" t="s">
        <v>1907</v>
      </c>
      <c s="36" t="s">
        <v>100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116</v>
      </c>
      <c s="34" t="s">
        <v>1908</v>
      </c>
      <c s="35" t="s">
        <v>5</v>
      </c>
      <c s="6" t="s">
        <v>1909</v>
      </c>
      <c s="36" t="s">
        <v>100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120</v>
      </c>
      <c s="34" t="s">
        <v>1910</v>
      </c>
      <c s="35" t="s">
        <v>5</v>
      </c>
      <c s="6" t="s">
        <v>1911</v>
      </c>
      <c s="36" t="s">
        <v>100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125</v>
      </c>
      <c s="34" t="s">
        <v>1912</v>
      </c>
      <c s="35" t="s">
        <v>5</v>
      </c>
      <c s="6" t="s">
        <v>1913</v>
      </c>
      <c s="36" t="s">
        <v>62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126</v>
      </c>
      <c s="34" t="s">
        <v>1914</v>
      </c>
      <c s="35" t="s">
        <v>5</v>
      </c>
      <c s="6" t="s">
        <v>1915</v>
      </c>
      <c s="36" t="s">
        <v>62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25.5">
      <c r="A108" t="s">
        <v>49</v>
      </c>
      <c s="34" t="s">
        <v>127</v>
      </c>
      <c s="34" t="s">
        <v>1916</v>
      </c>
      <c s="35" t="s">
        <v>5</v>
      </c>
      <c s="6" t="s">
        <v>1917</v>
      </c>
      <c s="36" t="s">
        <v>100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6" ht="25.5">
      <c r="A112" t="s">
        <v>49</v>
      </c>
      <c s="34" t="s">
        <v>128</v>
      </c>
      <c s="34" t="s">
        <v>1918</v>
      </c>
      <c s="35" t="s">
        <v>5</v>
      </c>
      <c s="6" t="s">
        <v>1919</v>
      </c>
      <c s="36" t="s">
        <v>100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25.5">
      <c r="A116" t="s">
        <v>49</v>
      </c>
      <c s="34" t="s">
        <v>129</v>
      </c>
      <c s="34" t="s">
        <v>1920</v>
      </c>
      <c s="35" t="s">
        <v>5</v>
      </c>
      <c s="6" t="s">
        <v>1921</v>
      </c>
      <c s="36" t="s">
        <v>62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54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130</v>
      </c>
      <c s="34" t="s">
        <v>1922</v>
      </c>
      <c s="35" t="s">
        <v>5</v>
      </c>
      <c s="6" t="s">
        <v>1923</v>
      </c>
      <c s="36" t="s">
        <v>100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54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25.5">
      <c r="A124" t="s">
        <v>49</v>
      </c>
      <c s="34" t="s">
        <v>131</v>
      </c>
      <c s="34" t="s">
        <v>1924</v>
      </c>
      <c s="35" t="s">
        <v>5</v>
      </c>
      <c s="6" t="s">
        <v>1925</v>
      </c>
      <c s="36" t="s">
        <v>100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54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25.5">
      <c r="A128" t="s">
        <v>49</v>
      </c>
      <c s="34" t="s">
        <v>133</v>
      </c>
      <c s="34" t="s">
        <v>1926</v>
      </c>
      <c s="35" t="s">
        <v>5</v>
      </c>
      <c s="6" t="s">
        <v>1927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54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25.5">
      <c r="A132" t="s">
        <v>49</v>
      </c>
      <c s="34" t="s">
        <v>134</v>
      </c>
      <c s="34" t="s">
        <v>1928</v>
      </c>
      <c s="35" t="s">
        <v>5</v>
      </c>
      <c s="6" t="s">
        <v>1929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136</v>
      </c>
      <c s="34" t="s">
        <v>1930</v>
      </c>
      <c s="35" t="s">
        <v>5</v>
      </c>
      <c s="6" t="s">
        <v>1931</v>
      </c>
      <c s="36" t="s">
        <v>100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54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38.25">
      <c r="A140" t="s">
        <v>49</v>
      </c>
      <c s="34" t="s">
        <v>137</v>
      </c>
      <c s="34" t="s">
        <v>1932</v>
      </c>
      <c s="35" t="s">
        <v>5</v>
      </c>
      <c s="6" t="s">
        <v>1933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54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38.25">
      <c r="A144" t="s">
        <v>49</v>
      </c>
      <c s="34" t="s">
        <v>138</v>
      </c>
      <c s="34" t="s">
        <v>1934</v>
      </c>
      <c s="35" t="s">
        <v>5</v>
      </c>
      <c s="6" t="s">
        <v>1935</v>
      </c>
      <c s="36" t="s">
        <v>100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54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25.5">
      <c r="A148" t="s">
        <v>49</v>
      </c>
      <c s="34" t="s">
        <v>140</v>
      </c>
      <c s="34" t="s">
        <v>1936</v>
      </c>
      <c s="35" t="s">
        <v>5</v>
      </c>
      <c s="6" t="s">
        <v>1937</v>
      </c>
      <c s="36" t="s">
        <v>100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54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142</v>
      </c>
      <c s="34" t="s">
        <v>1938</v>
      </c>
      <c s="35" t="s">
        <v>5</v>
      </c>
      <c s="6" t="s">
        <v>1939</v>
      </c>
      <c s="36" t="s">
        <v>100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25.5">
      <c r="A156" t="s">
        <v>49</v>
      </c>
      <c s="34" t="s">
        <v>144</v>
      </c>
      <c s="34" t="s">
        <v>1940</v>
      </c>
      <c s="35" t="s">
        <v>5</v>
      </c>
      <c s="6" t="s">
        <v>1941</v>
      </c>
      <c s="36" t="s">
        <v>100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54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25.5">
      <c r="A160" t="s">
        <v>49</v>
      </c>
      <c s="34" t="s">
        <v>146</v>
      </c>
      <c s="34" t="s">
        <v>1942</v>
      </c>
      <c s="35" t="s">
        <v>5</v>
      </c>
      <c s="6" t="s">
        <v>1943</v>
      </c>
      <c s="36" t="s">
        <v>100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54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38.25">
      <c r="A164" t="s">
        <v>49</v>
      </c>
      <c s="34" t="s">
        <v>148</v>
      </c>
      <c s="34" t="s">
        <v>1944</v>
      </c>
      <c s="35" t="s">
        <v>5</v>
      </c>
      <c s="6" t="s">
        <v>1945</v>
      </c>
      <c s="36" t="s">
        <v>119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54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3" ht="12.75">
      <c r="A168" t="s">
        <v>46</v>
      </c>
      <c r="C168" s="31" t="s">
        <v>1946</v>
      </c>
      <c r="E168" s="33" t="s">
        <v>1947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38.25">
      <c r="A169" t="s">
        <v>49</v>
      </c>
      <c s="34" t="s">
        <v>150</v>
      </c>
      <c s="34" t="s">
        <v>1948</v>
      </c>
      <c s="35" t="s">
        <v>5</v>
      </c>
      <c s="6" t="s">
        <v>1949</v>
      </c>
      <c s="36" t="s">
        <v>100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54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57</v>
      </c>
      <c r="E172" s="39" t="s">
        <v>5</v>
      </c>
    </row>
    <row r="173" spans="1:16" ht="25.5">
      <c r="A173" t="s">
        <v>49</v>
      </c>
      <c s="34" t="s">
        <v>152</v>
      </c>
      <c s="34" t="s">
        <v>1950</v>
      </c>
      <c s="35" t="s">
        <v>5</v>
      </c>
      <c s="6" t="s">
        <v>1951</v>
      </c>
      <c s="36" t="s">
        <v>100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54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25.5">
      <c r="A177" t="s">
        <v>49</v>
      </c>
      <c s="34" t="s">
        <v>155</v>
      </c>
      <c s="34" t="s">
        <v>1952</v>
      </c>
      <c s="35" t="s">
        <v>5</v>
      </c>
      <c s="6" t="s">
        <v>1953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54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6" ht="25.5">
      <c r="A181" t="s">
        <v>49</v>
      </c>
      <c s="34" t="s">
        <v>158</v>
      </c>
      <c s="34" t="s">
        <v>1954</v>
      </c>
      <c s="35" t="s">
        <v>5</v>
      </c>
      <c s="6" t="s">
        <v>1955</v>
      </c>
      <c s="36" t="s">
        <v>100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54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57</v>
      </c>
      <c r="E184" s="39" t="s">
        <v>5</v>
      </c>
    </row>
    <row r="185" spans="1:16" ht="38.25">
      <c r="A185" t="s">
        <v>49</v>
      </c>
      <c s="34" t="s">
        <v>160</v>
      </c>
      <c s="34" t="s">
        <v>1956</v>
      </c>
      <c s="35" t="s">
        <v>5</v>
      </c>
      <c s="6" t="s">
        <v>1957</v>
      </c>
      <c s="36" t="s">
        <v>100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54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.75">
      <c r="A188" t="s">
        <v>57</v>
      </c>
      <c r="E188" s="39" t="s">
        <v>5</v>
      </c>
    </row>
    <row r="189" spans="1:16" ht="25.5">
      <c r="A189" t="s">
        <v>49</v>
      </c>
      <c s="34" t="s">
        <v>162</v>
      </c>
      <c s="34" t="s">
        <v>1958</v>
      </c>
      <c s="35" t="s">
        <v>5</v>
      </c>
      <c s="6" t="s">
        <v>1959</v>
      </c>
      <c s="36" t="s">
        <v>100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54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3" ht="12.75">
      <c r="A193" t="s">
        <v>46</v>
      </c>
      <c r="C193" s="31" t="s">
        <v>1960</v>
      </c>
      <c r="E193" s="33" t="s">
        <v>1961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25.5">
      <c r="A194" t="s">
        <v>49</v>
      </c>
      <c s="34" t="s">
        <v>164</v>
      </c>
      <c s="34" t="s">
        <v>1962</v>
      </c>
      <c s="35" t="s">
        <v>5</v>
      </c>
      <c s="6" t="s">
        <v>1963</v>
      </c>
      <c s="36" t="s">
        <v>100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54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57</v>
      </c>
      <c r="E197" s="39" t="s">
        <v>5</v>
      </c>
    </row>
    <row r="198" spans="1:16" ht="25.5">
      <c r="A198" t="s">
        <v>49</v>
      </c>
      <c s="34" t="s">
        <v>167</v>
      </c>
      <c s="34" t="s">
        <v>1964</v>
      </c>
      <c s="35" t="s">
        <v>5</v>
      </c>
      <c s="6" t="s">
        <v>1965</v>
      </c>
      <c s="36" t="s">
        <v>100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57</v>
      </c>
      <c r="E201" s="39" t="s">
        <v>5</v>
      </c>
    </row>
    <row r="202" spans="1:16" ht="25.5">
      <c r="A202" t="s">
        <v>49</v>
      </c>
      <c s="34" t="s">
        <v>170</v>
      </c>
      <c s="34" t="s">
        <v>1966</v>
      </c>
      <c s="35" t="s">
        <v>5</v>
      </c>
      <c s="6" t="s">
        <v>1967</v>
      </c>
      <c s="36" t="s">
        <v>100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57</v>
      </c>
      <c r="E205" s="39" t="s">
        <v>5</v>
      </c>
    </row>
    <row r="206" spans="1:13" ht="12.75">
      <c r="A206" t="s">
        <v>46</v>
      </c>
      <c r="C206" s="31" t="s">
        <v>1968</v>
      </c>
      <c r="E206" s="33" t="s">
        <v>1969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25.5">
      <c r="A207" t="s">
        <v>49</v>
      </c>
      <c s="34" t="s">
        <v>679</v>
      </c>
      <c s="34" t="s">
        <v>1970</v>
      </c>
      <c s="35" t="s">
        <v>5</v>
      </c>
      <c s="6" t="s">
        <v>1971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54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38.25">
      <c r="A211" t="s">
        <v>49</v>
      </c>
      <c s="34" t="s">
        <v>684</v>
      </c>
      <c s="34" t="s">
        <v>1972</v>
      </c>
      <c s="35" t="s">
        <v>5</v>
      </c>
      <c s="6" t="s">
        <v>1973</v>
      </c>
      <c s="36" t="s">
        <v>100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54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25.5">
      <c r="A215" t="s">
        <v>49</v>
      </c>
      <c s="34" t="s">
        <v>689</v>
      </c>
      <c s="34" t="s">
        <v>1974</v>
      </c>
      <c s="35" t="s">
        <v>5</v>
      </c>
      <c s="6" t="s">
        <v>1975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54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25.5">
      <c r="A219" t="s">
        <v>49</v>
      </c>
      <c s="34" t="s">
        <v>695</v>
      </c>
      <c s="34" t="s">
        <v>1976</v>
      </c>
      <c s="35" t="s">
        <v>5</v>
      </c>
      <c s="6" t="s">
        <v>1977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54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25.5">
      <c r="A223" t="s">
        <v>49</v>
      </c>
      <c s="34" t="s">
        <v>700</v>
      </c>
      <c s="34" t="s">
        <v>1978</v>
      </c>
      <c s="35" t="s">
        <v>5</v>
      </c>
      <c s="6" t="s">
        <v>1979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54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25.5">
      <c r="A227" t="s">
        <v>49</v>
      </c>
      <c s="34" t="s">
        <v>704</v>
      </c>
      <c s="34" t="s">
        <v>1980</v>
      </c>
      <c s="35" t="s">
        <v>5</v>
      </c>
      <c s="6" t="s">
        <v>1981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54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25.5">
      <c r="A231" t="s">
        <v>49</v>
      </c>
      <c s="34" t="s">
        <v>709</v>
      </c>
      <c s="34" t="s">
        <v>1982</v>
      </c>
      <c s="35" t="s">
        <v>5</v>
      </c>
      <c s="6" t="s">
        <v>1983</v>
      </c>
      <c s="36" t="s">
        <v>100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54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25.5">
      <c r="A235" t="s">
        <v>49</v>
      </c>
      <c s="34" t="s">
        <v>714</v>
      </c>
      <c s="34" t="s">
        <v>1984</v>
      </c>
      <c s="35" t="s">
        <v>5</v>
      </c>
      <c s="6" t="s">
        <v>1985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54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38.25">
      <c r="A239" t="s">
        <v>49</v>
      </c>
      <c s="34" t="s">
        <v>718</v>
      </c>
      <c s="34" t="s">
        <v>1986</v>
      </c>
      <c s="35" t="s">
        <v>5</v>
      </c>
      <c s="6" t="s">
        <v>1987</v>
      </c>
      <c s="36" t="s">
        <v>100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54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38.25">
      <c r="A243" t="s">
        <v>49</v>
      </c>
      <c s="34" t="s">
        <v>1988</v>
      </c>
      <c s="34" t="s">
        <v>1989</v>
      </c>
      <c s="35" t="s">
        <v>5</v>
      </c>
      <c s="6" t="s">
        <v>1990</v>
      </c>
      <c s="36" t="s">
        <v>100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54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1991</v>
      </c>
      <c s="34" t="s">
        <v>1992</v>
      </c>
      <c s="35" t="s">
        <v>5</v>
      </c>
      <c s="6" t="s">
        <v>1993</v>
      </c>
      <c s="36" t="s">
        <v>100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54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25.5">
      <c r="A251" t="s">
        <v>49</v>
      </c>
      <c s="34" t="s">
        <v>1994</v>
      </c>
      <c s="34" t="s">
        <v>1995</v>
      </c>
      <c s="35" t="s">
        <v>5</v>
      </c>
      <c s="6" t="s">
        <v>1996</v>
      </c>
      <c s="36" t="s">
        <v>62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54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38.25">
      <c r="A255" t="s">
        <v>49</v>
      </c>
      <c s="34" t="s">
        <v>1997</v>
      </c>
      <c s="34" t="s">
        <v>1998</v>
      </c>
      <c s="35" t="s">
        <v>5</v>
      </c>
      <c s="6" t="s">
        <v>1999</v>
      </c>
      <c s="36" t="s">
        <v>692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54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25.5">
      <c r="A259" t="s">
        <v>49</v>
      </c>
      <c s="34" t="s">
        <v>2000</v>
      </c>
      <c s="34" t="s">
        <v>2001</v>
      </c>
      <c s="35" t="s">
        <v>5</v>
      </c>
      <c s="6" t="s">
        <v>2002</v>
      </c>
      <c s="36" t="s">
        <v>119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54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3" ht="12.75">
      <c r="A263" t="s">
        <v>46</v>
      </c>
      <c r="C263" s="31" t="s">
        <v>2003</v>
      </c>
      <c r="E263" s="33" t="s">
        <v>2004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49</v>
      </c>
      <c s="34" t="s">
        <v>2005</v>
      </c>
      <c s="34" t="s">
        <v>2006</v>
      </c>
      <c s="35" t="s">
        <v>5</v>
      </c>
      <c s="6" t="s">
        <v>2007</v>
      </c>
      <c s="36" t="s">
        <v>2008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54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25.5">
      <c r="A268" t="s">
        <v>49</v>
      </c>
      <c s="34" t="s">
        <v>2009</v>
      </c>
      <c s="34" t="s">
        <v>2010</v>
      </c>
      <c s="35" t="s">
        <v>5</v>
      </c>
      <c s="6" t="s">
        <v>2011</v>
      </c>
      <c s="36" t="s">
        <v>100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54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2012</v>
      </c>
      <c s="34" t="s">
        <v>2013</v>
      </c>
      <c s="35" t="s">
        <v>5</v>
      </c>
      <c s="6" t="s">
        <v>2014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54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2015</v>
      </c>
      <c s="34" t="s">
        <v>2016</v>
      </c>
      <c s="35" t="s">
        <v>5</v>
      </c>
      <c s="6" t="s">
        <v>2017</v>
      </c>
      <c s="36" t="s">
        <v>100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54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2018</v>
      </c>
      <c s="34" t="s">
        <v>2019</v>
      </c>
      <c s="35" t="s">
        <v>5</v>
      </c>
      <c s="6" t="s">
        <v>2020</v>
      </c>
      <c s="36" t="s">
        <v>119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54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38.25">
      <c r="A284" t="s">
        <v>49</v>
      </c>
      <c s="34" t="s">
        <v>2021</v>
      </c>
      <c s="34" t="s">
        <v>2022</v>
      </c>
      <c s="35" t="s">
        <v>5</v>
      </c>
      <c s="6" t="s">
        <v>2023</v>
      </c>
      <c s="36" t="s">
        <v>498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54</v>
      </c>
    </row>
    <row r="285" spans="1:5" ht="12.75">
      <c r="A285" s="35" t="s">
        <v>55</v>
      </c>
      <c r="E285" s="39" t="s">
        <v>2024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38.25">
      <c r="A288" t="s">
        <v>49</v>
      </c>
      <c s="34" t="s">
        <v>2025</v>
      </c>
      <c s="34" t="s">
        <v>812</v>
      </c>
      <c s="35" t="s">
        <v>5</v>
      </c>
      <c s="6" t="s">
        <v>2026</v>
      </c>
      <c s="36" t="s">
        <v>498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54</v>
      </c>
    </row>
    <row r="289" spans="1:5" ht="12.75">
      <c r="A289" s="35" t="s">
        <v>55</v>
      </c>
      <c r="E289" s="39" t="s">
        <v>2027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38.25">
      <c r="A292" t="s">
        <v>49</v>
      </c>
      <c s="34" t="s">
        <v>2028</v>
      </c>
      <c s="34" t="s">
        <v>2029</v>
      </c>
      <c s="35" t="s">
        <v>5</v>
      </c>
      <c s="6" t="s">
        <v>2030</v>
      </c>
      <c s="36" t="s">
        <v>498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54</v>
      </c>
    </row>
    <row r="293" spans="1:5" ht="12.75">
      <c r="A293" s="35" t="s">
        <v>55</v>
      </c>
      <c r="E293" s="39" t="s">
        <v>2031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2032</v>
      </c>
      <c s="41">
        <f>Rekapitulace!C58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2032</v>
      </c>
      <c r="E4" s="26" t="s">
        <v>2033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2035</v>
      </c>
      <c r="E8" s="30" t="s">
        <v>2033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2036</v>
      </c>
      <c s="35" t="s">
        <v>5</v>
      </c>
      <c s="6" t="s">
        <v>2037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2038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2039</v>
      </c>
      <c s="35" t="s">
        <v>5</v>
      </c>
      <c s="6" t="s">
        <v>2040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25.5">
      <c r="A15" s="35" t="s">
        <v>55</v>
      </c>
      <c r="E15" s="39" t="s">
        <v>2041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2042</v>
      </c>
      <c s="35" t="s">
        <v>5</v>
      </c>
      <c s="6" t="s">
        <v>2043</v>
      </c>
      <c s="36" t="s">
        <v>62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38.25">
      <c r="A19" s="35" t="s">
        <v>55</v>
      </c>
      <c r="E19" s="39" t="s">
        <v>2044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2045</v>
      </c>
      <c s="35" t="s">
        <v>5</v>
      </c>
      <c s="6" t="s">
        <v>2046</v>
      </c>
      <c s="36" t="s">
        <v>96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25.5">
      <c r="A23" s="35" t="s">
        <v>55</v>
      </c>
      <c r="E23" s="39" t="s">
        <v>2047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2048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2050</v>
      </c>
      <c r="E30" s="33" t="s">
        <v>2051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26</v>
      </c>
      <c s="34" t="s">
        <v>2052</v>
      </c>
      <c s="35" t="s">
        <v>5</v>
      </c>
      <c s="6" t="s">
        <v>2053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25.5">
      <c r="A32" s="35" t="s">
        <v>55</v>
      </c>
      <c r="E32" s="39" t="s">
        <v>2054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2055</v>
      </c>
      <c r="E35" s="33" t="s">
        <v>2056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72</v>
      </c>
      <c s="34" t="s">
        <v>2057</v>
      </c>
      <c s="35" t="s">
        <v>5</v>
      </c>
      <c s="6" t="s">
        <v>2058</v>
      </c>
      <c s="36" t="s">
        <v>62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75</v>
      </c>
      <c s="34" t="s">
        <v>2060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2062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79</v>
      </c>
      <c s="34" t="s">
        <v>2063</v>
      </c>
      <c s="35" t="s">
        <v>5</v>
      </c>
      <c s="6" t="s">
        <v>2064</v>
      </c>
      <c s="36" t="s">
        <v>62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12.75">
      <c r="A45" s="35" t="s">
        <v>55</v>
      </c>
      <c r="E45" s="39" t="s">
        <v>2065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82</v>
      </c>
      <c s="34" t="s">
        <v>2066</v>
      </c>
      <c s="35" t="s">
        <v>5</v>
      </c>
      <c s="6" t="s">
        <v>2067</v>
      </c>
      <c s="36" t="s">
        <v>100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2068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2069</v>
      </c>
      <c r="E52" s="33" t="s">
        <v>2070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85</v>
      </c>
      <c s="34" t="s">
        <v>2071</v>
      </c>
      <c s="35" t="s">
        <v>5</v>
      </c>
      <c s="6" t="s">
        <v>2072</v>
      </c>
      <c s="36" t="s">
        <v>100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38.25">
      <c r="A54" s="35" t="s">
        <v>55</v>
      </c>
      <c r="E54" s="39" t="s">
        <v>2073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3" ht="12.75">
      <c r="A57" t="s">
        <v>46</v>
      </c>
      <c r="C57" s="31" t="s">
        <v>2074</v>
      </c>
      <c r="E57" s="33" t="s">
        <v>2075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49</v>
      </c>
      <c s="34" t="s">
        <v>88</v>
      </c>
      <c s="34" t="s">
        <v>2076</v>
      </c>
      <c s="35" t="s">
        <v>5</v>
      </c>
      <c s="6" t="s">
        <v>2077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38.25">
      <c r="A59" s="35" t="s">
        <v>55</v>
      </c>
      <c r="E59" s="39" t="s">
        <v>2078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91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25.5">
      <c r="A63" s="35" t="s">
        <v>55</v>
      </c>
      <c r="E63" s="39" t="s">
        <v>2081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38.25">
      <c r="A66" t="s">
        <v>49</v>
      </c>
      <c s="34" t="s">
        <v>93</v>
      </c>
      <c s="34" t="s">
        <v>2082</v>
      </c>
      <c s="35" t="s">
        <v>5</v>
      </c>
      <c s="6" t="s">
        <v>2083</v>
      </c>
      <c s="36" t="s">
        <v>119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25.5">
      <c r="A67" s="35" t="s">
        <v>55</v>
      </c>
      <c r="E67" s="39" t="s">
        <v>2084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38.25">
      <c r="A70" t="s">
        <v>49</v>
      </c>
      <c s="34" t="s">
        <v>97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25.5">
      <c r="A71" s="35" t="s">
        <v>55</v>
      </c>
      <c r="E71" s="39" t="s">
        <v>2087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101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2090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2091</v>
      </c>
      <c s="35" t="s">
        <v>5</v>
      </c>
      <c s="6" t="s">
        <v>2092</v>
      </c>
      <c s="36" t="s">
        <v>119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2093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2094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2096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110</v>
      </c>
      <c s="34" t="s">
        <v>2097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COUNTIFS(L8:L183,"=0",A8:A183,"P")+COUNTIFS(L8:L183,"",A8:A183,"P")+SUM(Q8:Q183)</f>
      </c>
    </row>
    <row r="8" spans="1:13" ht="12.75">
      <c r="A8" t="s">
        <v>44</v>
      </c>
      <c r="C8" s="28" t="s">
        <v>2103</v>
      </c>
      <c r="E8" s="30" t="s">
        <v>2102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46</v>
      </c>
      <c r="C9" s="31" t="s">
        <v>459</v>
      </c>
      <c r="E9" s="33" t="s">
        <v>460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</v>
      </c>
      <c s="34" t="s">
        <v>2104</v>
      </c>
      <c s="35" t="s">
        <v>5</v>
      </c>
      <c s="6" t="s">
        <v>2105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2106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2107</v>
      </c>
      <c s="35" t="s">
        <v>5</v>
      </c>
      <c s="6" t="s">
        <v>2040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25.5">
      <c r="A15" s="35" t="s">
        <v>55</v>
      </c>
      <c r="E15" s="39" t="s">
        <v>2041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2108</v>
      </c>
      <c s="35" t="s">
        <v>5</v>
      </c>
      <c s="6" t="s">
        <v>2109</v>
      </c>
      <c s="36" t="s">
        <v>2008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38.25">
      <c r="A19" s="35" t="s">
        <v>55</v>
      </c>
      <c r="E19" s="39" t="s">
        <v>2110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2111</v>
      </c>
      <c s="35" t="s">
        <v>5</v>
      </c>
      <c s="6" t="s">
        <v>2112</v>
      </c>
      <c s="36" t="s">
        <v>2008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25.5">
      <c r="A23" s="35" t="s">
        <v>55</v>
      </c>
      <c r="E23" s="39" t="s">
        <v>2113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38.25">
      <c r="A26" t="s">
        <v>49</v>
      </c>
      <c s="34" t="s">
        <v>67</v>
      </c>
      <c s="34" t="s">
        <v>2114</v>
      </c>
      <c s="35" t="s">
        <v>5</v>
      </c>
      <c s="6" t="s">
        <v>2115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2116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38.25">
      <c r="A30" t="s">
        <v>49</v>
      </c>
      <c s="34" t="s">
        <v>26</v>
      </c>
      <c s="34" t="s">
        <v>2117</v>
      </c>
      <c s="35" t="s">
        <v>5</v>
      </c>
      <c s="6" t="s">
        <v>2118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38.25">
      <c r="A31" s="35" t="s">
        <v>55</v>
      </c>
      <c r="E31" s="39" t="s">
        <v>2119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3" ht="12.75">
      <c r="A34" t="s">
        <v>46</v>
      </c>
      <c r="C34" s="31" t="s">
        <v>97</v>
      </c>
      <c r="E34" s="33" t="s">
        <v>2120</v>
      </c>
      <c r="J34" s="32">
        <f>0</f>
      </c>
      <c s="32">
        <f>0</f>
      </c>
      <c s="32">
        <f>0+L35+L39</f>
      </c>
      <c s="32">
        <f>0+M35+M39</f>
      </c>
    </row>
    <row r="35" spans="1:16" ht="38.25">
      <c r="A35" t="s">
        <v>49</v>
      </c>
      <c s="34" t="s">
        <v>137</v>
      </c>
      <c s="34" t="s">
        <v>2121</v>
      </c>
      <c s="35" t="s">
        <v>5</v>
      </c>
      <c s="6" t="s">
        <v>2122</v>
      </c>
      <c s="36" t="s">
        <v>498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38.25">
      <c r="A36" s="35" t="s">
        <v>55</v>
      </c>
      <c r="E36" s="39" t="s">
        <v>2123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38.25">
      <c r="A39" t="s">
        <v>49</v>
      </c>
      <c s="34" t="s">
        <v>138</v>
      </c>
      <c s="34" t="s">
        <v>2124</v>
      </c>
      <c s="35" t="s">
        <v>5</v>
      </c>
      <c s="6" t="s">
        <v>2125</v>
      </c>
      <c s="36" t="s">
        <v>498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38.25">
      <c r="A40" s="35" t="s">
        <v>55</v>
      </c>
      <c r="E40" s="39" t="s">
        <v>2126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3" ht="12.75">
      <c r="A43" t="s">
        <v>46</v>
      </c>
      <c r="C43" s="31" t="s">
        <v>2127</v>
      </c>
      <c r="E43" s="33" t="s">
        <v>2128</v>
      </c>
      <c r="J43" s="32">
        <f>0</f>
      </c>
      <c s="32">
        <f>0</f>
      </c>
      <c s="32">
        <f>0+L44+L48+L52</f>
      </c>
      <c s="32">
        <f>0+M44+M48+M52</f>
      </c>
    </row>
    <row r="44" spans="1:16" ht="38.25">
      <c r="A44" t="s">
        <v>49</v>
      </c>
      <c s="34" t="s">
        <v>72</v>
      </c>
      <c s="34" t="s">
        <v>2129</v>
      </c>
      <c s="35" t="s">
        <v>5</v>
      </c>
      <c s="6" t="s">
        <v>2053</v>
      </c>
      <c s="36" t="s">
        <v>62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2054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76</v>
      </c>
      <c s="35" t="s">
        <v>5</v>
      </c>
      <c s="6" t="s">
        <v>77</v>
      </c>
      <c s="36" t="s">
        <v>62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38.25">
      <c r="A49" s="35" t="s">
        <v>55</v>
      </c>
      <c r="E49" s="39" t="s">
        <v>2130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6" ht="38.25">
      <c r="A52" t="s">
        <v>49</v>
      </c>
      <c s="34" t="s">
        <v>79</v>
      </c>
      <c s="34" t="s">
        <v>2131</v>
      </c>
      <c s="35" t="s">
        <v>5</v>
      </c>
      <c s="6" t="s">
        <v>2043</v>
      </c>
      <c s="36" t="s">
        <v>62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54</v>
      </c>
    </row>
    <row r="53" spans="1:5" ht="38.25">
      <c r="A53" s="35" t="s">
        <v>55</v>
      </c>
      <c r="E53" s="39" t="s">
        <v>2044</v>
      </c>
    </row>
    <row r="54" spans="1:5" ht="12.75">
      <c r="A54" s="35" t="s">
        <v>56</v>
      </c>
      <c r="E54" s="40" t="s">
        <v>5</v>
      </c>
    </row>
    <row r="55" spans="1:5" ht="12.75">
      <c r="A55" t="s">
        <v>57</v>
      </c>
      <c r="E55" s="39" t="s">
        <v>5</v>
      </c>
    </row>
    <row r="56" spans="1:13" ht="12.75">
      <c r="A56" t="s">
        <v>46</v>
      </c>
      <c r="C56" s="31" t="s">
        <v>2055</v>
      </c>
      <c r="E56" s="33" t="s">
        <v>2056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38.25">
      <c r="A57" t="s">
        <v>49</v>
      </c>
      <c s="34" t="s">
        <v>82</v>
      </c>
      <c s="34" t="s">
        <v>2132</v>
      </c>
      <c s="35" t="s">
        <v>5</v>
      </c>
      <c s="6" t="s">
        <v>2133</v>
      </c>
      <c s="36" t="s">
        <v>62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2134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2135</v>
      </c>
      <c s="35" t="s">
        <v>5</v>
      </c>
      <c s="6" t="s">
        <v>2058</v>
      </c>
      <c s="36" t="s">
        <v>62</v>
      </c>
      <c s="37">
        <v>2300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2059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2136</v>
      </c>
      <c s="35" t="s">
        <v>5</v>
      </c>
      <c s="6" t="s">
        <v>2137</v>
      </c>
      <c s="36" t="s">
        <v>100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2138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2139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25.5">
      <c r="A70" s="35" t="s">
        <v>55</v>
      </c>
      <c r="E70" s="39" t="s">
        <v>2140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6" ht="38.25">
      <c r="A73" t="s">
        <v>49</v>
      </c>
      <c s="34" t="s">
        <v>93</v>
      </c>
      <c s="34" t="s">
        <v>2141</v>
      </c>
      <c s="35" t="s">
        <v>5</v>
      </c>
      <c s="6" t="s">
        <v>2064</v>
      </c>
      <c s="36" t="s">
        <v>62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54</v>
      </c>
    </row>
    <row r="74" spans="1:5" ht="12.75">
      <c r="A74" s="35" t="s">
        <v>55</v>
      </c>
      <c r="E74" s="39" t="s">
        <v>2065</v>
      </c>
    </row>
    <row r="75" spans="1:5" ht="12.75">
      <c r="A75" s="35" t="s">
        <v>56</v>
      </c>
      <c r="E75" s="40" t="s">
        <v>5</v>
      </c>
    </row>
    <row r="76" spans="1:5" ht="12.75">
      <c r="A76" t="s">
        <v>57</v>
      </c>
      <c r="E76" s="39" t="s">
        <v>5</v>
      </c>
    </row>
    <row r="77" spans="1:16" ht="38.25">
      <c r="A77" t="s">
        <v>49</v>
      </c>
      <c s="34" t="s">
        <v>97</v>
      </c>
      <c s="34" t="s">
        <v>2066</v>
      </c>
      <c s="35" t="s">
        <v>5</v>
      </c>
      <c s="6" t="s">
        <v>2067</v>
      </c>
      <c s="36" t="s">
        <v>100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54</v>
      </c>
    </row>
    <row r="78" spans="1:5" ht="12.75">
      <c r="A78" s="35" t="s">
        <v>55</v>
      </c>
      <c r="E78" s="39" t="s">
        <v>2068</v>
      </c>
    </row>
    <row r="79" spans="1:5" ht="12.75">
      <c r="A79" s="35" t="s">
        <v>56</v>
      </c>
      <c r="E79" s="40" t="s">
        <v>5</v>
      </c>
    </row>
    <row r="80" spans="1:5" ht="12.75">
      <c r="A80" t="s">
        <v>57</v>
      </c>
      <c r="E80" s="39" t="s">
        <v>5</v>
      </c>
    </row>
    <row r="81" spans="1:16" ht="38.25">
      <c r="A81" t="s">
        <v>49</v>
      </c>
      <c s="34" t="s">
        <v>101</v>
      </c>
      <c s="34" t="s">
        <v>2142</v>
      </c>
      <c s="35" t="s">
        <v>5</v>
      </c>
      <c s="6" t="s">
        <v>2046</v>
      </c>
      <c s="36" t="s">
        <v>100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54</v>
      </c>
    </row>
    <row r="82" spans="1:5" ht="25.5">
      <c r="A82" s="35" t="s">
        <v>55</v>
      </c>
      <c r="E82" s="39" t="s">
        <v>2047</v>
      </c>
    </row>
    <row r="83" spans="1:5" ht="12.75">
      <c r="A83" s="35" t="s">
        <v>56</v>
      </c>
      <c r="E83" s="40" t="s">
        <v>5</v>
      </c>
    </row>
    <row r="84" spans="1:5" ht="12.75">
      <c r="A84" t="s">
        <v>57</v>
      </c>
      <c r="E84" s="39" t="s">
        <v>5</v>
      </c>
    </row>
    <row r="85" spans="1:13" ht="12.75">
      <c r="A85" t="s">
        <v>46</v>
      </c>
      <c r="C85" s="31" t="s">
        <v>2143</v>
      </c>
      <c r="E85" s="33" t="s">
        <v>2144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38.25">
      <c r="A86" t="s">
        <v>49</v>
      </c>
      <c s="34" t="s">
        <v>104</v>
      </c>
      <c s="34" t="s">
        <v>2145</v>
      </c>
      <c s="35" t="s">
        <v>5</v>
      </c>
      <c s="6" t="s">
        <v>2146</v>
      </c>
      <c s="36" t="s">
        <v>100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2147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107</v>
      </c>
      <c s="34" t="s">
        <v>2148</v>
      </c>
      <c s="35" t="s">
        <v>5</v>
      </c>
      <c s="6" t="s">
        <v>2149</v>
      </c>
      <c s="36" t="s">
        <v>100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25.5">
      <c r="A91" s="35" t="s">
        <v>55</v>
      </c>
      <c r="E91" s="39" t="s">
        <v>2150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110</v>
      </c>
      <c s="34" t="s">
        <v>2151</v>
      </c>
      <c s="35" t="s">
        <v>5</v>
      </c>
      <c s="6" t="s">
        <v>2152</v>
      </c>
      <c s="36" t="s">
        <v>100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25.5">
      <c r="A95" s="35" t="s">
        <v>55</v>
      </c>
      <c r="E95" s="39" t="s">
        <v>2153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38.25">
      <c r="A98" t="s">
        <v>49</v>
      </c>
      <c s="34" t="s">
        <v>113</v>
      </c>
      <c s="34" t="s">
        <v>2154</v>
      </c>
      <c s="35" t="s">
        <v>5</v>
      </c>
      <c s="6" t="s">
        <v>2155</v>
      </c>
      <c s="36" t="s">
        <v>100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25.5">
      <c r="A99" s="35" t="s">
        <v>55</v>
      </c>
      <c r="E99" s="39" t="s">
        <v>2156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38.25">
      <c r="A102" t="s">
        <v>49</v>
      </c>
      <c s="34" t="s">
        <v>116</v>
      </c>
      <c s="34" t="s">
        <v>2157</v>
      </c>
      <c s="35" t="s">
        <v>5</v>
      </c>
      <c s="6" t="s">
        <v>2158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38.25">
      <c r="A103" s="35" t="s">
        <v>55</v>
      </c>
      <c r="E103" s="39" t="s">
        <v>2159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38.25">
      <c r="A106" t="s">
        <v>49</v>
      </c>
      <c s="34" t="s">
        <v>120</v>
      </c>
      <c s="34" t="s">
        <v>2160</v>
      </c>
      <c s="35" t="s">
        <v>5</v>
      </c>
      <c s="6" t="s">
        <v>2161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25.5">
      <c r="A107" s="35" t="s">
        <v>55</v>
      </c>
      <c r="E107" s="39" t="s">
        <v>2162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38.25">
      <c r="A110" t="s">
        <v>49</v>
      </c>
      <c s="34" t="s">
        <v>125</v>
      </c>
      <c s="34" t="s">
        <v>2163</v>
      </c>
      <c s="35" t="s">
        <v>5</v>
      </c>
      <c s="6" t="s">
        <v>2164</v>
      </c>
      <c s="36" t="s">
        <v>100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54</v>
      </c>
    </row>
    <row r="111" spans="1:5" ht="25.5">
      <c r="A111" s="35" t="s">
        <v>55</v>
      </c>
      <c r="E111" s="39" t="s">
        <v>2165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25.5">
      <c r="A114" t="s">
        <v>49</v>
      </c>
      <c s="34" t="s">
        <v>126</v>
      </c>
      <c s="34" t="s">
        <v>2166</v>
      </c>
      <c s="35" t="s">
        <v>5</v>
      </c>
      <c s="6" t="s">
        <v>2167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54</v>
      </c>
    </row>
    <row r="115" spans="1:5" ht="25.5">
      <c r="A115" s="35" t="s">
        <v>55</v>
      </c>
      <c r="E115" s="39" t="s">
        <v>2168</v>
      </c>
    </row>
    <row r="116" spans="1:5" ht="12.75">
      <c r="A116" s="35" t="s">
        <v>56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25.5">
      <c r="A118" t="s">
        <v>49</v>
      </c>
      <c s="34" t="s">
        <v>127</v>
      </c>
      <c s="34" t="s">
        <v>2169</v>
      </c>
      <c s="35" t="s">
        <v>5</v>
      </c>
      <c s="6" t="s">
        <v>2170</v>
      </c>
      <c s="36" t="s">
        <v>100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54</v>
      </c>
    </row>
    <row r="119" spans="1:5" ht="25.5">
      <c r="A119" s="35" t="s">
        <v>55</v>
      </c>
      <c r="E119" s="39" t="s">
        <v>2171</v>
      </c>
    </row>
    <row r="120" spans="1:5" ht="12.75">
      <c r="A120" s="35" t="s">
        <v>56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25.5">
      <c r="A122" t="s">
        <v>49</v>
      </c>
      <c s="34" t="s">
        <v>128</v>
      </c>
      <c s="34" t="s">
        <v>2172</v>
      </c>
      <c s="35" t="s">
        <v>5</v>
      </c>
      <c s="6" t="s">
        <v>2173</v>
      </c>
      <c s="36" t="s">
        <v>100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54</v>
      </c>
    </row>
    <row r="123" spans="1:5" ht="25.5">
      <c r="A123" s="35" t="s">
        <v>55</v>
      </c>
      <c r="E123" s="39" t="s">
        <v>2174</v>
      </c>
    </row>
    <row r="124" spans="1:5" ht="12.75">
      <c r="A124" s="35" t="s">
        <v>56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25.5">
      <c r="A126" t="s">
        <v>49</v>
      </c>
      <c s="34" t="s">
        <v>129</v>
      </c>
      <c s="34" t="s">
        <v>2175</v>
      </c>
      <c s="35" t="s">
        <v>5</v>
      </c>
      <c s="6" t="s">
        <v>2176</v>
      </c>
      <c s="36" t="s">
        <v>100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54</v>
      </c>
    </row>
    <row r="127" spans="1:5" ht="25.5">
      <c r="A127" s="35" t="s">
        <v>55</v>
      </c>
      <c r="E127" s="39" t="s">
        <v>2177</v>
      </c>
    </row>
    <row r="128" spans="1:5" ht="12.75">
      <c r="A128" s="35" t="s">
        <v>56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38.25">
      <c r="A130" t="s">
        <v>49</v>
      </c>
      <c s="34" t="s">
        <v>130</v>
      </c>
      <c s="34" t="s">
        <v>2178</v>
      </c>
      <c s="35" t="s">
        <v>5</v>
      </c>
      <c s="6" t="s">
        <v>2179</v>
      </c>
      <c s="36" t="s">
        <v>100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54</v>
      </c>
    </row>
    <row r="131" spans="1:5" ht="25.5">
      <c r="A131" s="35" t="s">
        <v>55</v>
      </c>
      <c r="E131" s="39" t="s">
        <v>2180</v>
      </c>
    </row>
    <row r="132" spans="1:5" ht="12.75">
      <c r="A132" s="35" t="s">
        <v>56</v>
      </c>
      <c r="E132" s="40" t="s">
        <v>5</v>
      </c>
    </row>
    <row r="133" spans="1:5" ht="12.75">
      <c r="A133" t="s">
        <v>57</v>
      </c>
      <c r="E133" s="39" t="s">
        <v>5</v>
      </c>
    </row>
    <row r="134" spans="1:16" ht="38.25">
      <c r="A134" t="s">
        <v>49</v>
      </c>
      <c s="34" t="s">
        <v>131</v>
      </c>
      <c s="34" t="s">
        <v>2181</v>
      </c>
      <c s="35" t="s">
        <v>5</v>
      </c>
      <c s="6" t="s">
        <v>2182</v>
      </c>
      <c s="36" t="s">
        <v>100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54</v>
      </c>
    </row>
    <row r="135" spans="1:5" ht="25.5">
      <c r="A135" s="35" t="s">
        <v>55</v>
      </c>
      <c r="E135" s="39" t="s">
        <v>2183</v>
      </c>
    </row>
    <row r="136" spans="1:5" ht="12.75">
      <c r="A136" s="35" t="s">
        <v>56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6" ht="38.25">
      <c r="A138" t="s">
        <v>49</v>
      </c>
      <c s="34" t="s">
        <v>133</v>
      </c>
      <c s="34" t="s">
        <v>2184</v>
      </c>
      <c s="35" t="s">
        <v>5</v>
      </c>
      <c s="6" t="s">
        <v>2185</v>
      </c>
      <c s="36" t="s">
        <v>100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54</v>
      </c>
    </row>
    <row r="139" spans="1:5" ht="38.25">
      <c r="A139" s="35" t="s">
        <v>55</v>
      </c>
      <c r="E139" s="39" t="s">
        <v>2186</v>
      </c>
    </row>
    <row r="140" spans="1:5" ht="12.75">
      <c r="A140" s="35" t="s">
        <v>56</v>
      </c>
      <c r="E140" s="40" t="s">
        <v>5</v>
      </c>
    </row>
    <row r="141" spans="1:5" ht="12.75">
      <c r="A141" t="s">
        <v>57</v>
      </c>
      <c r="E141" s="39" t="s">
        <v>5</v>
      </c>
    </row>
    <row r="142" spans="1:16" ht="38.25">
      <c r="A142" t="s">
        <v>49</v>
      </c>
      <c s="34" t="s">
        <v>134</v>
      </c>
      <c s="34" t="s">
        <v>2187</v>
      </c>
      <c s="35" t="s">
        <v>5</v>
      </c>
      <c s="6" t="s">
        <v>2188</v>
      </c>
      <c s="36" t="s">
        <v>100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54</v>
      </c>
    </row>
    <row r="143" spans="1:5" ht="25.5">
      <c r="A143" s="35" t="s">
        <v>55</v>
      </c>
      <c r="E143" s="39" t="s">
        <v>2189</v>
      </c>
    </row>
    <row r="144" spans="1:5" ht="12.75">
      <c r="A144" s="35" t="s">
        <v>56</v>
      </c>
      <c r="E144" s="40" t="s">
        <v>5</v>
      </c>
    </row>
    <row r="145" spans="1:5" ht="12.75">
      <c r="A145" t="s">
        <v>57</v>
      </c>
      <c r="E145" s="39" t="s">
        <v>5</v>
      </c>
    </row>
    <row r="146" spans="1:16" ht="38.25">
      <c r="A146" t="s">
        <v>49</v>
      </c>
      <c s="34" t="s">
        <v>136</v>
      </c>
      <c s="34" t="s">
        <v>2190</v>
      </c>
      <c s="35" t="s">
        <v>5</v>
      </c>
      <c s="6" t="s">
        <v>2191</v>
      </c>
      <c s="36" t="s">
        <v>62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54</v>
      </c>
    </row>
    <row r="147" spans="1:5" ht="25.5">
      <c r="A147" s="35" t="s">
        <v>55</v>
      </c>
      <c r="E147" s="39" t="s">
        <v>2192</v>
      </c>
    </row>
    <row r="148" spans="1:5" ht="12.75">
      <c r="A148" s="35" t="s">
        <v>56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3" ht="12.75">
      <c r="A150" t="s">
        <v>46</v>
      </c>
      <c r="C150" s="31" t="s">
        <v>2074</v>
      </c>
      <c r="E150" s="33" t="s">
        <v>2075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38.25">
      <c r="A151" t="s">
        <v>49</v>
      </c>
      <c s="34" t="s">
        <v>140</v>
      </c>
      <c s="34" t="s">
        <v>2193</v>
      </c>
      <c s="35" t="s">
        <v>5</v>
      </c>
      <c s="6" t="s">
        <v>2194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54</v>
      </c>
    </row>
    <row r="152" spans="1:5" ht="38.25">
      <c r="A152" s="35" t="s">
        <v>55</v>
      </c>
      <c r="E152" s="39" t="s">
        <v>2078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38.25">
      <c r="A155" t="s">
        <v>49</v>
      </c>
      <c s="34" t="s">
        <v>142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54</v>
      </c>
    </row>
    <row r="156" spans="1:5" ht="25.5">
      <c r="A156" s="35" t="s">
        <v>55</v>
      </c>
      <c r="E156" s="39" t="s">
        <v>2081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38.25">
      <c r="A159" t="s">
        <v>49</v>
      </c>
      <c s="34" t="s">
        <v>144</v>
      </c>
      <c s="34" t="s">
        <v>2082</v>
      </c>
      <c s="35" t="s">
        <v>5</v>
      </c>
      <c s="6" t="s">
        <v>2083</v>
      </c>
      <c s="36" t="s">
        <v>119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54</v>
      </c>
    </row>
    <row r="160" spans="1:5" ht="25.5">
      <c r="A160" s="35" t="s">
        <v>55</v>
      </c>
      <c r="E160" s="39" t="s">
        <v>2084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38.25">
      <c r="A163" t="s">
        <v>49</v>
      </c>
      <c s="34" t="s">
        <v>146</v>
      </c>
      <c s="34" t="s">
        <v>2085</v>
      </c>
      <c s="35" t="s">
        <v>5</v>
      </c>
      <c s="6" t="s">
        <v>2086</v>
      </c>
      <c s="36" t="s">
        <v>119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54</v>
      </c>
    </row>
    <row r="164" spans="1:5" ht="25.5">
      <c r="A164" s="35" t="s">
        <v>55</v>
      </c>
      <c r="E164" s="39" t="s">
        <v>2087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38.25">
      <c r="A167" t="s">
        <v>49</v>
      </c>
      <c s="34" t="s">
        <v>148</v>
      </c>
      <c s="34" t="s">
        <v>2088</v>
      </c>
      <c s="35" t="s">
        <v>5</v>
      </c>
      <c s="6" t="s">
        <v>2089</v>
      </c>
      <c s="36" t="s">
        <v>119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54</v>
      </c>
    </row>
    <row r="168" spans="1:5" ht="12.75">
      <c r="A168" s="35" t="s">
        <v>55</v>
      </c>
      <c r="E168" s="39" t="s">
        <v>2090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38.25">
      <c r="A171" t="s">
        <v>49</v>
      </c>
      <c s="34" t="s">
        <v>150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54</v>
      </c>
    </row>
    <row r="172" spans="1:5" ht="25.5">
      <c r="A172" s="35" t="s">
        <v>55</v>
      </c>
      <c r="E172" s="39" t="s">
        <v>2093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25.5">
      <c r="A175" t="s">
        <v>49</v>
      </c>
      <c s="34" t="s">
        <v>152</v>
      </c>
      <c s="34" t="s">
        <v>2195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38.25">
      <c r="A179" t="s">
        <v>49</v>
      </c>
      <c s="34" t="s">
        <v>155</v>
      </c>
      <c s="34" t="s">
        <v>2196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54</v>
      </c>
    </row>
    <row r="180" spans="1:5" ht="12.75">
      <c r="A180" s="35" t="s">
        <v>55</v>
      </c>
      <c r="E180" s="39" t="s">
        <v>2096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25.5">
      <c r="A183" t="s">
        <v>49</v>
      </c>
      <c s="34" t="s">
        <v>158</v>
      </c>
      <c s="34" t="s">
        <v>2197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54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</v>
      </c>
      <c r="E4" s="26" t="s">
        <v>172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242</v>
      </c>
      <c r="E8" s="30" t="s">
        <v>241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176</v>
      </c>
      <c r="E9" s="33" t="s">
        <v>177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243</v>
      </c>
      <c s="35" t="s">
        <v>5</v>
      </c>
      <c s="6" t="s">
        <v>244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180</v>
      </c>
      <c s="35" t="s">
        <v>5</v>
      </c>
      <c s="6" t="s">
        <v>181</v>
      </c>
      <c s="36" t="s">
        <v>62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182</v>
      </c>
      <c s="35" t="s">
        <v>5</v>
      </c>
      <c s="6" t="s">
        <v>183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245</v>
      </c>
      <c s="35" t="s">
        <v>5</v>
      </c>
      <c s="6" t="s">
        <v>246</v>
      </c>
      <c s="36" t="s">
        <v>100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247</v>
      </c>
      <c s="35" t="s">
        <v>5</v>
      </c>
      <c s="6" t="s">
        <v>248</v>
      </c>
      <c s="36" t="s">
        <v>100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184</v>
      </c>
      <c s="35" t="s">
        <v>5</v>
      </c>
      <c s="6" t="s">
        <v>185</v>
      </c>
      <c s="36" t="s">
        <v>62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186</v>
      </c>
      <c s="35" t="s">
        <v>5</v>
      </c>
      <c s="6" t="s">
        <v>187</v>
      </c>
      <c s="36" t="s">
        <v>62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188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75</v>
      </c>
      <c s="34" t="s">
        <v>249</v>
      </c>
      <c s="35" t="s">
        <v>5</v>
      </c>
      <c s="6" t="s">
        <v>250</v>
      </c>
      <c s="36" t="s">
        <v>251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79</v>
      </c>
      <c s="34" t="s">
        <v>252</v>
      </c>
      <c s="35" t="s">
        <v>5</v>
      </c>
      <c s="6" t="s">
        <v>253</v>
      </c>
      <c s="36" t="s">
        <v>251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82</v>
      </c>
      <c s="34" t="s">
        <v>254</v>
      </c>
      <c s="35" t="s">
        <v>5</v>
      </c>
      <c s="6" t="s">
        <v>255</v>
      </c>
      <c s="36" t="s">
        <v>62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85</v>
      </c>
      <c s="34" t="s">
        <v>256</v>
      </c>
      <c s="35" t="s">
        <v>5</v>
      </c>
      <c s="6" t="s">
        <v>257</v>
      </c>
      <c s="36" t="s">
        <v>100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88</v>
      </c>
      <c s="34" t="s">
        <v>258</v>
      </c>
      <c s="35" t="s">
        <v>5</v>
      </c>
      <c s="6" t="s">
        <v>259</v>
      </c>
      <c s="36" t="s">
        <v>100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91</v>
      </c>
      <c s="34" t="s">
        <v>260</v>
      </c>
      <c s="35" t="s">
        <v>5</v>
      </c>
      <c s="6" t="s">
        <v>261</v>
      </c>
      <c s="36" t="s">
        <v>62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93</v>
      </c>
      <c s="34" t="s">
        <v>262</v>
      </c>
      <c s="35" t="s">
        <v>5</v>
      </c>
      <c s="6" t="s">
        <v>263</v>
      </c>
      <c s="36" t="s">
        <v>62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97</v>
      </c>
      <c s="34" t="s">
        <v>264</v>
      </c>
      <c s="35" t="s">
        <v>5</v>
      </c>
      <c s="6" t="s">
        <v>265</v>
      </c>
      <c s="36" t="s">
        <v>62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101</v>
      </c>
      <c s="34" t="s">
        <v>266</v>
      </c>
      <c s="35" t="s">
        <v>5</v>
      </c>
      <c s="6" t="s">
        <v>267</v>
      </c>
      <c s="36" t="s">
        <v>236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104</v>
      </c>
      <c s="34" t="s">
        <v>268</v>
      </c>
      <c s="35" t="s">
        <v>5</v>
      </c>
      <c s="6" t="s">
        <v>269</v>
      </c>
      <c s="36" t="s">
        <v>62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107</v>
      </c>
      <c s="34" t="s">
        <v>270</v>
      </c>
      <c s="35" t="s">
        <v>5</v>
      </c>
      <c s="6" t="s">
        <v>271</v>
      </c>
      <c s="36" t="s">
        <v>100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110</v>
      </c>
      <c s="34" t="s">
        <v>272</v>
      </c>
      <c s="35" t="s">
        <v>5</v>
      </c>
      <c s="6" t="s">
        <v>273</v>
      </c>
      <c s="36" t="s">
        <v>100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113</v>
      </c>
      <c s="34" t="s">
        <v>274</v>
      </c>
      <c s="35" t="s">
        <v>5</v>
      </c>
      <c s="6" t="s">
        <v>275</v>
      </c>
      <c s="36" t="s">
        <v>100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116</v>
      </c>
      <c s="34" t="s">
        <v>276</v>
      </c>
      <c s="35" t="s">
        <v>5</v>
      </c>
      <c s="6" t="s">
        <v>277</v>
      </c>
      <c s="36" t="s">
        <v>100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120</v>
      </c>
      <c s="34" t="s">
        <v>278</v>
      </c>
      <c s="35" t="s">
        <v>5</v>
      </c>
      <c s="6" t="s">
        <v>279</v>
      </c>
      <c s="36" t="s">
        <v>100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125</v>
      </c>
      <c s="34" t="s">
        <v>280</v>
      </c>
      <c s="35" t="s">
        <v>5</v>
      </c>
      <c s="6" t="s">
        <v>281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25.5">
      <c r="A103" t="s">
        <v>49</v>
      </c>
      <c s="34" t="s">
        <v>126</v>
      </c>
      <c s="34" t="s">
        <v>282</v>
      </c>
      <c s="35" t="s">
        <v>5</v>
      </c>
      <c s="6" t="s">
        <v>283</v>
      </c>
      <c s="36" t="s">
        <v>100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127</v>
      </c>
      <c s="34" t="s">
        <v>284</v>
      </c>
      <c s="35" t="s">
        <v>5</v>
      </c>
      <c s="6" t="s">
        <v>285</v>
      </c>
      <c s="36" t="s">
        <v>100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128</v>
      </c>
      <c s="34" t="s">
        <v>286</v>
      </c>
      <c s="35" t="s">
        <v>5</v>
      </c>
      <c s="6" t="s">
        <v>287</v>
      </c>
      <c s="36" t="s">
        <v>100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129</v>
      </c>
      <c s="34" t="s">
        <v>288</v>
      </c>
      <c s="35" t="s">
        <v>5</v>
      </c>
      <c s="6" t="s">
        <v>289</v>
      </c>
      <c s="36" t="s">
        <v>100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130</v>
      </c>
      <c s="34" t="s">
        <v>290</v>
      </c>
      <c s="35" t="s">
        <v>5</v>
      </c>
      <c s="6" t="s">
        <v>291</v>
      </c>
      <c s="36" t="s">
        <v>100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131</v>
      </c>
      <c s="34" t="s">
        <v>292</v>
      </c>
      <c s="35" t="s">
        <v>5</v>
      </c>
      <c s="6" t="s">
        <v>293</v>
      </c>
      <c s="36" t="s">
        <v>100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133</v>
      </c>
      <c s="34" t="s">
        <v>294</v>
      </c>
      <c s="35" t="s">
        <v>5</v>
      </c>
      <c s="6" t="s">
        <v>295</v>
      </c>
      <c s="36" t="s">
        <v>100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134</v>
      </c>
      <c s="34" t="s">
        <v>296</v>
      </c>
      <c s="35" t="s">
        <v>5</v>
      </c>
      <c s="6" t="s">
        <v>297</v>
      </c>
      <c s="36" t="s">
        <v>100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136</v>
      </c>
      <c s="34" t="s">
        <v>298</v>
      </c>
      <c s="35" t="s">
        <v>5</v>
      </c>
      <c s="6" t="s">
        <v>299</v>
      </c>
      <c s="36" t="s">
        <v>100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137</v>
      </c>
      <c s="34" t="s">
        <v>300</v>
      </c>
      <c s="35" t="s">
        <v>5</v>
      </c>
      <c s="6" t="s">
        <v>301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138</v>
      </c>
      <c s="34" t="s">
        <v>302</v>
      </c>
      <c s="35" t="s">
        <v>5</v>
      </c>
      <c s="6" t="s">
        <v>303</v>
      </c>
      <c s="36" t="s">
        <v>304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140</v>
      </c>
      <c s="34" t="s">
        <v>305</v>
      </c>
      <c s="35" t="s">
        <v>5</v>
      </c>
      <c s="6" t="s">
        <v>306</v>
      </c>
      <c s="36" t="s">
        <v>100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25</v>
      </c>
      <c r="E151" s="33" t="s">
        <v>307</v>
      </c>
      <c r="J151" s="32">
        <f>0</f>
      </c>
      <c s="32">
        <f>0</f>
      </c>
      <c s="32">
        <f>0+L152</f>
      </c>
      <c s="32">
        <f>0+M152</f>
      </c>
    </row>
    <row r="152" spans="1:16" ht="25.5">
      <c r="A152" t="s">
        <v>49</v>
      </c>
      <c s="34" t="s">
        <v>142</v>
      </c>
      <c s="34" t="s">
        <v>308</v>
      </c>
      <c s="35" t="s">
        <v>5</v>
      </c>
      <c s="6" t="s">
        <v>309</v>
      </c>
      <c s="36" t="s">
        <v>62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2200</v>
      </c>
      <c r="E8" s="30" t="s">
        <v>2199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79</v>
      </c>
      <c s="34" t="s">
        <v>2121</v>
      </c>
      <c s="35" t="s">
        <v>5</v>
      </c>
      <c s="6" t="s">
        <v>2122</v>
      </c>
      <c s="36" t="s">
        <v>498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82</v>
      </c>
      <c s="34" t="s">
        <v>2124</v>
      </c>
      <c s="35" t="s">
        <v>5</v>
      </c>
      <c s="6" t="s">
        <v>2125</v>
      </c>
      <c s="36" t="s">
        <v>498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2201</v>
      </c>
      <c s="35" t="s">
        <v>5</v>
      </c>
      <c s="6" t="s">
        <v>2202</v>
      </c>
      <c s="36" t="s">
        <v>62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38.25">
      <c r="A20" s="35" t="s">
        <v>55</v>
      </c>
      <c r="E20" s="39" t="s">
        <v>2203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2117</v>
      </c>
      <c s="35" t="s">
        <v>5</v>
      </c>
      <c s="6" t="s">
        <v>2118</v>
      </c>
      <c s="36" t="s">
        <v>100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38.25">
      <c r="A24" s="35" t="s">
        <v>55</v>
      </c>
      <c r="E24" s="39" t="s">
        <v>2119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63</v>
      </c>
      <c s="34" t="s">
        <v>2136</v>
      </c>
      <c s="35" t="s">
        <v>5</v>
      </c>
      <c s="6" t="s">
        <v>2137</v>
      </c>
      <c s="36" t="s">
        <v>100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2138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67</v>
      </c>
      <c s="34" t="s">
        <v>2066</v>
      </c>
      <c s="35" t="s">
        <v>5</v>
      </c>
      <c s="6" t="s">
        <v>2067</v>
      </c>
      <c s="36" t="s">
        <v>100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12.75">
      <c r="A41" s="35" t="s">
        <v>55</v>
      </c>
      <c r="E41" s="39" t="s">
        <v>2068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3" ht="12.75">
      <c r="A44" t="s">
        <v>46</v>
      </c>
      <c r="C44" s="31" t="s">
        <v>2143</v>
      </c>
      <c r="E44" s="33" t="s">
        <v>2144</v>
      </c>
      <c r="J44" s="32">
        <f>0</f>
      </c>
      <c s="32">
        <f>0</f>
      </c>
      <c s="32">
        <f>0+L45+L49+L53</f>
      </c>
      <c s="32">
        <f>0+M45+M49+M53</f>
      </c>
    </row>
    <row r="45" spans="1:16" ht="38.25">
      <c r="A45" t="s">
        <v>49</v>
      </c>
      <c s="34" t="s">
        <v>26</v>
      </c>
      <c s="34" t="s">
        <v>2207</v>
      </c>
      <c s="35" t="s">
        <v>5</v>
      </c>
      <c s="6" t="s">
        <v>2208</v>
      </c>
      <c s="36" t="s">
        <v>100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54</v>
      </c>
    </row>
    <row r="46" spans="1:5" ht="25.5">
      <c r="A46" s="35" t="s">
        <v>55</v>
      </c>
      <c r="E46" s="39" t="s">
        <v>2209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</v>
      </c>
    </row>
    <row r="49" spans="1:16" ht="38.25">
      <c r="A49" t="s">
        <v>49</v>
      </c>
      <c s="34" t="s">
        <v>72</v>
      </c>
      <c s="34" t="s">
        <v>2148</v>
      </c>
      <c s="35" t="s">
        <v>5</v>
      </c>
      <c s="6" t="s">
        <v>2149</v>
      </c>
      <c s="36" t="s">
        <v>100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54</v>
      </c>
    </row>
    <row r="50" spans="1:5" ht="25.5">
      <c r="A50" s="35" t="s">
        <v>55</v>
      </c>
      <c r="E50" s="39" t="s">
        <v>2150</v>
      </c>
    </row>
    <row r="51" spans="1:5" ht="12.75">
      <c r="A51" s="35" t="s">
        <v>56</v>
      </c>
      <c r="E51" s="40" t="s">
        <v>5</v>
      </c>
    </row>
    <row r="52" spans="1:5" ht="12.75">
      <c r="A52" t="s">
        <v>57</v>
      </c>
      <c r="E52" s="39" t="s">
        <v>5</v>
      </c>
    </row>
    <row r="53" spans="1:16" ht="38.25">
      <c r="A53" t="s">
        <v>49</v>
      </c>
      <c s="34" t="s">
        <v>75</v>
      </c>
      <c s="34" t="s">
        <v>2190</v>
      </c>
      <c s="35" t="s">
        <v>5</v>
      </c>
      <c s="6" t="s">
        <v>2191</v>
      </c>
      <c s="36" t="s">
        <v>62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25.5">
      <c r="A54" s="35" t="s">
        <v>55</v>
      </c>
      <c r="E54" s="39" t="s">
        <v>2192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3" ht="12.75">
      <c r="A57" t="s">
        <v>46</v>
      </c>
      <c r="C57" s="31" t="s">
        <v>2074</v>
      </c>
      <c r="E57" s="33" t="s">
        <v>2075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38.25">
      <c r="A58" t="s">
        <v>49</v>
      </c>
      <c s="34" t="s">
        <v>85</v>
      </c>
      <c s="34" t="s">
        <v>2193</v>
      </c>
      <c s="35" t="s">
        <v>5</v>
      </c>
      <c s="6" t="s">
        <v>2194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38.25">
      <c r="A59" s="35" t="s">
        <v>55</v>
      </c>
      <c r="E59" s="39" t="s">
        <v>2078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88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25.5">
      <c r="A63" s="35" t="s">
        <v>55</v>
      </c>
      <c r="E63" s="39" t="s">
        <v>2081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38.25">
      <c r="A66" t="s">
        <v>49</v>
      </c>
      <c s="34" t="s">
        <v>91</v>
      </c>
      <c s="34" t="s">
        <v>2082</v>
      </c>
      <c s="35" t="s">
        <v>5</v>
      </c>
      <c s="6" t="s">
        <v>2083</v>
      </c>
      <c s="36" t="s">
        <v>119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25.5">
      <c r="A67" s="35" t="s">
        <v>55</v>
      </c>
      <c r="E67" s="39" t="s">
        <v>2084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38.25">
      <c r="A70" t="s">
        <v>49</v>
      </c>
      <c s="34" t="s">
        <v>93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25.5">
      <c r="A71" s="35" t="s">
        <v>55</v>
      </c>
      <c r="E71" s="39" t="s">
        <v>2087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97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2090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101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2093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104</v>
      </c>
      <c s="34" t="s">
        <v>2210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107</v>
      </c>
      <c s="34" t="s">
        <v>2211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2096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25.5">
      <c r="A90" t="s">
        <v>49</v>
      </c>
      <c s="34" t="s">
        <v>110</v>
      </c>
      <c s="34" t="s">
        <v>2212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2215</v>
      </c>
      <c r="E8" s="30" t="s">
        <v>2214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93</v>
      </c>
      <c s="34" t="s">
        <v>2121</v>
      </c>
      <c s="35" t="s">
        <v>5</v>
      </c>
      <c s="6" t="s">
        <v>2122</v>
      </c>
      <c s="36" t="s">
        <v>498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97</v>
      </c>
      <c s="34" t="s">
        <v>2124</v>
      </c>
      <c s="35" t="s">
        <v>5</v>
      </c>
      <c s="6" t="s">
        <v>2125</v>
      </c>
      <c s="36" t="s">
        <v>498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2216</v>
      </c>
      <c s="35" t="s">
        <v>5</v>
      </c>
      <c s="6" t="s">
        <v>2217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38.25">
      <c r="A20" s="35" t="s">
        <v>55</v>
      </c>
      <c r="E20" s="39" t="s">
        <v>2218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2129</v>
      </c>
      <c s="35" t="s">
        <v>5</v>
      </c>
      <c s="6" t="s">
        <v>2053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25.5">
      <c r="A24" s="35" t="s">
        <v>55</v>
      </c>
      <c r="E24" s="39" t="s">
        <v>2054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67</v>
      </c>
      <c s="34" t="s">
        <v>2135</v>
      </c>
      <c s="35" t="s">
        <v>5</v>
      </c>
      <c s="6" t="s">
        <v>2058</v>
      </c>
      <c s="36" t="s">
        <v>62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26</v>
      </c>
      <c s="34" t="s">
        <v>2136</v>
      </c>
      <c s="35" t="s">
        <v>5</v>
      </c>
      <c s="6" t="s">
        <v>2137</v>
      </c>
      <c s="36" t="s">
        <v>100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2138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72</v>
      </c>
      <c s="34" t="s">
        <v>2139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2140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2066</v>
      </c>
      <c s="35" t="s">
        <v>5</v>
      </c>
      <c s="6" t="s">
        <v>2067</v>
      </c>
      <c s="36" t="s">
        <v>100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2068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2143</v>
      </c>
      <c r="E52" s="33" t="s">
        <v>2144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38.25">
      <c r="A53" t="s">
        <v>49</v>
      </c>
      <c s="34" t="s">
        <v>79</v>
      </c>
      <c s="34" t="s">
        <v>2207</v>
      </c>
      <c s="35" t="s">
        <v>5</v>
      </c>
      <c s="6" t="s">
        <v>2208</v>
      </c>
      <c s="36" t="s">
        <v>100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25.5">
      <c r="A54" s="35" t="s">
        <v>55</v>
      </c>
      <c r="E54" s="39" t="s">
        <v>2209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6" ht="38.25">
      <c r="A57" t="s">
        <v>49</v>
      </c>
      <c s="34" t="s">
        <v>82</v>
      </c>
      <c s="34" t="s">
        <v>2148</v>
      </c>
      <c s="35" t="s">
        <v>5</v>
      </c>
      <c s="6" t="s">
        <v>2149</v>
      </c>
      <c s="36" t="s">
        <v>100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2150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2151</v>
      </c>
      <c s="35" t="s">
        <v>5</v>
      </c>
      <c s="6" t="s">
        <v>2152</v>
      </c>
      <c s="36" t="s">
        <v>100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2153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2154</v>
      </c>
      <c s="35" t="s">
        <v>5</v>
      </c>
      <c s="6" t="s">
        <v>2155</v>
      </c>
      <c s="36" t="s">
        <v>100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2156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2190</v>
      </c>
      <c s="35" t="s">
        <v>5</v>
      </c>
      <c s="6" t="s">
        <v>2191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25.5">
      <c r="A70" s="35" t="s">
        <v>55</v>
      </c>
      <c r="E70" s="39" t="s">
        <v>2192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3" ht="12.75">
      <c r="A73" t="s">
        <v>46</v>
      </c>
      <c r="C73" s="31" t="s">
        <v>2074</v>
      </c>
      <c r="E73" s="33" t="s">
        <v>2075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38.25">
      <c r="A74" t="s">
        <v>49</v>
      </c>
      <c s="34" t="s">
        <v>101</v>
      </c>
      <c s="34" t="s">
        <v>2076</v>
      </c>
      <c s="35" t="s">
        <v>5</v>
      </c>
      <c s="6" t="s">
        <v>2077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38.25">
      <c r="A75" s="35" t="s">
        <v>55</v>
      </c>
      <c r="E75" s="39" t="s">
        <v>2078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2081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2082</v>
      </c>
      <c s="35" t="s">
        <v>5</v>
      </c>
      <c s="6" t="s">
        <v>2083</v>
      </c>
      <c s="36" t="s">
        <v>119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25.5">
      <c r="A83" s="35" t="s">
        <v>55</v>
      </c>
      <c r="E83" s="39" t="s">
        <v>2084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110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2087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113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2090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116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25.5">
      <c r="A95" s="35" t="s">
        <v>55</v>
      </c>
      <c r="E95" s="39" t="s">
        <v>2093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120</v>
      </c>
      <c s="34" t="s">
        <v>2219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38.25">
      <c r="A102" t="s">
        <v>49</v>
      </c>
      <c s="34" t="s">
        <v>125</v>
      </c>
      <c s="34" t="s">
        <v>2220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2096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126</v>
      </c>
      <c s="34" t="s">
        <v>2221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2224</v>
      </c>
      <c r="E8" s="30" t="s">
        <v>2223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93</v>
      </c>
      <c s="34" t="s">
        <v>2121</v>
      </c>
      <c s="35" t="s">
        <v>5</v>
      </c>
      <c s="6" t="s">
        <v>2122</v>
      </c>
      <c s="36" t="s">
        <v>498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97</v>
      </c>
      <c s="34" t="s">
        <v>2124</v>
      </c>
      <c s="35" t="s">
        <v>5</v>
      </c>
      <c s="6" t="s">
        <v>2125</v>
      </c>
      <c s="36" t="s">
        <v>498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2216</v>
      </c>
      <c s="35" t="s">
        <v>5</v>
      </c>
      <c s="6" t="s">
        <v>2217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38.25">
      <c r="A20" s="35" t="s">
        <v>55</v>
      </c>
      <c r="E20" s="39" t="s">
        <v>2218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2129</v>
      </c>
      <c s="35" t="s">
        <v>5</v>
      </c>
      <c s="6" t="s">
        <v>2053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25.5">
      <c r="A24" s="35" t="s">
        <v>55</v>
      </c>
      <c r="E24" s="39" t="s">
        <v>2054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67</v>
      </c>
      <c s="34" t="s">
        <v>2135</v>
      </c>
      <c s="35" t="s">
        <v>5</v>
      </c>
      <c s="6" t="s">
        <v>2058</v>
      </c>
      <c s="36" t="s">
        <v>62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26</v>
      </c>
      <c s="34" t="s">
        <v>2136</v>
      </c>
      <c s="35" t="s">
        <v>5</v>
      </c>
      <c s="6" t="s">
        <v>2137</v>
      </c>
      <c s="36" t="s">
        <v>100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2138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72</v>
      </c>
      <c s="34" t="s">
        <v>2139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2140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2066</v>
      </c>
      <c s="35" t="s">
        <v>5</v>
      </c>
      <c s="6" t="s">
        <v>2067</v>
      </c>
      <c s="36" t="s">
        <v>100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2068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2143</v>
      </c>
      <c r="E52" s="33" t="s">
        <v>2144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38.25">
      <c r="A53" t="s">
        <v>49</v>
      </c>
      <c s="34" t="s">
        <v>79</v>
      </c>
      <c s="34" t="s">
        <v>2207</v>
      </c>
      <c s="35" t="s">
        <v>5</v>
      </c>
      <c s="6" t="s">
        <v>2208</v>
      </c>
      <c s="36" t="s">
        <v>100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25.5">
      <c r="A54" s="35" t="s">
        <v>55</v>
      </c>
      <c r="E54" s="39" t="s">
        <v>2209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6" ht="38.25">
      <c r="A57" t="s">
        <v>49</v>
      </c>
      <c s="34" t="s">
        <v>82</v>
      </c>
      <c s="34" t="s">
        <v>2148</v>
      </c>
      <c s="35" t="s">
        <v>5</v>
      </c>
      <c s="6" t="s">
        <v>2149</v>
      </c>
      <c s="36" t="s">
        <v>100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2150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2151</v>
      </c>
      <c s="35" t="s">
        <v>5</v>
      </c>
      <c s="6" t="s">
        <v>2152</v>
      </c>
      <c s="36" t="s">
        <v>100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2153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2154</v>
      </c>
      <c s="35" t="s">
        <v>5</v>
      </c>
      <c s="6" t="s">
        <v>2155</v>
      </c>
      <c s="36" t="s">
        <v>100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2156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2190</v>
      </c>
      <c s="35" t="s">
        <v>5</v>
      </c>
      <c s="6" t="s">
        <v>2191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25.5">
      <c r="A70" s="35" t="s">
        <v>55</v>
      </c>
      <c r="E70" s="39" t="s">
        <v>2192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3" ht="12.75">
      <c r="A73" t="s">
        <v>46</v>
      </c>
      <c r="C73" s="31" t="s">
        <v>2074</v>
      </c>
      <c r="E73" s="33" t="s">
        <v>2075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38.25">
      <c r="A74" t="s">
        <v>49</v>
      </c>
      <c s="34" t="s">
        <v>101</v>
      </c>
      <c s="34" t="s">
        <v>2076</v>
      </c>
      <c s="35" t="s">
        <v>5</v>
      </c>
      <c s="6" t="s">
        <v>2077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38.25">
      <c r="A75" s="35" t="s">
        <v>55</v>
      </c>
      <c r="E75" s="39" t="s">
        <v>2078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2081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2082</v>
      </c>
      <c s="35" t="s">
        <v>5</v>
      </c>
      <c s="6" t="s">
        <v>2083</v>
      </c>
      <c s="36" t="s">
        <v>119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25.5">
      <c r="A83" s="35" t="s">
        <v>55</v>
      </c>
      <c r="E83" s="39" t="s">
        <v>2084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110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2087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113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2090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116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25.5">
      <c r="A95" s="35" t="s">
        <v>55</v>
      </c>
      <c r="E95" s="39" t="s">
        <v>2093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120</v>
      </c>
      <c s="34" t="s">
        <v>2219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38.25">
      <c r="A102" t="s">
        <v>49</v>
      </c>
      <c s="34" t="s">
        <v>125</v>
      </c>
      <c s="34" t="s">
        <v>2220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2096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126</v>
      </c>
      <c s="34" t="s">
        <v>2221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2227</v>
      </c>
      <c r="E8" s="30" t="s">
        <v>2226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93</v>
      </c>
      <c s="34" t="s">
        <v>2121</v>
      </c>
      <c s="35" t="s">
        <v>5</v>
      </c>
      <c s="6" t="s">
        <v>2122</v>
      </c>
      <c s="36" t="s">
        <v>498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97</v>
      </c>
      <c s="34" t="s">
        <v>2124</v>
      </c>
      <c s="35" t="s">
        <v>5</v>
      </c>
      <c s="6" t="s">
        <v>2125</v>
      </c>
      <c s="36" t="s">
        <v>498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2216</v>
      </c>
      <c s="35" t="s">
        <v>5</v>
      </c>
      <c s="6" t="s">
        <v>2217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38.25">
      <c r="A20" s="35" t="s">
        <v>55</v>
      </c>
      <c r="E20" s="39" t="s">
        <v>2218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2129</v>
      </c>
      <c s="35" t="s">
        <v>5</v>
      </c>
      <c s="6" t="s">
        <v>2053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25.5">
      <c r="A24" s="35" t="s">
        <v>55</v>
      </c>
      <c r="E24" s="39" t="s">
        <v>2054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67</v>
      </c>
      <c s="34" t="s">
        <v>2135</v>
      </c>
      <c s="35" t="s">
        <v>5</v>
      </c>
      <c s="6" t="s">
        <v>2058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26</v>
      </c>
      <c s="34" t="s">
        <v>2136</v>
      </c>
      <c s="35" t="s">
        <v>5</v>
      </c>
      <c s="6" t="s">
        <v>2137</v>
      </c>
      <c s="36" t="s">
        <v>100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2138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72</v>
      </c>
      <c s="34" t="s">
        <v>2139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2140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2066</v>
      </c>
      <c s="35" t="s">
        <v>5</v>
      </c>
      <c s="6" t="s">
        <v>2067</v>
      </c>
      <c s="36" t="s">
        <v>100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2068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2143</v>
      </c>
      <c r="E52" s="33" t="s">
        <v>2144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38.25">
      <c r="A53" t="s">
        <v>49</v>
      </c>
      <c s="34" t="s">
        <v>79</v>
      </c>
      <c s="34" t="s">
        <v>2207</v>
      </c>
      <c s="35" t="s">
        <v>5</v>
      </c>
      <c s="6" t="s">
        <v>2208</v>
      </c>
      <c s="36" t="s">
        <v>100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25.5">
      <c r="A54" s="35" t="s">
        <v>55</v>
      </c>
      <c r="E54" s="39" t="s">
        <v>2209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6" ht="38.25">
      <c r="A57" t="s">
        <v>49</v>
      </c>
      <c s="34" t="s">
        <v>82</v>
      </c>
      <c s="34" t="s">
        <v>2148</v>
      </c>
      <c s="35" t="s">
        <v>5</v>
      </c>
      <c s="6" t="s">
        <v>2149</v>
      </c>
      <c s="36" t="s">
        <v>100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2150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2151</v>
      </c>
      <c s="35" t="s">
        <v>5</v>
      </c>
      <c s="6" t="s">
        <v>2152</v>
      </c>
      <c s="36" t="s">
        <v>100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2153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2154</v>
      </c>
      <c s="35" t="s">
        <v>5</v>
      </c>
      <c s="6" t="s">
        <v>2155</v>
      </c>
      <c s="36" t="s">
        <v>100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2156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2190</v>
      </c>
      <c s="35" t="s">
        <v>5</v>
      </c>
      <c s="6" t="s">
        <v>2191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25.5">
      <c r="A70" s="35" t="s">
        <v>55</v>
      </c>
      <c r="E70" s="39" t="s">
        <v>2192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3" ht="12.75">
      <c r="A73" t="s">
        <v>46</v>
      </c>
      <c r="C73" s="31" t="s">
        <v>2074</v>
      </c>
      <c r="E73" s="33" t="s">
        <v>2075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38.25">
      <c r="A74" t="s">
        <v>49</v>
      </c>
      <c s="34" t="s">
        <v>101</v>
      </c>
      <c s="34" t="s">
        <v>2076</v>
      </c>
      <c s="35" t="s">
        <v>5</v>
      </c>
      <c s="6" t="s">
        <v>2077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38.25">
      <c r="A75" s="35" t="s">
        <v>55</v>
      </c>
      <c r="E75" s="39" t="s">
        <v>2078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2081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2082</v>
      </c>
      <c s="35" t="s">
        <v>5</v>
      </c>
      <c s="6" t="s">
        <v>2083</v>
      </c>
      <c s="36" t="s">
        <v>119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25.5">
      <c r="A83" s="35" t="s">
        <v>55</v>
      </c>
      <c r="E83" s="39" t="s">
        <v>2084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110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2087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113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2090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116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25.5">
      <c r="A95" s="35" t="s">
        <v>55</v>
      </c>
      <c r="E95" s="39" t="s">
        <v>2093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120</v>
      </c>
      <c s="34" t="s">
        <v>2219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38.25">
      <c r="A102" t="s">
        <v>49</v>
      </c>
      <c s="34" t="s">
        <v>125</v>
      </c>
      <c s="34" t="s">
        <v>2220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2096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126</v>
      </c>
      <c s="34" t="s">
        <v>2221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2230</v>
      </c>
      <c r="E8" s="30" t="s">
        <v>2229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93</v>
      </c>
      <c s="34" t="s">
        <v>2121</v>
      </c>
      <c s="35" t="s">
        <v>5</v>
      </c>
      <c s="6" t="s">
        <v>2122</v>
      </c>
      <c s="36" t="s">
        <v>498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97</v>
      </c>
      <c s="34" t="s">
        <v>2124</v>
      </c>
      <c s="35" t="s">
        <v>5</v>
      </c>
      <c s="6" t="s">
        <v>2125</v>
      </c>
      <c s="36" t="s">
        <v>498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2216</v>
      </c>
      <c s="35" t="s">
        <v>5</v>
      </c>
      <c s="6" t="s">
        <v>2217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38.25">
      <c r="A20" s="35" t="s">
        <v>55</v>
      </c>
      <c r="E20" s="39" t="s">
        <v>2218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2129</v>
      </c>
      <c s="35" t="s">
        <v>5</v>
      </c>
      <c s="6" t="s">
        <v>2053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25.5">
      <c r="A24" s="35" t="s">
        <v>55</v>
      </c>
      <c r="E24" s="39" t="s">
        <v>2054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67</v>
      </c>
      <c s="34" t="s">
        <v>2135</v>
      </c>
      <c s="35" t="s">
        <v>5</v>
      </c>
      <c s="6" t="s">
        <v>2058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26</v>
      </c>
      <c s="34" t="s">
        <v>2136</v>
      </c>
      <c s="35" t="s">
        <v>5</v>
      </c>
      <c s="6" t="s">
        <v>2137</v>
      </c>
      <c s="36" t="s">
        <v>100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2138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72</v>
      </c>
      <c s="34" t="s">
        <v>2139</v>
      </c>
      <c s="35" t="s">
        <v>5</v>
      </c>
      <c s="6" t="s">
        <v>2061</v>
      </c>
      <c s="36" t="s">
        <v>100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2140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2066</v>
      </c>
      <c s="35" t="s">
        <v>5</v>
      </c>
      <c s="6" t="s">
        <v>2067</v>
      </c>
      <c s="36" t="s">
        <v>100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2068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2143</v>
      </c>
      <c r="E52" s="33" t="s">
        <v>2144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38.25">
      <c r="A53" t="s">
        <v>49</v>
      </c>
      <c s="34" t="s">
        <v>79</v>
      </c>
      <c s="34" t="s">
        <v>2207</v>
      </c>
      <c s="35" t="s">
        <v>5</v>
      </c>
      <c s="6" t="s">
        <v>2208</v>
      </c>
      <c s="36" t="s">
        <v>100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25.5">
      <c r="A54" s="35" t="s">
        <v>55</v>
      </c>
      <c r="E54" s="39" t="s">
        <v>2209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6" ht="38.25">
      <c r="A57" t="s">
        <v>49</v>
      </c>
      <c s="34" t="s">
        <v>82</v>
      </c>
      <c s="34" t="s">
        <v>2148</v>
      </c>
      <c s="35" t="s">
        <v>5</v>
      </c>
      <c s="6" t="s">
        <v>2149</v>
      </c>
      <c s="36" t="s">
        <v>100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2150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2151</v>
      </c>
      <c s="35" t="s">
        <v>5</v>
      </c>
      <c s="6" t="s">
        <v>2152</v>
      </c>
      <c s="36" t="s">
        <v>100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2153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2154</v>
      </c>
      <c s="35" t="s">
        <v>5</v>
      </c>
      <c s="6" t="s">
        <v>2155</v>
      </c>
      <c s="36" t="s">
        <v>100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2156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2190</v>
      </c>
      <c s="35" t="s">
        <v>5</v>
      </c>
      <c s="6" t="s">
        <v>2191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25.5">
      <c r="A70" s="35" t="s">
        <v>55</v>
      </c>
      <c r="E70" s="39" t="s">
        <v>2192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3" ht="12.75">
      <c r="A73" t="s">
        <v>46</v>
      </c>
      <c r="C73" s="31" t="s">
        <v>2074</v>
      </c>
      <c r="E73" s="33" t="s">
        <v>2075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38.25">
      <c r="A74" t="s">
        <v>49</v>
      </c>
      <c s="34" t="s">
        <v>101</v>
      </c>
      <c s="34" t="s">
        <v>2076</v>
      </c>
      <c s="35" t="s">
        <v>5</v>
      </c>
      <c s="6" t="s">
        <v>2077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38.25">
      <c r="A75" s="35" t="s">
        <v>55</v>
      </c>
      <c r="E75" s="39" t="s">
        <v>2078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2081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2082</v>
      </c>
      <c s="35" t="s">
        <v>5</v>
      </c>
      <c s="6" t="s">
        <v>2083</v>
      </c>
      <c s="36" t="s">
        <v>119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25.5">
      <c r="A83" s="35" t="s">
        <v>55</v>
      </c>
      <c r="E83" s="39" t="s">
        <v>2084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110</v>
      </c>
      <c s="34" t="s">
        <v>2085</v>
      </c>
      <c s="35" t="s">
        <v>5</v>
      </c>
      <c s="6" t="s">
        <v>2086</v>
      </c>
      <c s="36" t="s">
        <v>119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2087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113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2090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116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25.5">
      <c r="A95" s="35" t="s">
        <v>55</v>
      </c>
      <c r="E95" s="39" t="s">
        <v>2093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25.5">
      <c r="A98" t="s">
        <v>49</v>
      </c>
      <c s="34" t="s">
        <v>120</v>
      </c>
      <c s="34" t="s">
        <v>2219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38.25">
      <c r="A102" t="s">
        <v>49</v>
      </c>
      <c s="34" t="s">
        <v>125</v>
      </c>
      <c s="34" t="s">
        <v>2220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2096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25.5">
      <c r="A106" t="s">
        <v>49</v>
      </c>
      <c s="34" t="s">
        <v>126</v>
      </c>
      <c s="34" t="s">
        <v>2221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2233</v>
      </c>
      <c r="E8" s="30" t="s">
        <v>2232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97</v>
      </c>
      <c r="E9" s="33" t="s">
        <v>2120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93</v>
      </c>
      <c s="34" t="s">
        <v>2121</v>
      </c>
      <c s="35" t="s">
        <v>5</v>
      </c>
      <c s="6" t="s">
        <v>2122</v>
      </c>
      <c s="36" t="s">
        <v>498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2123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97</v>
      </c>
      <c s="34" t="s">
        <v>2124</v>
      </c>
      <c s="35" t="s">
        <v>5</v>
      </c>
      <c s="6" t="s">
        <v>2125</v>
      </c>
      <c s="36" t="s">
        <v>498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38.25">
      <c r="A15" s="35" t="s">
        <v>55</v>
      </c>
      <c r="E15" s="39" t="s">
        <v>2126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2127</v>
      </c>
      <c r="E18" s="33" t="s">
        <v>2128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4</v>
      </c>
      <c s="34" t="s">
        <v>2234</v>
      </c>
      <c s="35" t="s">
        <v>5</v>
      </c>
      <c s="6" t="s">
        <v>2235</v>
      </c>
      <c s="36" t="s">
        <v>62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54</v>
      </c>
    </row>
    <row r="20" spans="1:5" ht="25.5">
      <c r="A20" s="35" t="s">
        <v>55</v>
      </c>
      <c r="E20" s="39" t="s">
        <v>2236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</v>
      </c>
    </row>
    <row r="23" spans="1:16" ht="38.25">
      <c r="A23" t="s">
        <v>49</v>
      </c>
      <c s="34" t="s">
        <v>27</v>
      </c>
      <c s="34" t="s">
        <v>2237</v>
      </c>
      <c s="35" t="s">
        <v>5</v>
      </c>
      <c s="6" t="s">
        <v>2238</v>
      </c>
      <c s="36" t="s">
        <v>62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54</v>
      </c>
    </row>
    <row r="24" spans="1:5" ht="12.75">
      <c r="A24" s="35" t="s">
        <v>55</v>
      </c>
      <c r="E24" s="39" t="s">
        <v>2239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3" ht="12.75">
      <c r="A27" t="s">
        <v>46</v>
      </c>
      <c r="C27" s="31" t="s">
        <v>2055</v>
      </c>
      <c r="E27" s="33" t="s">
        <v>2056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38.25">
      <c r="A28" t="s">
        <v>49</v>
      </c>
      <c s="34" t="s">
        <v>25</v>
      </c>
      <c s="34" t="s">
        <v>2132</v>
      </c>
      <c s="35" t="s">
        <v>5</v>
      </c>
      <c s="6" t="s">
        <v>2133</v>
      </c>
      <c s="36" t="s">
        <v>62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54</v>
      </c>
    </row>
    <row r="29" spans="1:5" ht="25.5">
      <c r="A29" s="35" t="s">
        <v>55</v>
      </c>
      <c r="E29" s="39" t="s">
        <v>2134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38.25">
      <c r="A32" t="s">
        <v>49</v>
      </c>
      <c s="34" t="s">
        <v>63</v>
      </c>
      <c s="34" t="s">
        <v>2204</v>
      </c>
      <c s="35" t="s">
        <v>5</v>
      </c>
      <c s="6" t="s">
        <v>2205</v>
      </c>
      <c s="36" t="s">
        <v>62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25.5">
      <c r="A33" s="35" t="s">
        <v>55</v>
      </c>
      <c r="E33" s="39" t="s">
        <v>2206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38.25">
      <c r="A36" t="s">
        <v>49</v>
      </c>
      <c s="34" t="s">
        <v>67</v>
      </c>
      <c s="34" t="s">
        <v>2135</v>
      </c>
      <c s="35" t="s">
        <v>5</v>
      </c>
      <c s="6" t="s">
        <v>2058</v>
      </c>
      <c s="36" t="s">
        <v>62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2059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26</v>
      </c>
      <c s="34" t="s">
        <v>2136</v>
      </c>
      <c s="35" t="s">
        <v>5</v>
      </c>
      <c s="6" t="s">
        <v>2137</v>
      </c>
      <c s="36" t="s">
        <v>100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2138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72</v>
      </c>
      <c s="34" t="s">
        <v>2139</v>
      </c>
      <c s="35" t="s">
        <v>5</v>
      </c>
      <c s="6" t="s">
        <v>2061</v>
      </c>
      <c s="36" t="s">
        <v>100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25.5">
      <c r="A45" s="35" t="s">
        <v>55</v>
      </c>
      <c r="E45" s="39" t="s">
        <v>2140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75</v>
      </c>
      <c s="34" t="s">
        <v>2141</v>
      </c>
      <c s="35" t="s">
        <v>5</v>
      </c>
      <c s="6" t="s">
        <v>2064</v>
      </c>
      <c s="36" t="s">
        <v>62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2065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6" ht="38.25">
      <c r="A52" t="s">
        <v>49</v>
      </c>
      <c s="34" t="s">
        <v>79</v>
      </c>
      <c s="34" t="s">
        <v>2066</v>
      </c>
      <c s="35" t="s">
        <v>5</v>
      </c>
      <c s="6" t="s">
        <v>2067</v>
      </c>
      <c s="36" t="s">
        <v>100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54</v>
      </c>
    </row>
    <row r="53" spans="1:5" ht="12.75">
      <c r="A53" s="35" t="s">
        <v>55</v>
      </c>
      <c r="E53" s="39" t="s">
        <v>2068</v>
      </c>
    </row>
    <row r="54" spans="1:5" ht="12.75">
      <c r="A54" s="35" t="s">
        <v>56</v>
      </c>
      <c r="E54" s="40" t="s">
        <v>5</v>
      </c>
    </row>
    <row r="55" spans="1:5" ht="12.75">
      <c r="A55" t="s">
        <v>57</v>
      </c>
      <c r="E55" s="39" t="s">
        <v>5</v>
      </c>
    </row>
    <row r="56" spans="1:13" ht="12.75">
      <c r="A56" t="s">
        <v>46</v>
      </c>
      <c r="C56" s="31" t="s">
        <v>2143</v>
      </c>
      <c r="E56" s="33" t="s">
        <v>2144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38.25">
      <c r="A57" t="s">
        <v>49</v>
      </c>
      <c s="34" t="s">
        <v>82</v>
      </c>
      <c s="34" t="s">
        <v>2240</v>
      </c>
      <c s="35" t="s">
        <v>5</v>
      </c>
      <c s="6" t="s">
        <v>2241</v>
      </c>
      <c s="36" t="s">
        <v>100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54</v>
      </c>
    </row>
    <row r="58" spans="1:5" ht="25.5">
      <c r="A58" s="35" t="s">
        <v>55</v>
      </c>
      <c r="E58" s="39" t="s">
        <v>2242</v>
      </c>
    </row>
    <row r="59" spans="1:5" ht="12.75">
      <c r="A59" s="35" t="s">
        <v>56</v>
      </c>
      <c r="E59" s="40" t="s">
        <v>5</v>
      </c>
    </row>
    <row r="60" spans="1:5" ht="12.75">
      <c r="A60" t="s">
        <v>57</v>
      </c>
      <c r="E60" s="39" t="s">
        <v>5</v>
      </c>
    </row>
    <row r="61" spans="1:16" ht="38.25">
      <c r="A61" t="s">
        <v>49</v>
      </c>
      <c s="34" t="s">
        <v>85</v>
      </c>
      <c s="34" t="s">
        <v>2151</v>
      </c>
      <c s="35" t="s">
        <v>5</v>
      </c>
      <c s="6" t="s">
        <v>2152</v>
      </c>
      <c s="36" t="s">
        <v>100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25.5">
      <c r="A62" s="35" t="s">
        <v>55</v>
      </c>
      <c r="E62" s="39" t="s">
        <v>2153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38.25">
      <c r="A65" t="s">
        <v>49</v>
      </c>
      <c s="34" t="s">
        <v>88</v>
      </c>
      <c s="34" t="s">
        <v>2154</v>
      </c>
      <c s="35" t="s">
        <v>5</v>
      </c>
      <c s="6" t="s">
        <v>2155</v>
      </c>
      <c s="36" t="s">
        <v>100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25.5">
      <c r="A66" s="35" t="s">
        <v>55</v>
      </c>
      <c r="E66" s="39" t="s">
        <v>2156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91</v>
      </c>
      <c s="34" t="s">
        <v>2243</v>
      </c>
      <c s="35" t="s">
        <v>5</v>
      </c>
      <c s="6" t="s">
        <v>2244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12.75">
      <c r="A70" s="35" t="s">
        <v>55</v>
      </c>
      <c r="E70" s="39" t="s">
        <v>2245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3" ht="12.75">
      <c r="A73" t="s">
        <v>46</v>
      </c>
      <c r="C73" s="31" t="s">
        <v>2074</v>
      </c>
      <c r="E73" s="33" t="s">
        <v>2075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38.25">
      <c r="A74" t="s">
        <v>49</v>
      </c>
      <c s="34" t="s">
        <v>101</v>
      </c>
      <c s="34" t="s">
        <v>2193</v>
      </c>
      <c s="35" t="s">
        <v>5</v>
      </c>
      <c s="6" t="s">
        <v>2194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38.25">
      <c r="A75" s="35" t="s">
        <v>55</v>
      </c>
      <c r="E75" s="39" t="s">
        <v>2078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104</v>
      </c>
      <c s="34" t="s">
        <v>2246</v>
      </c>
      <c s="35" t="s">
        <v>5</v>
      </c>
      <c s="6" t="s">
        <v>2247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38.25">
      <c r="A79" s="35" t="s">
        <v>55</v>
      </c>
      <c r="E79" s="39" t="s">
        <v>2078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107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25.5">
      <c r="A83" s="35" t="s">
        <v>55</v>
      </c>
      <c r="E83" s="39" t="s">
        <v>2081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38.25">
      <c r="A86" t="s">
        <v>49</v>
      </c>
      <c s="34" t="s">
        <v>110</v>
      </c>
      <c s="34" t="s">
        <v>2082</v>
      </c>
      <c s="35" t="s">
        <v>5</v>
      </c>
      <c s="6" t="s">
        <v>2083</v>
      </c>
      <c s="36" t="s">
        <v>119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25.5">
      <c r="A87" s="35" t="s">
        <v>55</v>
      </c>
      <c r="E87" s="39" t="s">
        <v>2084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38.25">
      <c r="A90" t="s">
        <v>49</v>
      </c>
      <c s="34" t="s">
        <v>113</v>
      </c>
      <c s="34" t="s">
        <v>2085</v>
      </c>
      <c s="35" t="s">
        <v>5</v>
      </c>
      <c s="6" t="s">
        <v>2086</v>
      </c>
      <c s="36" t="s">
        <v>119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25.5">
      <c r="A91" s="35" t="s">
        <v>55</v>
      </c>
      <c r="E91" s="39" t="s">
        <v>2087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38.25">
      <c r="A94" t="s">
        <v>49</v>
      </c>
      <c s="34" t="s">
        <v>116</v>
      </c>
      <c s="34" t="s">
        <v>2088</v>
      </c>
      <c s="35" t="s">
        <v>5</v>
      </c>
      <c s="6" t="s">
        <v>2089</v>
      </c>
      <c s="36" t="s">
        <v>119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2090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38.25">
      <c r="A98" t="s">
        <v>49</v>
      </c>
      <c s="34" t="s">
        <v>120</v>
      </c>
      <c s="34" t="s">
        <v>2091</v>
      </c>
      <c s="35" t="s">
        <v>5</v>
      </c>
      <c s="6" t="s">
        <v>2092</v>
      </c>
      <c s="36" t="s">
        <v>119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25.5">
      <c r="A99" s="35" t="s">
        <v>55</v>
      </c>
      <c r="E99" s="39" t="s">
        <v>2093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25.5">
      <c r="A102" t="s">
        <v>49</v>
      </c>
      <c s="34" t="s">
        <v>125</v>
      </c>
      <c s="34" t="s">
        <v>2248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38.25">
      <c r="A106" t="s">
        <v>49</v>
      </c>
      <c s="34" t="s">
        <v>126</v>
      </c>
      <c s="34" t="s">
        <v>2249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2096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127</v>
      </c>
      <c s="34" t="s">
        <v>2250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2099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2099</v>
      </c>
      <c r="E4" s="26" t="s">
        <v>2100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2253</v>
      </c>
      <c r="E8" s="30" t="s">
        <v>2252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732</v>
      </c>
      <c r="E9" s="33" t="s">
        <v>733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2254</v>
      </c>
      <c s="35" t="s">
        <v>5</v>
      </c>
      <c s="6" t="s">
        <v>2037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2038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2255</v>
      </c>
      <c s="35" t="s">
        <v>5</v>
      </c>
      <c s="6" t="s">
        <v>2115</v>
      </c>
      <c s="36" t="s">
        <v>62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2116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2256</v>
      </c>
      <c s="35" t="s">
        <v>5</v>
      </c>
      <c s="6" t="s">
        <v>2040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25.5">
      <c r="A19" s="35" t="s">
        <v>55</v>
      </c>
      <c r="E19" s="39" t="s">
        <v>2041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2257</v>
      </c>
      <c s="35" t="s">
        <v>5</v>
      </c>
      <c s="6" t="s">
        <v>2043</v>
      </c>
      <c s="36" t="s">
        <v>62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38.25">
      <c r="A23" s="35" t="s">
        <v>55</v>
      </c>
      <c r="E23" s="39" t="s">
        <v>2044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38.25">
      <c r="A26" t="s">
        <v>49</v>
      </c>
      <c s="34" t="s">
        <v>67</v>
      </c>
      <c s="34" t="s">
        <v>2045</v>
      </c>
      <c s="35" t="s">
        <v>5</v>
      </c>
      <c s="6" t="s">
        <v>2046</v>
      </c>
      <c s="36" t="s">
        <v>96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25.5">
      <c r="A27" s="35" t="s">
        <v>55</v>
      </c>
      <c r="E27" s="39" t="s">
        <v>2047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38.25">
      <c r="A30" t="s">
        <v>49</v>
      </c>
      <c s="34" t="s">
        <v>26</v>
      </c>
      <c s="34" t="s">
        <v>2258</v>
      </c>
      <c s="35" t="s">
        <v>5</v>
      </c>
      <c s="6" t="s">
        <v>2053</v>
      </c>
      <c s="36" t="s">
        <v>62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25.5">
      <c r="A31" s="35" t="s">
        <v>55</v>
      </c>
      <c r="E31" s="39" t="s">
        <v>2054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72</v>
      </c>
      <c s="34" t="s">
        <v>2259</v>
      </c>
      <c s="35" t="s">
        <v>5</v>
      </c>
      <c s="6" t="s">
        <v>2049</v>
      </c>
      <c s="36" t="s">
        <v>100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2055</v>
      </c>
      <c r="E38" s="33" t="s">
        <v>2056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38.25">
      <c r="A39" t="s">
        <v>49</v>
      </c>
      <c s="34" t="s">
        <v>75</v>
      </c>
      <c s="34" t="s">
        <v>2260</v>
      </c>
      <c s="35" t="s">
        <v>5</v>
      </c>
      <c s="6" t="s">
        <v>2261</v>
      </c>
      <c s="36" t="s">
        <v>62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25.5">
      <c r="A40" s="35" t="s">
        <v>55</v>
      </c>
      <c r="E40" s="39" t="s">
        <v>2262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38.25">
      <c r="A43" t="s">
        <v>49</v>
      </c>
      <c s="34" t="s">
        <v>79</v>
      </c>
      <c s="34" t="s">
        <v>2263</v>
      </c>
      <c s="35" t="s">
        <v>5</v>
      </c>
      <c s="6" t="s">
        <v>2264</v>
      </c>
      <c s="36" t="s">
        <v>100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25.5">
      <c r="A44" s="35" t="s">
        <v>55</v>
      </c>
      <c r="E44" s="39" t="s">
        <v>2265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38.25">
      <c r="A47" t="s">
        <v>49</v>
      </c>
      <c s="34" t="s">
        <v>82</v>
      </c>
      <c s="34" t="s">
        <v>2063</v>
      </c>
      <c s="35" t="s">
        <v>5</v>
      </c>
      <c s="6" t="s">
        <v>2064</v>
      </c>
      <c s="36" t="s">
        <v>62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2065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38.25">
      <c r="A51" t="s">
        <v>49</v>
      </c>
      <c s="34" t="s">
        <v>85</v>
      </c>
      <c s="34" t="s">
        <v>2066</v>
      </c>
      <c s="35" t="s">
        <v>5</v>
      </c>
      <c s="6" t="s">
        <v>2067</v>
      </c>
      <c s="36" t="s">
        <v>100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2068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38.25">
      <c r="A55" t="s">
        <v>49</v>
      </c>
      <c s="34" t="s">
        <v>88</v>
      </c>
      <c s="34" t="s">
        <v>2266</v>
      </c>
      <c s="35" t="s">
        <v>5</v>
      </c>
      <c s="6" t="s">
        <v>2191</v>
      </c>
      <c s="36" t="s">
        <v>62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25.5">
      <c r="A56" s="35" t="s">
        <v>55</v>
      </c>
      <c r="E56" s="39" t="s">
        <v>2192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3" ht="12.75">
      <c r="A59" t="s">
        <v>46</v>
      </c>
      <c r="C59" s="31" t="s">
        <v>2267</v>
      </c>
      <c r="E59" s="33" t="s">
        <v>2268</v>
      </c>
      <c r="J59" s="32">
        <f>0</f>
      </c>
      <c s="32">
        <f>0</f>
      </c>
      <c s="32">
        <f>0+L60</f>
      </c>
      <c s="32">
        <f>0+M60</f>
      </c>
    </row>
    <row r="60" spans="1:16" ht="38.25">
      <c r="A60" t="s">
        <v>49</v>
      </c>
      <c s="34" t="s">
        <v>91</v>
      </c>
      <c s="34" t="s">
        <v>2269</v>
      </c>
      <c s="35" t="s">
        <v>5</v>
      </c>
      <c s="6" t="s">
        <v>2270</v>
      </c>
      <c s="36" t="s">
        <v>100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54</v>
      </c>
    </row>
    <row r="61" spans="1:5" ht="25.5">
      <c r="A61" s="35" t="s">
        <v>55</v>
      </c>
      <c r="E61" s="39" t="s">
        <v>2271</v>
      </c>
    </row>
    <row r="62" spans="1:5" ht="12.75">
      <c r="A62" s="35" t="s">
        <v>56</v>
      </c>
      <c r="E62" s="40" t="s">
        <v>5</v>
      </c>
    </row>
    <row r="63" spans="1:5" ht="12.75">
      <c r="A63" t="s">
        <v>57</v>
      </c>
      <c r="E63" s="39" t="s">
        <v>5</v>
      </c>
    </row>
    <row r="64" spans="1:13" ht="12.75">
      <c r="A64" t="s">
        <v>46</v>
      </c>
      <c r="C64" s="31" t="s">
        <v>2074</v>
      </c>
      <c r="E64" s="33" t="s">
        <v>2075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38.25">
      <c r="A65" t="s">
        <v>49</v>
      </c>
      <c s="34" t="s">
        <v>97</v>
      </c>
      <c s="34" t="s">
        <v>2193</v>
      </c>
      <c s="35" t="s">
        <v>5</v>
      </c>
      <c s="6" t="s">
        <v>2194</v>
      </c>
      <c s="36" t="s">
        <v>100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38.25">
      <c r="A66" s="35" t="s">
        <v>55</v>
      </c>
      <c r="E66" s="39" t="s">
        <v>2078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38.25">
      <c r="A69" t="s">
        <v>49</v>
      </c>
      <c s="34" t="s">
        <v>101</v>
      </c>
      <c s="34" t="s">
        <v>2246</v>
      </c>
      <c s="35" t="s">
        <v>5</v>
      </c>
      <c s="6" t="s">
        <v>2247</v>
      </c>
      <c s="36" t="s">
        <v>100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54</v>
      </c>
    </row>
    <row r="70" spans="1:5" ht="38.25">
      <c r="A70" s="35" t="s">
        <v>55</v>
      </c>
      <c r="E70" s="39" t="s">
        <v>2078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</v>
      </c>
    </row>
    <row r="73" spans="1:16" ht="38.25">
      <c r="A73" t="s">
        <v>49</v>
      </c>
      <c s="34" t="s">
        <v>104</v>
      </c>
      <c s="34" t="s">
        <v>2079</v>
      </c>
      <c s="35" t="s">
        <v>5</v>
      </c>
      <c s="6" t="s">
        <v>2080</v>
      </c>
      <c s="36" t="s">
        <v>100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54</v>
      </c>
    </row>
    <row r="74" spans="1:5" ht="25.5">
      <c r="A74" s="35" t="s">
        <v>55</v>
      </c>
      <c r="E74" s="39" t="s">
        <v>2081</v>
      </c>
    </row>
    <row r="75" spans="1:5" ht="12.75">
      <c r="A75" s="35" t="s">
        <v>56</v>
      </c>
      <c r="E75" s="40" t="s">
        <v>5</v>
      </c>
    </row>
    <row r="76" spans="1:5" ht="12.75">
      <c r="A76" t="s">
        <v>57</v>
      </c>
      <c r="E76" s="39" t="s">
        <v>5</v>
      </c>
    </row>
    <row r="77" spans="1:16" ht="38.25">
      <c r="A77" t="s">
        <v>49</v>
      </c>
      <c s="34" t="s">
        <v>107</v>
      </c>
      <c s="34" t="s">
        <v>2082</v>
      </c>
      <c s="35" t="s">
        <v>5</v>
      </c>
      <c s="6" t="s">
        <v>2083</v>
      </c>
      <c s="36" t="s">
        <v>119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54</v>
      </c>
    </row>
    <row r="78" spans="1:5" ht="25.5">
      <c r="A78" s="35" t="s">
        <v>55</v>
      </c>
      <c r="E78" s="39" t="s">
        <v>2084</v>
      </c>
    </row>
    <row r="79" spans="1:5" ht="12.75">
      <c r="A79" s="35" t="s">
        <v>56</v>
      </c>
      <c r="E79" s="40" t="s">
        <v>5</v>
      </c>
    </row>
    <row r="80" spans="1:5" ht="12.75">
      <c r="A80" t="s">
        <v>57</v>
      </c>
      <c r="E80" s="39" t="s">
        <v>5</v>
      </c>
    </row>
    <row r="81" spans="1:16" ht="38.25">
      <c r="A81" t="s">
        <v>49</v>
      </c>
      <c s="34" t="s">
        <v>110</v>
      </c>
      <c s="34" t="s">
        <v>2085</v>
      </c>
      <c s="35" t="s">
        <v>5</v>
      </c>
      <c s="6" t="s">
        <v>2086</v>
      </c>
      <c s="36" t="s">
        <v>119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54</v>
      </c>
    </row>
    <row r="82" spans="1:5" ht="25.5">
      <c r="A82" s="35" t="s">
        <v>55</v>
      </c>
      <c r="E82" s="39" t="s">
        <v>2087</v>
      </c>
    </row>
    <row r="83" spans="1:5" ht="12.75">
      <c r="A83" s="35" t="s">
        <v>56</v>
      </c>
      <c r="E83" s="40" t="s">
        <v>5</v>
      </c>
    </row>
    <row r="84" spans="1:5" ht="12.75">
      <c r="A84" t="s">
        <v>57</v>
      </c>
      <c r="E84" s="39" t="s">
        <v>5</v>
      </c>
    </row>
    <row r="85" spans="1:16" ht="38.25">
      <c r="A85" t="s">
        <v>49</v>
      </c>
      <c s="34" t="s">
        <v>113</v>
      </c>
      <c s="34" t="s">
        <v>2088</v>
      </c>
      <c s="35" t="s">
        <v>5</v>
      </c>
      <c s="6" t="s">
        <v>2089</v>
      </c>
      <c s="36" t="s">
        <v>119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54</v>
      </c>
    </row>
    <row r="86" spans="1:5" ht="12.75">
      <c r="A86" s="35" t="s">
        <v>55</v>
      </c>
      <c r="E86" s="39" t="s">
        <v>2090</v>
      </c>
    </row>
    <row r="87" spans="1:5" ht="12.75">
      <c r="A87" s="35" t="s">
        <v>56</v>
      </c>
      <c r="E87" s="40" t="s">
        <v>5</v>
      </c>
    </row>
    <row r="88" spans="1:5" ht="12.75">
      <c r="A88" t="s">
        <v>57</v>
      </c>
      <c r="E88" s="39" t="s">
        <v>5</v>
      </c>
    </row>
    <row r="89" spans="1:16" ht="38.25">
      <c r="A89" t="s">
        <v>49</v>
      </c>
      <c s="34" t="s">
        <v>116</v>
      </c>
      <c s="34" t="s">
        <v>2091</v>
      </c>
      <c s="35" t="s">
        <v>5</v>
      </c>
      <c s="6" t="s">
        <v>2092</v>
      </c>
      <c s="36" t="s">
        <v>119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54</v>
      </c>
    </row>
    <row r="90" spans="1:5" ht="25.5">
      <c r="A90" s="35" t="s">
        <v>55</v>
      </c>
      <c r="E90" s="39" t="s">
        <v>2093</v>
      </c>
    </row>
    <row r="91" spans="1:5" ht="12.75">
      <c r="A91" s="35" t="s">
        <v>56</v>
      </c>
      <c r="E91" s="40" t="s">
        <v>5</v>
      </c>
    </row>
    <row r="92" spans="1:5" ht="12.75">
      <c r="A92" t="s">
        <v>57</v>
      </c>
      <c r="E92" s="39" t="s">
        <v>5</v>
      </c>
    </row>
    <row r="93" spans="1:16" ht="38.25">
      <c r="A93" t="s">
        <v>49</v>
      </c>
      <c s="34" t="s">
        <v>120</v>
      </c>
      <c s="34" t="s">
        <v>2272</v>
      </c>
      <c s="35" t="s">
        <v>5</v>
      </c>
      <c s="6" t="s">
        <v>2095</v>
      </c>
      <c s="36" t="s">
        <v>463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54</v>
      </c>
    </row>
    <row r="94" spans="1:5" ht="12.75">
      <c r="A94" s="35" t="s">
        <v>55</v>
      </c>
      <c r="E94" s="39" t="s">
        <v>2096</v>
      </c>
    </row>
    <row r="95" spans="1:5" ht="12.75">
      <c r="A95" s="35" t="s">
        <v>56</v>
      </c>
      <c r="E95" s="40" t="s">
        <v>5</v>
      </c>
    </row>
    <row r="96" spans="1:5" ht="12.75">
      <c r="A96" t="s">
        <v>57</v>
      </c>
      <c r="E96" s="39" t="s">
        <v>5</v>
      </c>
    </row>
    <row r="97" spans="1:16" ht="25.5">
      <c r="A97" t="s">
        <v>49</v>
      </c>
      <c s="34" t="s">
        <v>125</v>
      </c>
      <c s="34" t="s">
        <v>2273</v>
      </c>
      <c s="35" t="s">
        <v>5</v>
      </c>
      <c s="6" t="s">
        <v>2098</v>
      </c>
      <c s="36" t="s">
        <v>463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57</v>
      </c>
      <c r="E10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2274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2274</v>
      </c>
      <c r="E4" s="26" t="s">
        <v>2275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2277</v>
      </c>
      <c r="E8" s="30" t="s">
        <v>2275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2278</v>
      </c>
      <c r="E9" s="33" t="s">
        <v>1862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38.25">
      <c r="A10" t="s">
        <v>49</v>
      </c>
      <c s="34" t="s">
        <v>4</v>
      </c>
      <c s="34" t="s">
        <v>2279</v>
      </c>
      <c s="35" t="s">
        <v>5</v>
      </c>
      <c s="6" t="s">
        <v>2280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2281</v>
      </c>
      <c s="35" t="s">
        <v>5</v>
      </c>
      <c s="6" t="s">
        <v>2282</v>
      </c>
      <c s="36" t="s">
        <v>100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2283</v>
      </c>
      <c s="35" t="s">
        <v>5</v>
      </c>
      <c s="6" t="s">
        <v>2284</v>
      </c>
      <c s="36" t="s">
        <v>62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2285</v>
      </c>
      <c s="35" t="s">
        <v>5</v>
      </c>
      <c s="6" t="s">
        <v>2286</v>
      </c>
      <c s="36" t="s">
        <v>62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38.25">
      <c r="A26" t="s">
        <v>49</v>
      </c>
      <c s="34" t="s">
        <v>67</v>
      </c>
      <c s="34" t="s">
        <v>2287</v>
      </c>
      <c s="35" t="s">
        <v>5</v>
      </c>
      <c s="6" t="s">
        <v>2288</v>
      </c>
      <c s="36" t="s">
        <v>100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2289</v>
      </c>
      <c r="E30" s="33" t="s">
        <v>1878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38.25">
      <c r="A31" t="s">
        <v>49</v>
      </c>
      <c s="34" t="s">
        <v>26</v>
      </c>
      <c s="34" t="s">
        <v>2290</v>
      </c>
      <c s="35" t="s">
        <v>5</v>
      </c>
      <c s="6" t="s">
        <v>2291</v>
      </c>
      <c s="36" t="s">
        <v>100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38.25">
      <c r="A35" t="s">
        <v>49</v>
      </c>
      <c s="34" t="s">
        <v>72</v>
      </c>
      <c s="34" t="s">
        <v>2292</v>
      </c>
      <c s="35" t="s">
        <v>5</v>
      </c>
      <c s="6" t="s">
        <v>2293</v>
      </c>
      <c s="36" t="s">
        <v>62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75</v>
      </c>
      <c s="34" t="s">
        <v>2294</v>
      </c>
      <c s="35" t="s">
        <v>5</v>
      </c>
      <c s="6" t="s">
        <v>2014</v>
      </c>
      <c s="36" t="s">
        <v>100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79</v>
      </c>
      <c s="34" t="s">
        <v>2295</v>
      </c>
      <c s="35" t="s">
        <v>5</v>
      </c>
      <c s="6" t="s">
        <v>2017</v>
      </c>
      <c s="36" t="s">
        <v>100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38.25">
      <c r="A47" t="s">
        <v>49</v>
      </c>
      <c s="34" t="s">
        <v>82</v>
      </c>
      <c s="34" t="s">
        <v>2296</v>
      </c>
      <c s="35" t="s">
        <v>5</v>
      </c>
      <c s="6" t="s">
        <v>2297</v>
      </c>
      <c s="36" t="s">
        <v>498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</v>
      </c>
      <c r="E4" s="26" t="s">
        <v>172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312</v>
      </c>
      <c r="E8" s="30" t="s">
        <v>311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313</v>
      </c>
      <c r="E9" s="33" t="s">
        <v>314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</v>
      </c>
      <c s="34" t="s">
        <v>315</v>
      </c>
      <c s="35" t="s">
        <v>5</v>
      </c>
      <c s="6" t="s">
        <v>316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189</v>
      </c>
      <c s="35" t="s">
        <v>5</v>
      </c>
      <c s="6" t="s">
        <v>190</v>
      </c>
      <c s="36" t="s">
        <v>62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317</v>
      </c>
      <c s="35" t="s">
        <v>5</v>
      </c>
      <c s="6" t="s">
        <v>318</v>
      </c>
      <c s="36" t="s">
        <v>100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319</v>
      </c>
      <c s="35" t="s">
        <v>5</v>
      </c>
      <c s="6" t="s">
        <v>320</v>
      </c>
      <c s="36" t="s">
        <v>321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322</v>
      </c>
      <c s="35" t="s">
        <v>5</v>
      </c>
      <c s="6" t="s">
        <v>323</v>
      </c>
      <c s="36" t="s">
        <v>321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191</v>
      </c>
      <c s="35" t="s">
        <v>5</v>
      </c>
      <c s="6" t="s">
        <v>192</v>
      </c>
      <c s="36" t="s">
        <v>193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72</v>
      </c>
      <c s="34" t="s">
        <v>324</v>
      </c>
      <c s="35" t="s">
        <v>5</v>
      </c>
      <c s="6" t="s">
        <v>325</v>
      </c>
      <c s="36" t="s">
        <v>326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327</v>
      </c>
      <c s="35" t="s">
        <v>5</v>
      </c>
      <c s="6" t="s">
        <v>328</v>
      </c>
      <c s="36" t="s">
        <v>326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79</v>
      </c>
      <c s="34" t="s">
        <v>329</v>
      </c>
      <c s="35" t="s">
        <v>5</v>
      </c>
      <c s="6" t="s">
        <v>330</v>
      </c>
      <c s="36" t="s">
        <v>326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</v>
      </c>
      <c r="E4" s="26" t="s">
        <v>172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333</v>
      </c>
      <c r="E8" s="30" t="s">
        <v>332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</v>
      </c>
      <c r="E9" s="33" t="s">
        <v>334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</v>
      </c>
      <c s="34" t="s">
        <v>335</v>
      </c>
      <c s="35" t="s">
        <v>5</v>
      </c>
      <c s="6" t="s">
        <v>336</v>
      </c>
      <c s="36" t="s">
        <v>100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337</v>
      </c>
      <c s="35" t="s">
        <v>5</v>
      </c>
      <c s="6" t="s">
        <v>338</v>
      </c>
      <c s="36" t="s">
        <v>100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339</v>
      </c>
      <c s="35" t="s">
        <v>5</v>
      </c>
      <c s="6" t="s">
        <v>340</v>
      </c>
      <c s="36" t="s">
        <v>100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341</v>
      </c>
      <c s="35" t="s">
        <v>5</v>
      </c>
      <c s="6" t="s">
        <v>342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343</v>
      </c>
      <c s="35" t="s">
        <v>5</v>
      </c>
      <c s="6" t="s">
        <v>344</v>
      </c>
      <c s="36" t="s">
        <v>100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345</v>
      </c>
      <c s="35" t="s">
        <v>5</v>
      </c>
      <c s="6" t="s">
        <v>346</v>
      </c>
      <c s="36" t="s">
        <v>100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347</v>
      </c>
      <c s="35" t="s">
        <v>5</v>
      </c>
      <c s="6" t="s">
        <v>348</v>
      </c>
      <c s="36" t="s">
        <v>100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75</v>
      </c>
      <c s="34" t="s">
        <v>349</v>
      </c>
      <c s="35" t="s">
        <v>5</v>
      </c>
      <c s="6" t="s">
        <v>350</v>
      </c>
      <c s="36" t="s">
        <v>100</v>
      </c>
      <c s="37">
        <v>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351</v>
      </c>
      <c s="35" t="s">
        <v>5</v>
      </c>
      <c s="6" t="s">
        <v>352</v>
      </c>
      <c s="36" t="s">
        <v>100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82</v>
      </c>
      <c s="34" t="s">
        <v>353</v>
      </c>
      <c s="35" t="s">
        <v>5</v>
      </c>
      <c s="6" t="s">
        <v>354</v>
      </c>
      <c s="36" t="s">
        <v>100</v>
      </c>
      <c s="37">
        <v>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85</v>
      </c>
      <c s="34" t="s">
        <v>315</v>
      </c>
      <c s="35" t="s">
        <v>5</v>
      </c>
      <c s="6" t="s">
        <v>316</v>
      </c>
      <c s="36" t="s">
        <v>100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88</v>
      </c>
      <c s="34" t="s">
        <v>355</v>
      </c>
      <c s="35" t="s">
        <v>5</v>
      </c>
      <c s="6" t="s">
        <v>356</v>
      </c>
      <c s="36" t="s">
        <v>62</v>
      </c>
      <c s="37">
        <v>2220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25.5">
      <c r="A58" t="s">
        <v>49</v>
      </c>
      <c s="34" t="s">
        <v>91</v>
      </c>
      <c s="34" t="s">
        <v>357</v>
      </c>
      <c s="35" t="s">
        <v>5</v>
      </c>
      <c s="6" t="s">
        <v>358</v>
      </c>
      <c s="36" t="s">
        <v>100</v>
      </c>
      <c s="37">
        <v>210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93</v>
      </c>
      <c s="34" t="s">
        <v>359</v>
      </c>
      <c s="35" t="s">
        <v>5</v>
      </c>
      <c s="6" t="s">
        <v>360</v>
      </c>
      <c s="36" t="s">
        <v>62</v>
      </c>
      <c s="37">
        <v>1500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97</v>
      </c>
      <c s="34" t="s">
        <v>361</v>
      </c>
      <c s="35" t="s">
        <v>5</v>
      </c>
      <c s="6" t="s">
        <v>362</v>
      </c>
      <c s="36" t="s">
        <v>66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101</v>
      </c>
      <c s="34" t="s">
        <v>363</v>
      </c>
      <c s="35" t="s">
        <v>5</v>
      </c>
      <c s="6" t="s">
        <v>364</v>
      </c>
      <c s="36" t="s">
        <v>100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104</v>
      </c>
      <c s="34" t="s">
        <v>365</v>
      </c>
      <c s="35" t="s">
        <v>5</v>
      </c>
      <c s="6" t="s">
        <v>366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107</v>
      </c>
      <c s="34" t="s">
        <v>367</v>
      </c>
      <c s="35" t="s">
        <v>5</v>
      </c>
      <c s="6" t="s">
        <v>368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</v>
      </c>
      <c r="E4" s="26" t="s">
        <v>172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371</v>
      </c>
      <c r="E8" s="30" t="s">
        <v>370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372</v>
      </c>
      <c r="E9" s="33" t="s">
        <v>373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4</v>
      </c>
      <c s="34" t="s">
        <v>374</v>
      </c>
      <c s="35" t="s">
        <v>5</v>
      </c>
      <c s="6" t="s">
        <v>375</v>
      </c>
      <c s="36" t="s">
        <v>62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376</v>
      </c>
      <c s="35" t="s">
        <v>5</v>
      </c>
      <c s="6" t="s">
        <v>377</v>
      </c>
      <c s="36" t="s">
        <v>100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25</v>
      </c>
      <c s="34" t="s">
        <v>359</v>
      </c>
      <c s="35" t="s">
        <v>5</v>
      </c>
      <c s="6" t="s">
        <v>360</v>
      </c>
      <c s="36" t="s">
        <v>62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355</v>
      </c>
      <c s="35" t="s">
        <v>5</v>
      </c>
      <c s="6" t="s">
        <v>356</v>
      </c>
      <c s="36" t="s">
        <v>62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357</v>
      </c>
      <c s="35" t="s">
        <v>5</v>
      </c>
      <c s="6" t="s">
        <v>358</v>
      </c>
      <c s="36" t="s">
        <v>100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378</v>
      </c>
      <c s="35" t="s">
        <v>4</v>
      </c>
      <c s="6" t="s">
        <v>379</v>
      </c>
      <c s="36" t="s">
        <v>100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361</v>
      </c>
      <c s="35" t="s">
        <v>5</v>
      </c>
      <c s="6" t="s">
        <v>362</v>
      </c>
      <c s="36" t="s">
        <v>66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380</v>
      </c>
      <c s="35" t="s">
        <v>5</v>
      </c>
      <c s="6" t="s">
        <v>381</v>
      </c>
      <c s="36" t="s">
        <v>251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249</v>
      </c>
      <c s="35" t="s">
        <v>5</v>
      </c>
      <c s="6" t="s">
        <v>250</v>
      </c>
      <c s="36" t="s">
        <v>251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82</v>
      </c>
      <c s="34" t="s">
        <v>260</v>
      </c>
      <c s="35" t="s">
        <v>5</v>
      </c>
      <c s="6" t="s">
        <v>261</v>
      </c>
      <c s="36" t="s">
        <v>62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85</v>
      </c>
      <c s="34" t="s">
        <v>262</v>
      </c>
      <c s="35" t="s">
        <v>5</v>
      </c>
      <c s="6" t="s">
        <v>263</v>
      </c>
      <c s="36" t="s">
        <v>62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88</v>
      </c>
      <c s="34" t="s">
        <v>266</v>
      </c>
      <c s="35" t="s">
        <v>5</v>
      </c>
      <c s="6" t="s">
        <v>267</v>
      </c>
      <c s="36" t="s">
        <v>236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91</v>
      </c>
      <c s="34" t="s">
        <v>268</v>
      </c>
      <c s="35" t="s">
        <v>5</v>
      </c>
      <c s="6" t="s">
        <v>269</v>
      </c>
      <c s="36" t="s">
        <v>62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93</v>
      </c>
      <c s="34" t="s">
        <v>270</v>
      </c>
      <c s="35" t="s">
        <v>5</v>
      </c>
      <c s="6" t="s">
        <v>271</v>
      </c>
      <c s="36" t="s">
        <v>100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97</v>
      </c>
      <c s="34" t="s">
        <v>378</v>
      </c>
      <c s="35" t="s">
        <v>27</v>
      </c>
      <c s="6" t="s">
        <v>379</v>
      </c>
      <c s="36" t="s">
        <v>100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101</v>
      </c>
      <c s="34" t="s">
        <v>284</v>
      </c>
      <c s="35" t="s">
        <v>5</v>
      </c>
      <c s="6" t="s">
        <v>285</v>
      </c>
      <c s="36" t="s">
        <v>100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104</v>
      </c>
      <c s="34" t="s">
        <v>286</v>
      </c>
      <c s="35" t="s">
        <v>5</v>
      </c>
      <c s="6" t="s">
        <v>287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107</v>
      </c>
      <c s="34" t="s">
        <v>382</v>
      </c>
      <c s="35" t="s">
        <v>5</v>
      </c>
      <c s="6" t="s">
        <v>383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110</v>
      </c>
      <c s="34" t="s">
        <v>384</v>
      </c>
      <c s="35" t="s">
        <v>5</v>
      </c>
      <c s="6" t="s">
        <v>385</v>
      </c>
      <c s="36" t="s">
        <v>100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113</v>
      </c>
      <c s="34" t="s">
        <v>288</v>
      </c>
      <c s="35" t="s">
        <v>5</v>
      </c>
      <c s="6" t="s">
        <v>289</v>
      </c>
      <c s="36" t="s">
        <v>100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116</v>
      </c>
      <c s="34" t="s">
        <v>302</v>
      </c>
      <c s="35" t="s">
        <v>5</v>
      </c>
      <c s="6" t="s">
        <v>303</v>
      </c>
      <c s="36" t="s">
        <v>304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120</v>
      </c>
      <c s="34" t="s">
        <v>386</v>
      </c>
      <c s="35" t="s">
        <v>5</v>
      </c>
      <c s="6" t="s">
        <v>387</v>
      </c>
      <c s="36" t="s">
        <v>100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125</v>
      </c>
      <c s="34" t="s">
        <v>388</v>
      </c>
      <c s="35" t="s">
        <v>5</v>
      </c>
      <c s="6" t="s">
        <v>389</v>
      </c>
      <c s="36" t="s">
        <v>100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126</v>
      </c>
      <c s="34" t="s">
        <v>390</v>
      </c>
      <c s="35" t="s">
        <v>5</v>
      </c>
      <c s="6" t="s">
        <v>391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127</v>
      </c>
      <c s="34" t="s">
        <v>392</v>
      </c>
      <c s="35" t="s">
        <v>5</v>
      </c>
      <c s="6" t="s">
        <v>393</v>
      </c>
      <c s="36" t="s">
        <v>100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128</v>
      </c>
      <c s="34" t="s">
        <v>394</v>
      </c>
      <c s="35" t="s">
        <v>5</v>
      </c>
      <c s="6" t="s">
        <v>395</v>
      </c>
      <c s="36" t="s">
        <v>100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396</v>
      </c>
      <c r="E4" s="26" t="s">
        <v>397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400</v>
      </c>
      <c r="E8" s="30" t="s">
        <v>399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401</v>
      </c>
      <c r="E9" s="33" t="s">
        <v>402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</v>
      </c>
      <c s="34" t="s">
        <v>403</v>
      </c>
      <c s="35" t="s">
        <v>5</v>
      </c>
      <c s="6" t="s">
        <v>404</v>
      </c>
      <c s="36" t="s">
        <v>66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405</v>
      </c>
      <c s="35" t="s">
        <v>5</v>
      </c>
      <c s="6" t="s">
        <v>406</v>
      </c>
      <c s="36" t="s">
        <v>62</v>
      </c>
      <c s="37">
        <v>500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407</v>
      </c>
      <c s="35" t="s">
        <v>5</v>
      </c>
      <c s="6" t="s">
        <v>408</v>
      </c>
      <c s="36" t="s">
        <v>100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409</v>
      </c>
      <c s="35" t="s">
        <v>5</v>
      </c>
      <c s="6" t="s">
        <v>410</v>
      </c>
      <c s="36" t="s">
        <v>100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411</v>
      </c>
      <c s="35" t="s">
        <v>5</v>
      </c>
      <c s="6" t="s">
        <v>412</v>
      </c>
      <c s="36" t="s">
        <v>100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413</v>
      </c>
      <c s="35" t="s">
        <v>5</v>
      </c>
      <c s="6" t="s">
        <v>414</v>
      </c>
      <c s="36" t="s">
        <v>100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72</v>
      </c>
      <c s="34" t="s">
        <v>415</v>
      </c>
      <c s="35" t="s">
        <v>5</v>
      </c>
      <c s="6" t="s">
        <v>416</v>
      </c>
      <c s="36" t="s">
        <v>100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417</v>
      </c>
      <c s="35" t="s">
        <v>5</v>
      </c>
      <c s="6" t="s">
        <v>418</v>
      </c>
      <c s="36" t="s">
        <v>100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419</v>
      </c>
      <c s="35" t="s">
        <v>5</v>
      </c>
      <c s="6" t="s">
        <v>420</v>
      </c>
      <c s="36" t="s">
        <v>100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82</v>
      </c>
      <c s="34" t="s">
        <v>421</v>
      </c>
      <c s="35" t="s">
        <v>5</v>
      </c>
      <c s="6" t="s">
        <v>422</v>
      </c>
      <c s="36" t="s">
        <v>119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85</v>
      </c>
      <c s="34" t="s">
        <v>423</v>
      </c>
      <c s="35" t="s">
        <v>5</v>
      </c>
      <c s="6" t="s">
        <v>424</v>
      </c>
      <c s="36" t="s">
        <v>100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430</v>
      </c>
      <c r="E9" s="33" t="s">
        <v>431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432</v>
      </c>
      <c s="35" t="s">
        <v>5</v>
      </c>
      <c s="6" t="s">
        <v>433</v>
      </c>
      <c s="36" t="s">
        <v>119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434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435</v>
      </c>
      <c s="35" t="s">
        <v>5</v>
      </c>
      <c s="6" t="s">
        <v>436</v>
      </c>
      <c s="36" t="s">
        <v>119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437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438</v>
      </c>
      <c s="35" t="s">
        <v>5</v>
      </c>
      <c s="6" t="s">
        <v>439</v>
      </c>
      <c s="36" t="s">
        <v>119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440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441</v>
      </c>
      <c s="35" t="s">
        <v>5</v>
      </c>
      <c s="6" t="s">
        <v>442</v>
      </c>
      <c s="36" t="s">
        <v>119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443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444</v>
      </c>
      <c r="E26" s="33" t="s">
        <v>445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446</v>
      </c>
      <c s="35" t="s">
        <v>5</v>
      </c>
      <c s="6" t="s">
        <v>447</v>
      </c>
      <c s="36" t="s">
        <v>100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448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