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Čelákovice - Lázně T..." sheetId="2" r:id="rId2"/>
    <sheet name="02 - Lázně Toušeň - Brand..." sheetId="3" r:id="rId3"/>
    <sheet name="03 - Brandýs nad Labem" sheetId="4" r:id="rId4"/>
    <sheet name="04 - P2727, P2730, P2731,..." sheetId="5" r:id="rId5"/>
    <sheet name="05 - VRN" sheetId="6" r:id="rId6"/>
  </sheets>
  <definedNames>
    <definedName name="_xlnm.Print_Area" localSheetId="0">'Rekapitulace stavby'!$D$4:$AO$76,'Rekapitulace stavby'!$C$82:$AQ$100</definedName>
    <definedName name="_xlnm.Print_Titles" localSheetId="0">'Rekapitulace stavby'!$92:$92</definedName>
    <definedName name="_xlnm._FilterDatabase" localSheetId="1" hidden="1">'01 - Čelákovice - Lázně T...'!$C$120:$K$493</definedName>
    <definedName name="_xlnm.Print_Area" localSheetId="1">'01 - Čelákovice - Lázně T...'!$C$108:$K$493</definedName>
    <definedName name="_xlnm.Print_Titles" localSheetId="1">'01 - Čelákovice - Lázně T...'!$120:$120</definedName>
    <definedName name="_xlnm._FilterDatabase" localSheetId="2" hidden="1">'02 - Lázně Toušeň - Brand...'!$C$121:$K$571</definedName>
    <definedName name="_xlnm.Print_Area" localSheetId="2">'02 - Lázně Toušeň - Brand...'!$C$109:$K$571</definedName>
    <definedName name="_xlnm.Print_Titles" localSheetId="2">'02 - Lázně Toušeň - Brand...'!$121:$121</definedName>
    <definedName name="_xlnm._FilterDatabase" localSheetId="3" hidden="1">'03 - Brandýs nad Labem'!$C$120:$K$864</definedName>
    <definedName name="_xlnm.Print_Area" localSheetId="3">'03 - Brandýs nad Labem'!$C$108:$K$864</definedName>
    <definedName name="_xlnm.Print_Titles" localSheetId="3">'03 - Brandýs nad Labem'!$120:$120</definedName>
    <definedName name="_xlnm._FilterDatabase" localSheetId="4" hidden="1">'04 - P2727, P2730, P2731,...'!$C$120:$K$432</definedName>
    <definedName name="_xlnm.Print_Area" localSheetId="4">'04 - P2727, P2730, P2731,...'!$C$108:$K$432</definedName>
    <definedName name="_xlnm.Print_Titles" localSheetId="4">'04 - P2727, P2730, P2731,...'!$120:$120</definedName>
    <definedName name="_xlnm._FilterDatabase" localSheetId="5" hidden="1">'05 - VRN'!$C$117:$K$178</definedName>
    <definedName name="_xlnm.Print_Area" localSheetId="5">'05 - VRN'!$C$105:$K$178</definedName>
    <definedName name="_xlnm.Print_Titles" localSheetId="5">'05 - VRN'!$117:$117</definedName>
  </definedNames>
  <calcPr/>
</workbook>
</file>

<file path=xl/calcChain.xml><?xml version="1.0" encoding="utf-8"?>
<calcChain xmlns="http://schemas.openxmlformats.org/spreadsheetml/2006/main">
  <c i="6" l="1" r="J37"/>
  <c r="J36"/>
  <c i="1" r="AY99"/>
  <c i="6" r="J35"/>
  <c i="1" r="AX99"/>
  <c i="6" r="BI174"/>
  <c r="BH174"/>
  <c r="BG174"/>
  <c r="BF174"/>
  <c r="T174"/>
  <c r="R174"/>
  <c r="P174"/>
  <c r="BI169"/>
  <c r="BH169"/>
  <c r="BG169"/>
  <c r="BF169"/>
  <c r="T169"/>
  <c r="R169"/>
  <c r="P169"/>
  <c r="BI164"/>
  <c r="BH164"/>
  <c r="BG164"/>
  <c r="BF164"/>
  <c r="T164"/>
  <c r="R164"/>
  <c r="P164"/>
  <c r="BI160"/>
  <c r="BH160"/>
  <c r="BG160"/>
  <c r="BF160"/>
  <c r="T160"/>
  <c r="R160"/>
  <c r="P160"/>
  <c r="BI149"/>
  <c r="BH149"/>
  <c r="BG149"/>
  <c r="BF149"/>
  <c r="T149"/>
  <c r="R149"/>
  <c r="P149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1"/>
  <c r="BH131"/>
  <c r="BG131"/>
  <c r="BF131"/>
  <c r="T131"/>
  <c r="R131"/>
  <c r="P131"/>
  <c r="BI125"/>
  <c r="BH125"/>
  <c r="BG125"/>
  <c r="BF125"/>
  <c r="T125"/>
  <c r="T119"/>
  <c r="R125"/>
  <c r="R119"/>
  <c r="P125"/>
  <c r="P119"/>
  <c r="BI120"/>
  <c r="BH120"/>
  <c r="BG120"/>
  <c r="BF120"/>
  <c r="T120"/>
  <c r="R120"/>
  <c r="P120"/>
  <c r="J115"/>
  <c r="F114"/>
  <c r="F112"/>
  <c r="E110"/>
  <c r="J92"/>
  <c r="F91"/>
  <c r="F89"/>
  <c r="E87"/>
  <c r="J21"/>
  <c r="E21"/>
  <c r="J114"/>
  <c r="J20"/>
  <c r="J18"/>
  <c r="E18"/>
  <c r="F92"/>
  <c r="J17"/>
  <c r="J12"/>
  <c r="J112"/>
  <c r="E7"/>
  <c r="E85"/>
  <c i="5" r="J37"/>
  <c r="J36"/>
  <c i="1" r="AY98"/>
  <c i="5" r="J35"/>
  <c i="1" r="AX98"/>
  <c i="5" r="BI428"/>
  <c r="BH428"/>
  <c r="BG428"/>
  <c r="BF428"/>
  <c r="T428"/>
  <c r="T427"/>
  <c r="R428"/>
  <c r="R427"/>
  <c r="P428"/>
  <c r="P427"/>
  <c r="BI423"/>
  <c r="BH423"/>
  <c r="BG423"/>
  <c r="BF423"/>
  <c r="T423"/>
  <c r="R423"/>
  <c r="P423"/>
  <c r="BI418"/>
  <c r="BH418"/>
  <c r="BG418"/>
  <c r="BF418"/>
  <c r="T418"/>
  <c r="R418"/>
  <c r="P418"/>
  <c r="BI413"/>
  <c r="BH413"/>
  <c r="BG413"/>
  <c r="BF413"/>
  <c r="T413"/>
  <c r="R413"/>
  <c r="P413"/>
  <c r="BI408"/>
  <c r="BH408"/>
  <c r="BG408"/>
  <c r="BF408"/>
  <c r="T408"/>
  <c r="R408"/>
  <c r="P408"/>
  <c r="BI399"/>
  <c r="BH399"/>
  <c r="BG399"/>
  <c r="BF399"/>
  <c r="T399"/>
  <c r="R399"/>
  <c r="P399"/>
  <c r="BI387"/>
  <c r="BH387"/>
  <c r="BG387"/>
  <c r="BF387"/>
  <c r="T387"/>
  <c r="R387"/>
  <c r="P387"/>
  <c r="BI378"/>
  <c r="BH378"/>
  <c r="BG378"/>
  <c r="BF378"/>
  <c r="T378"/>
  <c r="R378"/>
  <c r="P378"/>
  <c r="BI372"/>
  <c r="BH372"/>
  <c r="BG372"/>
  <c r="BF372"/>
  <c r="T372"/>
  <c r="R372"/>
  <c r="P372"/>
  <c r="BI364"/>
  <c r="BH364"/>
  <c r="BG364"/>
  <c r="BF364"/>
  <c r="T364"/>
  <c r="R364"/>
  <c r="P364"/>
  <c r="BI351"/>
  <c r="BH351"/>
  <c r="BG351"/>
  <c r="BF351"/>
  <c r="T351"/>
  <c r="R351"/>
  <c r="P351"/>
  <c r="BI341"/>
  <c r="BH341"/>
  <c r="BG341"/>
  <c r="BF341"/>
  <c r="T341"/>
  <c r="R341"/>
  <c r="P341"/>
  <c r="BI331"/>
  <c r="BH331"/>
  <c r="BG331"/>
  <c r="BF331"/>
  <c r="T331"/>
  <c r="R331"/>
  <c r="P331"/>
  <c r="BI323"/>
  <c r="BH323"/>
  <c r="BG323"/>
  <c r="BF323"/>
  <c r="T323"/>
  <c r="R323"/>
  <c r="P323"/>
  <c r="BI314"/>
  <c r="BH314"/>
  <c r="BG314"/>
  <c r="BF314"/>
  <c r="T314"/>
  <c r="R314"/>
  <c r="P314"/>
  <c r="BI304"/>
  <c r="BH304"/>
  <c r="BG304"/>
  <c r="BF304"/>
  <c r="T304"/>
  <c r="R304"/>
  <c r="P304"/>
  <c r="BI293"/>
  <c r="BH293"/>
  <c r="BG293"/>
  <c r="BF293"/>
  <c r="T293"/>
  <c r="R293"/>
  <c r="P293"/>
  <c r="BI282"/>
  <c r="BH282"/>
  <c r="BG282"/>
  <c r="BF282"/>
  <c r="T282"/>
  <c r="R282"/>
  <c r="P282"/>
  <c r="BI277"/>
  <c r="BH277"/>
  <c r="BG277"/>
  <c r="BF277"/>
  <c r="T277"/>
  <c r="R277"/>
  <c r="P277"/>
  <c r="BI270"/>
  <c r="BH270"/>
  <c r="BG270"/>
  <c r="BF270"/>
  <c r="T270"/>
  <c r="R270"/>
  <c r="P270"/>
  <c r="BI257"/>
  <c r="BH257"/>
  <c r="BG257"/>
  <c r="BF257"/>
  <c r="T257"/>
  <c r="R257"/>
  <c r="P257"/>
  <c r="BI244"/>
  <c r="BH244"/>
  <c r="BG244"/>
  <c r="BF244"/>
  <c r="T244"/>
  <c r="R244"/>
  <c r="P244"/>
  <c r="BI237"/>
  <c r="BH237"/>
  <c r="BG237"/>
  <c r="BF237"/>
  <c r="T237"/>
  <c r="R237"/>
  <c r="P237"/>
  <c r="BI228"/>
  <c r="BH228"/>
  <c r="BG228"/>
  <c r="BF228"/>
  <c r="T228"/>
  <c r="R228"/>
  <c r="P228"/>
  <c r="BI222"/>
  <c r="BH222"/>
  <c r="BG222"/>
  <c r="BF222"/>
  <c r="T222"/>
  <c r="R222"/>
  <c r="P222"/>
  <c r="BI215"/>
  <c r="BH215"/>
  <c r="BG215"/>
  <c r="BF215"/>
  <c r="T215"/>
  <c r="R215"/>
  <c r="P215"/>
  <c r="BI207"/>
  <c r="BH207"/>
  <c r="BG207"/>
  <c r="BF207"/>
  <c r="T207"/>
  <c r="R207"/>
  <c r="P207"/>
  <c r="BI194"/>
  <c r="BH194"/>
  <c r="BG194"/>
  <c r="BF194"/>
  <c r="T194"/>
  <c r="R194"/>
  <c r="P194"/>
  <c r="BI177"/>
  <c r="BH177"/>
  <c r="BG177"/>
  <c r="BF177"/>
  <c r="T177"/>
  <c r="R177"/>
  <c r="P177"/>
  <c r="BI167"/>
  <c r="BH167"/>
  <c r="BG167"/>
  <c r="BF167"/>
  <c r="T167"/>
  <c r="R167"/>
  <c r="P167"/>
  <c r="BI159"/>
  <c r="BH159"/>
  <c r="BG159"/>
  <c r="BF159"/>
  <c r="T159"/>
  <c r="R159"/>
  <c r="P159"/>
  <c r="BI150"/>
  <c r="BH150"/>
  <c r="BG150"/>
  <c r="BF150"/>
  <c r="T150"/>
  <c r="R150"/>
  <c r="P150"/>
  <c r="BI141"/>
  <c r="BH141"/>
  <c r="BG141"/>
  <c r="BF141"/>
  <c r="T141"/>
  <c r="R141"/>
  <c r="P141"/>
  <c r="BI133"/>
  <c r="BH133"/>
  <c r="BG133"/>
  <c r="BF133"/>
  <c r="T133"/>
  <c r="R133"/>
  <c r="P133"/>
  <c r="BI124"/>
  <c r="BH124"/>
  <c r="BG124"/>
  <c r="BF124"/>
  <c r="T124"/>
  <c r="R124"/>
  <c r="P124"/>
  <c r="J118"/>
  <c r="F117"/>
  <c r="F115"/>
  <c r="E113"/>
  <c r="J92"/>
  <c r="F91"/>
  <c r="F89"/>
  <c r="E87"/>
  <c r="J21"/>
  <c r="E21"/>
  <c r="J91"/>
  <c r="J20"/>
  <c r="J18"/>
  <c r="E18"/>
  <c r="F118"/>
  <c r="J17"/>
  <c r="J12"/>
  <c r="J115"/>
  <c r="E7"/>
  <c r="E111"/>
  <c i="4" r="J37"/>
  <c r="J36"/>
  <c i="1" r="AY97"/>
  <c i="4" r="J35"/>
  <c i="1" r="AX97"/>
  <c i="4" r="BI858"/>
  <c r="BH858"/>
  <c r="BG858"/>
  <c r="BF858"/>
  <c r="T858"/>
  <c r="R858"/>
  <c r="P858"/>
  <c r="BI851"/>
  <c r="BH851"/>
  <c r="BG851"/>
  <c r="BF851"/>
  <c r="T851"/>
  <c r="R851"/>
  <c r="P851"/>
  <c r="BI844"/>
  <c r="BH844"/>
  <c r="BG844"/>
  <c r="BF844"/>
  <c r="T844"/>
  <c r="R844"/>
  <c r="P844"/>
  <c r="BI837"/>
  <c r="BH837"/>
  <c r="BG837"/>
  <c r="BF837"/>
  <c r="T837"/>
  <c r="R837"/>
  <c r="P837"/>
  <c r="BI832"/>
  <c r="BH832"/>
  <c r="BG832"/>
  <c r="BF832"/>
  <c r="T832"/>
  <c r="R832"/>
  <c r="P832"/>
  <c r="BI825"/>
  <c r="BH825"/>
  <c r="BG825"/>
  <c r="BF825"/>
  <c r="T825"/>
  <c r="R825"/>
  <c r="P825"/>
  <c r="BI819"/>
  <c r="BH819"/>
  <c r="BG819"/>
  <c r="BF819"/>
  <c r="T819"/>
  <c r="R819"/>
  <c r="P819"/>
  <c r="BI815"/>
  <c r="BH815"/>
  <c r="BG815"/>
  <c r="BF815"/>
  <c r="T815"/>
  <c r="R815"/>
  <c r="P815"/>
  <c r="BI811"/>
  <c r="BH811"/>
  <c r="BG811"/>
  <c r="BF811"/>
  <c r="T811"/>
  <c r="R811"/>
  <c r="P811"/>
  <c r="BI807"/>
  <c r="BH807"/>
  <c r="BG807"/>
  <c r="BF807"/>
  <c r="T807"/>
  <c r="R807"/>
  <c r="P807"/>
  <c r="BI803"/>
  <c r="BH803"/>
  <c r="BG803"/>
  <c r="BF803"/>
  <c r="T803"/>
  <c r="R803"/>
  <c r="P803"/>
  <c r="BI789"/>
  <c r="BH789"/>
  <c r="BG789"/>
  <c r="BF789"/>
  <c r="T789"/>
  <c r="R789"/>
  <c r="P789"/>
  <c r="BI784"/>
  <c r="BH784"/>
  <c r="BG784"/>
  <c r="BF784"/>
  <c r="T784"/>
  <c r="R784"/>
  <c r="P784"/>
  <c r="BI779"/>
  <c r="BH779"/>
  <c r="BG779"/>
  <c r="BF779"/>
  <c r="T779"/>
  <c r="R779"/>
  <c r="P779"/>
  <c r="BI772"/>
  <c r="BH772"/>
  <c r="BG772"/>
  <c r="BF772"/>
  <c r="T772"/>
  <c r="R772"/>
  <c r="P772"/>
  <c r="BI767"/>
  <c r="BH767"/>
  <c r="BG767"/>
  <c r="BF767"/>
  <c r="T767"/>
  <c r="R767"/>
  <c r="P767"/>
  <c r="BI753"/>
  <c r="BH753"/>
  <c r="BG753"/>
  <c r="BF753"/>
  <c r="T753"/>
  <c r="R753"/>
  <c r="P753"/>
  <c r="BI748"/>
  <c r="BH748"/>
  <c r="BG748"/>
  <c r="BF748"/>
  <c r="T748"/>
  <c r="R748"/>
  <c r="P748"/>
  <c r="BI743"/>
  <c r="BH743"/>
  <c r="BG743"/>
  <c r="BF743"/>
  <c r="T743"/>
  <c r="R743"/>
  <c r="P743"/>
  <c r="BI738"/>
  <c r="BH738"/>
  <c r="BG738"/>
  <c r="BF738"/>
  <c r="T738"/>
  <c r="R738"/>
  <c r="P738"/>
  <c r="BI733"/>
  <c r="BH733"/>
  <c r="BG733"/>
  <c r="BF733"/>
  <c r="T733"/>
  <c r="R733"/>
  <c r="P733"/>
  <c r="BI726"/>
  <c r="BH726"/>
  <c r="BG726"/>
  <c r="BF726"/>
  <c r="T726"/>
  <c r="R726"/>
  <c r="P726"/>
  <c r="BI721"/>
  <c r="BH721"/>
  <c r="BG721"/>
  <c r="BF721"/>
  <c r="T721"/>
  <c r="R721"/>
  <c r="P721"/>
  <c r="BI714"/>
  <c r="BH714"/>
  <c r="BG714"/>
  <c r="BF714"/>
  <c r="T714"/>
  <c r="R714"/>
  <c r="P714"/>
  <c r="BI701"/>
  <c r="BH701"/>
  <c r="BG701"/>
  <c r="BF701"/>
  <c r="T701"/>
  <c r="R701"/>
  <c r="P701"/>
  <c r="BI689"/>
  <c r="BH689"/>
  <c r="BG689"/>
  <c r="BF689"/>
  <c r="T689"/>
  <c r="R689"/>
  <c r="P689"/>
  <c r="BI684"/>
  <c r="BH684"/>
  <c r="BG684"/>
  <c r="BF684"/>
  <c r="T684"/>
  <c r="R684"/>
  <c r="P684"/>
  <c r="BI677"/>
  <c r="BH677"/>
  <c r="BG677"/>
  <c r="BF677"/>
  <c r="T677"/>
  <c r="R677"/>
  <c r="P677"/>
  <c r="BI670"/>
  <c r="BH670"/>
  <c r="BG670"/>
  <c r="BF670"/>
  <c r="T670"/>
  <c r="R670"/>
  <c r="P670"/>
  <c r="BI665"/>
  <c r="BH665"/>
  <c r="BG665"/>
  <c r="BF665"/>
  <c r="T665"/>
  <c r="R665"/>
  <c r="P665"/>
  <c r="BI658"/>
  <c r="BH658"/>
  <c r="BG658"/>
  <c r="BF658"/>
  <c r="T658"/>
  <c r="R658"/>
  <c r="P658"/>
  <c r="BI653"/>
  <c r="BH653"/>
  <c r="BG653"/>
  <c r="BF653"/>
  <c r="T653"/>
  <c r="R653"/>
  <c r="P653"/>
  <c r="BI647"/>
  <c r="BH647"/>
  <c r="BG647"/>
  <c r="BF647"/>
  <c r="T647"/>
  <c r="R647"/>
  <c r="P647"/>
  <c r="BI641"/>
  <c r="BH641"/>
  <c r="BG641"/>
  <c r="BF641"/>
  <c r="T641"/>
  <c r="R641"/>
  <c r="P641"/>
  <c r="BI636"/>
  <c r="BH636"/>
  <c r="BG636"/>
  <c r="BF636"/>
  <c r="T636"/>
  <c r="R636"/>
  <c r="P636"/>
  <c r="BI631"/>
  <c r="BH631"/>
  <c r="BG631"/>
  <c r="BF631"/>
  <c r="T631"/>
  <c r="R631"/>
  <c r="P631"/>
  <c r="BI626"/>
  <c r="BH626"/>
  <c r="BG626"/>
  <c r="BF626"/>
  <c r="T626"/>
  <c r="R626"/>
  <c r="P626"/>
  <c r="BI613"/>
  <c r="BH613"/>
  <c r="BG613"/>
  <c r="BF613"/>
  <c r="T613"/>
  <c r="R613"/>
  <c r="P613"/>
  <c r="BI600"/>
  <c r="BH600"/>
  <c r="BG600"/>
  <c r="BF600"/>
  <c r="T600"/>
  <c r="R600"/>
  <c r="P600"/>
  <c r="BI596"/>
  <c r="BH596"/>
  <c r="BG596"/>
  <c r="BF596"/>
  <c r="T596"/>
  <c r="R596"/>
  <c r="P596"/>
  <c r="BI587"/>
  <c r="BH587"/>
  <c r="BG587"/>
  <c r="BF587"/>
  <c r="T587"/>
  <c r="R587"/>
  <c r="P587"/>
  <c r="BI582"/>
  <c r="BH582"/>
  <c r="BG582"/>
  <c r="BF582"/>
  <c r="T582"/>
  <c r="R582"/>
  <c r="P582"/>
  <c r="BI565"/>
  <c r="BH565"/>
  <c r="BG565"/>
  <c r="BF565"/>
  <c r="T565"/>
  <c r="R565"/>
  <c r="P565"/>
  <c r="BI561"/>
  <c r="BH561"/>
  <c r="BG561"/>
  <c r="BF561"/>
  <c r="T561"/>
  <c r="R561"/>
  <c r="P561"/>
  <c r="BI557"/>
  <c r="BH557"/>
  <c r="BG557"/>
  <c r="BF557"/>
  <c r="T557"/>
  <c r="R557"/>
  <c r="P557"/>
  <c r="BI552"/>
  <c r="BH552"/>
  <c r="BG552"/>
  <c r="BF552"/>
  <c r="T552"/>
  <c r="R552"/>
  <c r="P552"/>
  <c r="BI541"/>
  <c r="BH541"/>
  <c r="BG541"/>
  <c r="BF541"/>
  <c r="T541"/>
  <c r="R541"/>
  <c r="P541"/>
  <c r="BI536"/>
  <c r="BH536"/>
  <c r="BG536"/>
  <c r="BF536"/>
  <c r="T536"/>
  <c r="R536"/>
  <c r="P536"/>
  <c r="BI523"/>
  <c r="BH523"/>
  <c r="BG523"/>
  <c r="BF523"/>
  <c r="T523"/>
  <c r="R523"/>
  <c r="P523"/>
  <c r="BI518"/>
  <c r="BH518"/>
  <c r="BG518"/>
  <c r="BF518"/>
  <c r="T518"/>
  <c r="R518"/>
  <c r="P518"/>
  <c r="BI513"/>
  <c r="BH513"/>
  <c r="BG513"/>
  <c r="BF513"/>
  <c r="T513"/>
  <c r="R513"/>
  <c r="P513"/>
  <c r="BI508"/>
  <c r="BH508"/>
  <c r="BG508"/>
  <c r="BF508"/>
  <c r="T508"/>
  <c r="R508"/>
  <c r="P508"/>
  <c r="BI491"/>
  <c r="BH491"/>
  <c r="BG491"/>
  <c r="BF491"/>
  <c r="T491"/>
  <c r="R491"/>
  <c r="P491"/>
  <c r="BI486"/>
  <c r="BH486"/>
  <c r="BG486"/>
  <c r="BF486"/>
  <c r="T486"/>
  <c r="R486"/>
  <c r="P486"/>
  <c r="BI480"/>
  <c r="BH480"/>
  <c r="BG480"/>
  <c r="BF480"/>
  <c r="T480"/>
  <c r="R480"/>
  <c r="P480"/>
  <c r="BI475"/>
  <c r="BH475"/>
  <c r="BG475"/>
  <c r="BF475"/>
  <c r="T475"/>
  <c r="R475"/>
  <c r="P475"/>
  <c r="BI470"/>
  <c r="BH470"/>
  <c r="BG470"/>
  <c r="BF470"/>
  <c r="T470"/>
  <c r="R470"/>
  <c r="P470"/>
  <c r="BI466"/>
  <c r="BH466"/>
  <c r="BG466"/>
  <c r="BF466"/>
  <c r="T466"/>
  <c r="R466"/>
  <c r="P466"/>
  <c r="BI462"/>
  <c r="BH462"/>
  <c r="BG462"/>
  <c r="BF462"/>
  <c r="T462"/>
  <c r="R462"/>
  <c r="P462"/>
  <c r="BI458"/>
  <c r="BH458"/>
  <c r="BG458"/>
  <c r="BF458"/>
  <c r="T458"/>
  <c r="R458"/>
  <c r="P458"/>
  <c r="BI454"/>
  <c r="BH454"/>
  <c r="BG454"/>
  <c r="BF454"/>
  <c r="T454"/>
  <c r="R454"/>
  <c r="P454"/>
  <c r="BI438"/>
  <c r="BH438"/>
  <c r="BG438"/>
  <c r="BF438"/>
  <c r="T438"/>
  <c r="R438"/>
  <c r="P438"/>
  <c r="BI434"/>
  <c r="BH434"/>
  <c r="BG434"/>
  <c r="BF434"/>
  <c r="T434"/>
  <c r="R434"/>
  <c r="P434"/>
  <c r="BI430"/>
  <c r="BH430"/>
  <c r="BG430"/>
  <c r="BF430"/>
  <c r="T430"/>
  <c r="R430"/>
  <c r="P430"/>
  <c r="BI426"/>
  <c r="BH426"/>
  <c r="BG426"/>
  <c r="BF426"/>
  <c r="T426"/>
  <c r="R426"/>
  <c r="P426"/>
  <c r="BI422"/>
  <c r="BH422"/>
  <c r="BG422"/>
  <c r="BF422"/>
  <c r="T422"/>
  <c r="R422"/>
  <c r="P422"/>
  <c r="BI410"/>
  <c r="BH410"/>
  <c r="BG410"/>
  <c r="BF410"/>
  <c r="T410"/>
  <c r="R410"/>
  <c r="P410"/>
  <c r="BI404"/>
  <c r="BH404"/>
  <c r="BG404"/>
  <c r="BF404"/>
  <c r="T404"/>
  <c r="R404"/>
  <c r="P404"/>
  <c r="BI393"/>
  <c r="BH393"/>
  <c r="BG393"/>
  <c r="BF393"/>
  <c r="T393"/>
  <c r="R393"/>
  <c r="P393"/>
  <c r="BI385"/>
  <c r="BH385"/>
  <c r="BG385"/>
  <c r="BF385"/>
  <c r="T385"/>
  <c r="R385"/>
  <c r="P385"/>
  <c r="BI379"/>
  <c r="BH379"/>
  <c r="BG379"/>
  <c r="BF379"/>
  <c r="T379"/>
  <c r="R379"/>
  <c r="P379"/>
  <c r="BI371"/>
  <c r="BH371"/>
  <c r="BG371"/>
  <c r="BF371"/>
  <c r="T371"/>
  <c r="R371"/>
  <c r="P371"/>
  <c r="BI363"/>
  <c r="BH363"/>
  <c r="BG363"/>
  <c r="BF363"/>
  <c r="T363"/>
  <c r="R363"/>
  <c r="P363"/>
  <c r="BI355"/>
  <c r="BH355"/>
  <c r="BG355"/>
  <c r="BF355"/>
  <c r="T355"/>
  <c r="R355"/>
  <c r="P355"/>
  <c r="BI347"/>
  <c r="BH347"/>
  <c r="BG347"/>
  <c r="BF347"/>
  <c r="T347"/>
  <c r="R347"/>
  <c r="P347"/>
  <c r="BI339"/>
  <c r="BH339"/>
  <c r="BG339"/>
  <c r="BF339"/>
  <c r="T339"/>
  <c r="R339"/>
  <c r="P339"/>
  <c r="BI335"/>
  <c r="BH335"/>
  <c r="BG335"/>
  <c r="BF335"/>
  <c r="T335"/>
  <c r="R335"/>
  <c r="P335"/>
  <c r="BI329"/>
  <c r="BH329"/>
  <c r="BG329"/>
  <c r="BF329"/>
  <c r="T329"/>
  <c r="R329"/>
  <c r="P329"/>
  <c r="BI325"/>
  <c r="BH325"/>
  <c r="BG325"/>
  <c r="BF325"/>
  <c r="T325"/>
  <c r="R325"/>
  <c r="P325"/>
  <c r="BI315"/>
  <c r="BH315"/>
  <c r="BG315"/>
  <c r="BF315"/>
  <c r="T315"/>
  <c r="R315"/>
  <c r="P315"/>
  <c r="BI305"/>
  <c r="BH305"/>
  <c r="BG305"/>
  <c r="BF305"/>
  <c r="T305"/>
  <c r="R305"/>
  <c r="P305"/>
  <c r="BI301"/>
  <c r="BH301"/>
  <c r="BG301"/>
  <c r="BF301"/>
  <c r="T301"/>
  <c r="R301"/>
  <c r="P301"/>
  <c r="BI295"/>
  <c r="BH295"/>
  <c r="BG295"/>
  <c r="BF295"/>
  <c r="T295"/>
  <c r="R295"/>
  <c r="P295"/>
  <c r="BI289"/>
  <c r="BH289"/>
  <c r="BG289"/>
  <c r="BF289"/>
  <c r="T289"/>
  <c r="R289"/>
  <c r="P289"/>
  <c r="BI283"/>
  <c r="BH283"/>
  <c r="BG283"/>
  <c r="BF283"/>
  <c r="T283"/>
  <c r="R283"/>
  <c r="P283"/>
  <c r="BI276"/>
  <c r="BH276"/>
  <c r="BG276"/>
  <c r="BF276"/>
  <c r="T276"/>
  <c r="R276"/>
  <c r="P276"/>
  <c r="BI269"/>
  <c r="BH269"/>
  <c r="BG269"/>
  <c r="BF269"/>
  <c r="T269"/>
  <c r="R269"/>
  <c r="P269"/>
  <c r="BI262"/>
  <c r="BH262"/>
  <c r="BG262"/>
  <c r="BF262"/>
  <c r="T262"/>
  <c r="R262"/>
  <c r="P262"/>
  <c r="BI255"/>
  <c r="BH255"/>
  <c r="BG255"/>
  <c r="BF255"/>
  <c r="T255"/>
  <c r="R255"/>
  <c r="P255"/>
  <c r="BI248"/>
  <c r="BH248"/>
  <c r="BG248"/>
  <c r="BF248"/>
  <c r="T248"/>
  <c r="R248"/>
  <c r="P248"/>
  <c r="BI241"/>
  <c r="BH241"/>
  <c r="BG241"/>
  <c r="BF241"/>
  <c r="T241"/>
  <c r="R241"/>
  <c r="P241"/>
  <c r="BI234"/>
  <c r="BH234"/>
  <c r="BG234"/>
  <c r="BF234"/>
  <c r="T234"/>
  <c r="R234"/>
  <c r="P234"/>
  <c r="BI227"/>
  <c r="BH227"/>
  <c r="BG227"/>
  <c r="BF227"/>
  <c r="T227"/>
  <c r="R227"/>
  <c r="P227"/>
  <c r="BI220"/>
  <c r="BH220"/>
  <c r="BG220"/>
  <c r="BF220"/>
  <c r="T220"/>
  <c r="R220"/>
  <c r="P220"/>
  <c r="BI215"/>
  <c r="BH215"/>
  <c r="BG215"/>
  <c r="BF215"/>
  <c r="T215"/>
  <c r="R215"/>
  <c r="P215"/>
  <c r="BI210"/>
  <c r="BH210"/>
  <c r="BG210"/>
  <c r="BF210"/>
  <c r="T210"/>
  <c r="R210"/>
  <c r="P210"/>
  <c r="BI205"/>
  <c r="BH205"/>
  <c r="BG205"/>
  <c r="BF205"/>
  <c r="T205"/>
  <c r="R205"/>
  <c r="P205"/>
  <c r="BI200"/>
  <c r="BH200"/>
  <c r="BG200"/>
  <c r="BF200"/>
  <c r="T200"/>
  <c r="R200"/>
  <c r="P200"/>
  <c r="BI195"/>
  <c r="BH195"/>
  <c r="BG195"/>
  <c r="BF195"/>
  <c r="T195"/>
  <c r="R195"/>
  <c r="P195"/>
  <c r="BI190"/>
  <c r="BH190"/>
  <c r="BG190"/>
  <c r="BF190"/>
  <c r="T190"/>
  <c r="R190"/>
  <c r="P190"/>
  <c r="BI185"/>
  <c r="BH185"/>
  <c r="BG185"/>
  <c r="BF185"/>
  <c r="T185"/>
  <c r="R185"/>
  <c r="P185"/>
  <c r="BI180"/>
  <c r="BH180"/>
  <c r="BG180"/>
  <c r="BF180"/>
  <c r="T180"/>
  <c r="R180"/>
  <c r="P180"/>
  <c r="BI175"/>
  <c r="BH175"/>
  <c r="BG175"/>
  <c r="BF175"/>
  <c r="T175"/>
  <c r="R175"/>
  <c r="P175"/>
  <c r="BI170"/>
  <c r="BH170"/>
  <c r="BG170"/>
  <c r="BF170"/>
  <c r="T170"/>
  <c r="R170"/>
  <c r="P170"/>
  <c r="BI163"/>
  <c r="BH163"/>
  <c r="BG163"/>
  <c r="BF163"/>
  <c r="T163"/>
  <c r="R163"/>
  <c r="P163"/>
  <c r="BI158"/>
  <c r="BH158"/>
  <c r="BG158"/>
  <c r="BF158"/>
  <c r="T158"/>
  <c r="R158"/>
  <c r="P158"/>
  <c r="BI153"/>
  <c r="BH153"/>
  <c r="BG153"/>
  <c r="BF153"/>
  <c r="T153"/>
  <c r="R153"/>
  <c r="P153"/>
  <c r="BI148"/>
  <c r="BH148"/>
  <c r="BG148"/>
  <c r="BF148"/>
  <c r="T148"/>
  <c r="R148"/>
  <c r="P148"/>
  <c r="BI144"/>
  <c r="BH144"/>
  <c r="BG144"/>
  <c r="BF144"/>
  <c r="T144"/>
  <c r="R144"/>
  <c r="P144"/>
  <c r="BI133"/>
  <c r="BH133"/>
  <c r="BG133"/>
  <c r="BF133"/>
  <c r="T133"/>
  <c r="R133"/>
  <c r="P133"/>
  <c r="BI124"/>
  <c r="BH124"/>
  <c r="BG124"/>
  <c r="BF124"/>
  <c r="T124"/>
  <c r="R124"/>
  <c r="P124"/>
  <c r="J118"/>
  <c r="F117"/>
  <c r="F115"/>
  <c r="E113"/>
  <c r="J92"/>
  <c r="F91"/>
  <c r="F89"/>
  <c r="E87"/>
  <c r="J21"/>
  <c r="E21"/>
  <c r="J117"/>
  <c r="J20"/>
  <c r="J18"/>
  <c r="E18"/>
  <c r="F118"/>
  <c r="J17"/>
  <c r="J12"/>
  <c r="J115"/>
  <c r="E7"/>
  <c r="E85"/>
  <c i="3" r="J37"/>
  <c r="J36"/>
  <c i="1" r="AY96"/>
  <c i="3" r="J35"/>
  <c i="1" r="AX96"/>
  <c i="3" r="BI567"/>
  <c r="BH567"/>
  <c r="BG567"/>
  <c r="BF567"/>
  <c r="T567"/>
  <c r="R567"/>
  <c r="P567"/>
  <c r="BI562"/>
  <c r="BH562"/>
  <c r="BG562"/>
  <c r="BF562"/>
  <c r="T562"/>
  <c r="R562"/>
  <c r="P562"/>
  <c r="BI556"/>
  <c r="BH556"/>
  <c r="BG556"/>
  <c r="BF556"/>
  <c r="T556"/>
  <c r="R556"/>
  <c r="P556"/>
  <c r="BI551"/>
  <c r="BH551"/>
  <c r="BG551"/>
  <c r="BF551"/>
  <c r="T551"/>
  <c r="R551"/>
  <c r="P551"/>
  <c r="BI544"/>
  <c r="BH544"/>
  <c r="BG544"/>
  <c r="BF544"/>
  <c r="T544"/>
  <c r="R544"/>
  <c r="P544"/>
  <c r="BI537"/>
  <c r="BH537"/>
  <c r="BG537"/>
  <c r="BF537"/>
  <c r="T537"/>
  <c r="R537"/>
  <c r="P537"/>
  <c r="BI530"/>
  <c r="BH530"/>
  <c r="BG530"/>
  <c r="BF530"/>
  <c r="T530"/>
  <c r="R530"/>
  <c r="P530"/>
  <c r="BI525"/>
  <c r="BH525"/>
  <c r="BG525"/>
  <c r="BF525"/>
  <c r="T525"/>
  <c r="R525"/>
  <c r="P525"/>
  <c r="BI505"/>
  <c r="BH505"/>
  <c r="BG505"/>
  <c r="BF505"/>
  <c r="T505"/>
  <c r="R505"/>
  <c r="P505"/>
  <c r="BI500"/>
  <c r="BH500"/>
  <c r="BG500"/>
  <c r="BF500"/>
  <c r="T500"/>
  <c r="R500"/>
  <c r="P500"/>
  <c r="BI496"/>
  <c r="BH496"/>
  <c r="BG496"/>
  <c r="BF496"/>
  <c r="T496"/>
  <c r="R496"/>
  <c r="P496"/>
  <c r="BI492"/>
  <c r="BH492"/>
  <c r="BG492"/>
  <c r="BF492"/>
  <c r="T492"/>
  <c r="R492"/>
  <c r="P492"/>
  <c r="BI488"/>
  <c r="BH488"/>
  <c r="BG488"/>
  <c r="BF488"/>
  <c r="T488"/>
  <c r="R488"/>
  <c r="P488"/>
  <c r="BI484"/>
  <c r="BH484"/>
  <c r="BG484"/>
  <c r="BF484"/>
  <c r="T484"/>
  <c r="R484"/>
  <c r="P484"/>
  <c r="BI482"/>
  <c r="BH482"/>
  <c r="BG482"/>
  <c r="BF482"/>
  <c r="T482"/>
  <c r="R482"/>
  <c r="P482"/>
  <c r="BI481"/>
  <c r="BH481"/>
  <c r="BG481"/>
  <c r="BF481"/>
  <c r="T481"/>
  <c r="R481"/>
  <c r="P481"/>
  <c r="BI477"/>
  <c r="BH477"/>
  <c r="BG477"/>
  <c r="BF477"/>
  <c r="T477"/>
  <c r="R477"/>
  <c r="P477"/>
  <c r="BI476"/>
  <c r="BH476"/>
  <c r="BG476"/>
  <c r="BF476"/>
  <c r="T476"/>
  <c r="R476"/>
  <c r="P476"/>
  <c r="BI471"/>
  <c r="BH471"/>
  <c r="BG471"/>
  <c r="BF471"/>
  <c r="T471"/>
  <c r="R471"/>
  <c r="P471"/>
  <c r="BI470"/>
  <c r="BH470"/>
  <c r="BG470"/>
  <c r="BF470"/>
  <c r="T470"/>
  <c r="R470"/>
  <c r="P470"/>
  <c r="BI466"/>
  <c r="BH466"/>
  <c r="BG466"/>
  <c r="BF466"/>
  <c r="T466"/>
  <c r="R466"/>
  <c r="P466"/>
  <c r="BI465"/>
  <c r="BH465"/>
  <c r="BG465"/>
  <c r="BF465"/>
  <c r="T465"/>
  <c r="R465"/>
  <c r="P465"/>
  <c r="BI461"/>
  <c r="BH461"/>
  <c r="BG461"/>
  <c r="BF461"/>
  <c r="T461"/>
  <c r="R461"/>
  <c r="P461"/>
  <c r="BI454"/>
  <c r="BH454"/>
  <c r="BG454"/>
  <c r="BF454"/>
  <c r="T454"/>
  <c r="R454"/>
  <c r="P454"/>
  <c r="BI447"/>
  <c r="BH447"/>
  <c r="BG447"/>
  <c r="BF447"/>
  <c r="T447"/>
  <c r="R447"/>
  <c r="P447"/>
  <c r="BI442"/>
  <c r="BH442"/>
  <c r="BG442"/>
  <c r="BF442"/>
  <c r="T442"/>
  <c r="R442"/>
  <c r="P442"/>
  <c r="BI436"/>
  <c r="BH436"/>
  <c r="BG436"/>
  <c r="BF436"/>
  <c r="T436"/>
  <c r="R436"/>
  <c r="P436"/>
  <c r="BI431"/>
  <c r="BH431"/>
  <c r="BG431"/>
  <c r="BF431"/>
  <c r="T431"/>
  <c r="R431"/>
  <c r="P431"/>
  <c r="BI425"/>
  <c r="BH425"/>
  <c r="BG425"/>
  <c r="BF425"/>
  <c r="T425"/>
  <c r="R425"/>
  <c r="P425"/>
  <c r="BI420"/>
  <c r="BH420"/>
  <c r="BG420"/>
  <c r="BF420"/>
  <c r="T420"/>
  <c r="R420"/>
  <c r="P420"/>
  <c r="BI414"/>
  <c r="BH414"/>
  <c r="BG414"/>
  <c r="BF414"/>
  <c r="T414"/>
  <c r="R414"/>
  <c r="P414"/>
  <c r="BI408"/>
  <c r="BH408"/>
  <c r="BG408"/>
  <c r="BF408"/>
  <c r="T408"/>
  <c r="R408"/>
  <c r="P408"/>
  <c r="BI401"/>
  <c r="BH401"/>
  <c r="BG401"/>
  <c r="BF401"/>
  <c r="T401"/>
  <c r="R401"/>
  <c r="P401"/>
  <c r="BI397"/>
  <c r="BH397"/>
  <c r="BG397"/>
  <c r="BF397"/>
  <c r="T397"/>
  <c r="R397"/>
  <c r="P397"/>
  <c r="BI391"/>
  <c r="BH391"/>
  <c r="BG391"/>
  <c r="BF391"/>
  <c r="T391"/>
  <c r="R391"/>
  <c r="P391"/>
  <c r="BI380"/>
  <c r="BH380"/>
  <c r="BG380"/>
  <c r="BF380"/>
  <c r="T380"/>
  <c r="R380"/>
  <c r="P380"/>
  <c r="BI369"/>
  <c r="BH369"/>
  <c r="BG369"/>
  <c r="BF369"/>
  <c r="T369"/>
  <c r="R369"/>
  <c r="P369"/>
  <c r="BI360"/>
  <c r="BH360"/>
  <c r="BG360"/>
  <c r="BF360"/>
  <c r="T360"/>
  <c r="R360"/>
  <c r="P360"/>
  <c r="BI356"/>
  <c r="BH356"/>
  <c r="BG356"/>
  <c r="BF356"/>
  <c r="T356"/>
  <c r="R356"/>
  <c r="P356"/>
  <c r="BI352"/>
  <c r="BH352"/>
  <c r="BG352"/>
  <c r="BF352"/>
  <c r="T352"/>
  <c r="R352"/>
  <c r="P352"/>
  <c r="BI348"/>
  <c r="BH348"/>
  <c r="BG348"/>
  <c r="BF348"/>
  <c r="T348"/>
  <c r="R348"/>
  <c r="P348"/>
  <c r="BI343"/>
  <c r="BH343"/>
  <c r="BG343"/>
  <c r="BF343"/>
  <c r="T343"/>
  <c r="R343"/>
  <c r="P343"/>
  <c r="BI336"/>
  <c r="BH336"/>
  <c r="BG336"/>
  <c r="BF336"/>
  <c r="T336"/>
  <c r="R336"/>
  <c r="P336"/>
  <c r="BI331"/>
  <c r="BH331"/>
  <c r="BG331"/>
  <c r="BF331"/>
  <c r="T331"/>
  <c r="R331"/>
  <c r="P331"/>
  <c r="BI326"/>
  <c r="BH326"/>
  <c r="BG326"/>
  <c r="BF326"/>
  <c r="T326"/>
  <c r="R326"/>
  <c r="P326"/>
  <c r="BI322"/>
  <c r="BH322"/>
  <c r="BG322"/>
  <c r="BF322"/>
  <c r="T322"/>
  <c r="R322"/>
  <c r="P322"/>
  <c r="BI318"/>
  <c r="BH318"/>
  <c r="BG318"/>
  <c r="BF318"/>
  <c r="T318"/>
  <c r="R318"/>
  <c r="P318"/>
  <c r="BI313"/>
  <c r="BH313"/>
  <c r="BG313"/>
  <c r="BF313"/>
  <c r="T313"/>
  <c r="R313"/>
  <c r="P313"/>
  <c r="BI309"/>
  <c r="BH309"/>
  <c r="BG309"/>
  <c r="BF309"/>
  <c r="T309"/>
  <c r="R309"/>
  <c r="P309"/>
  <c r="BI304"/>
  <c r="BH304"/>
  <c r="BG304"/>
  <c r="BF304"/>
  <c r="T304"/>
  <c r="R304"/>
  <c r="P304"/>
  <c r="BI300"/>
  <c r="BH300"/>
  <c r="BG300"/>
  <c r="BF300"/>
  <c r="T300"/>
  <c r="R300"/>
  <c r="P300"/>
  <c r="BI290"/>
  <c r="BH290"/>
  <c r="BG290"/>
  <c r="BF290"/>
  <c r="T290"/>
  <c r="R290"/>
  <c r="P290"/>
  <c r="BI285"/>
  <c r="BH285"/>
  <c r="BG285"/>
  <c r="BF285"/>
  <c r="T285"/>
  <c r="R285"/>
  <c r="P285"/>
  <c r="BI268"/>
  <c r="BH268"/>
  <c r="BG268"/>
  <c r="BF268"/>
  <c r="T268"/>
  <c r="R268"/>
  <c r="P268"/>
  <c r="BI263"/>
  <c r="BH263"/>
  <c r="BG263"/>
  <c r="BF263"/>
  <c r="T263"/>
  <c r="R263"/>
  <c r="P263"/>
  <c r="BI252"/>
  <c r="BH252"/>
  <c r="BG252"/>
  <c r="BF252"/>
  <c r="T252"/>
  <c r="R252"/>
  <c r="P252"/>
  <c r="BI247"/>
  <c r="BH247"/>
  <c r="BG247"/>
  <c r="BF247"/>
  <c r="T247"/>
  <c r="R247"/>
  <c r="P247"/>
  <c r="BI243"/>
  <c r="BH243"/>
  <c r="BG243"/>
  <c r="BF243"/>
  <c r="T243"/>
  <c r="R243"/>
  <c r="P243"/>
  <c r="BI239"/>
  <c r="BH239"/>
  <c r="BG239"/>
  <c r="BF239"/>
  <c r="T239"/>
  <c r="R239"/>
  <c r="P239"/>
  <c r="BI233"/>
  <c r="BH233"/>
  <c r="BG233"/>
  <c r="BF233"/>
  <c r="T233"/>
  <c r="R233"/>
  <c r="P233"/>
  <c r="BI229"/>
  <c r="BH229"/>
  <c r="BG229"/>
  <c r="BF229"/>
  <c r="T229"/>
  <c r="R229"/>
  <c r="P229"/>
  <c r="BI225"/>
  <c r="BH225"/>
  <c r="BG225"/>
  <c r="BF225"/>
  <c r="T225"/>
  <c r="R225"/>
  <c r="P225"/>
  <c r="BI220"/>
  <c r="BH220"/>
  <c r="BG220"/>
  <c r="BF220"/>
  <c r="T220"/>
  <c r="R220"/>
  <c r="P220"/>
  <c r="BI216"/>
  <c r="BH216"/>
  <c r="BG216"/>
  <c r="BF216"/>
  <c r="T216"/>
  <c r="R216"/>
  <c r="P216"/>
  <c r="BI211"/>
  <c r="BH211"/>
  <c r="BG211"/>
  <c r="BF211"/>
  <c r="T211"/>
  <c r="R211"/>
  <c r="P211"/>
  <c r="BI207"/>
  <c r="BH207"/>
  <c r="BG207"/>
  <c r="BF207"/>
  <c r="T207"/>
  <c r="R207"/>
  <c r="P207"/>
  <c r="BI191"/>
  <c r="BH191"/>
  <c r="BG191"/>
  <c r="BF191"/>
  <c r="T191"/>
  <c r="R191"/>
  <c r="P191"/>
  <c r="BI182"/>
  <c r="BH182"/>
  <c r="BG182"/>
  <c r="BF182"/>
  <c r="T182"/>
  <c r="R182"/>
  <c r="P182"/>
  <c r="BI176"/>
  <c r="BH176"/>
  <c r="BG176"/>
  <c r="BF176"/>
  <c r="T176"/>
  <c r="R176"/>
  <c r="P176"/>
  <c r="BI170"/>
  <c r="BH170"/>
  <c r="BG170"/>
  <c r="BF170"/>
  <c r="T170"/>
  <c r="R170"/>
  <c r="P170"/>
  <c r="BI164"/>
  <c r="BH164"/>
  <c r="BG164"/>
  <c r="BF164"/>
  <c r="T164"/>
  <c r="R164"/>
  <c r="P164"/>
  <c r="BI157"/>
  <c r="BH157"/>
  <c r="BG157"/>
  <c r="BF157"/>
  <c r="T157"/>
  <c r="R157"/>
  <c r="P157"/>
  <c r="BI153"/>
  <c r="BH153"/>
  <c r="BG153"/>
  <c r="BF153"/>
  <c r="T153"/>
  <c r="R153"/>
  <c r="P153"/>
  <c r="BI149"/>
  <c r="BH149"/>
  <c r="BG149"/>
  <c r="BF149"/>
  <c r="T149"/>
  <c r="R149"/>
  <c r="P149"/>
  <c r="BI143"/>
  <c r="BH143"/>
  <c r="BG143"/>
  <c r="BF143"/>
  <c r="T143"/>
  <c r="R143"/>
  <c r="P143"/>
  <c r="BI135"/>
  <c r="BH135"/>
  <c r="BG135"/>
  <c r="BF135"/>
  <c r="T135"/>
  <c r="R135"/>
  <c r="P135"/>
  <c r="BI125"/>
  <c r="BH125"/>
  <c r="BG125"/>
  <c r="BF125"/>
  <c r="T125"/>
  <c r="R125"/>
  <c r="P125"/>
  <c r="J119"/>
  <c r="F118"/>
  <c r="F116"/>
  <c r="E114"/>
  <c r="J92"/>
  <c r="F91"/>
  <c r="F89"/>
  <c r="E87"/>
  <c r="J21"/>
  <c r="E21"/>
  <c r="J118"/>
  <c r="J20"/>
  <c r="J18"/>
  <c r="E18"/>
  <c r="F92"/>
  <c r="J17"/>
  <c r="J12"/>
  <c r="J89"/>
  <c r="E7"/>
  <c r="E112"/>
  <c i="2" r="J37"/>
  <c r="J36"/>
  <c i="1" r="AY95"/>
  <c i="2" r="J35"/>
  <c i="1" r="AX95"/>
  <c i="2" r="BI489"/>
  <c r="BH489"/>
  <c r="BG489"/>
  <c r="BF489"/>
  <c r="T489"/>
  <c r="R489"/>
  <c r="P489"/>
  <c r="BI480"/>
  <c r="BH480"/>
  <c r="BG480"/>
  <c r="BF480"/>
  <c r="T480"/>
  <c r="R480"/>
  <c r="P480"/>
  <c r="BI475"/>
  <c r="BH475"/>
  <c r="BG475"/>
  <c r="BF475"/>
  <c r="T475"/>
  <c r="R475"/>
  <c r="P475"/>
  <c r="BI468"/>
  <c r="BH468"/>
  <c r="BG468"/>
  <c r="BF468"/>
  <c r="T468"/>
  <c r="R468"/>
  <c r="P468"/>
  <c r="BI461"/>
  <c r="BH461"/>
  <c r="BG461"/>
  <c r="BF461"/>
  <c r="T461"/>
  <c r="R461"/>
  <c r="P461"/>
  <c r="BI454"/>
  <c r="BH454"/>
  <c r="BG454"/>
  <c r="BF454"/>
  <c r="T454"/>
  <c r="R454"/>
  <c r="P454"/>
  <c r="BI449"/>
  <c r="BH449"/>
  <c r="BG449"/>
  <c r="BF449"/>
  <c r="T449"/>
  <c r="R449"/>
  <c r="P449"/>
  <c r="BI435"/>
  <c r="BH435"/>
  <c r="BG435"/>
  <c r="BF435"/>
  <c r="T435"/>
  <c r="R435"/>
  <c r="P435"/>
  <c r="BI430"/>
  <c r="BH430"/>
  <c r="BG430"/>
  <c r="BF430"/>
  <c r="T430"/>
  <c r="R430"/>
  <c r="P430"/>
  <c r="BI426"/>
  <c r="BH426"/>
  <c r="BG426"/>
  <c r="BF426"/>
  <c r="T426"/>
  <c r="R426"/>
  <c r="P426"/>
  <c r="BI422"/>
  <c r="BH422"/>
  <c r="BG422"/>
  <c r="BF422"/>
  <c r="T422"/>
  <c r="R422"/>
  <c r="P422"/>
  <c r="BI418"/>
  <c r="BH418"/>
  <c r="BG418"/>
  <c r="BF418"/>
  <c r="T418"/>
  <c r="R418"/>
  <c r="P418"/>
  <c r="BI414"/>
  <c r="BH414"/>
  <c r="BG414"/>
  <c r="BF414"/>
  <c r="T414"/>
  <c r="R414"/>
  <c r="P414"/>
  <c r="BI407"/>
  <c r="BH407"/>
  <c r="BG407"/>
  <c r="BF407"/>
  <c r="T407"/>
  <c r="R407"/>
  <c r="P407"/>
  <c r="BI401"/>
  <c r="BH401"/>
  <c r="BG401"/>
  <c r="BF401"/>
  <c r="T401"/>
  <c r="R401"/>
  <c r="P401"/>
  <c r="BI396"/>
  <c r="BH396"/>
  <c r="BG396"/>
  <c r="BF396"/>
  <c r="T396"/>
  <c r="R396"/>
  <c r="P396"/>
  <c r="BI390"/>
  <c r="BH390"/>
  <c r="BG390"/>
  <c r="BF390"/>
  <c r="T390"/>
  <c r="R390"/>
  <c r="P390"/>
  <c r="BI385"/>
  <c r="BH385"/>
  <c r="BG385"/>
  <c r="BF385"/>
  <c r="T385"/>
  <c r="R385"/>
  <c r="P385"/>
  <c r="BI379"/>
  <c r="BH379"/>
  <c r="BG379"/>
  <c r="BF379"/>
  <c r="T379"/>
  <c r="R379"/>
  <c r="P379"/>
  <c r="BI373"/>
  <c r="BH373"/>
  <c r="BG373"/>
  <c r="BF373"/>
  <c r="T373"/>
  <c r="R373"/>
  <c r="P373"/>
  <c r="BI368"/>
  <c r="BH368"/>
  <c r="BG368"/>
  <c r="BF368"/>
  <c r="T368"/>
  <c r="R368"/>
  <c r="P368"/>
  <c r="BI363"/>
  <c r="BH363"/>
  <c r="BG363"/>
  <c r="BF363"/>
  <c r="T363"/>
  <c r="R363"/>
  <c r="P363"/>
  <c r="BI358"/>
  <c r="BH358"/>
  <c r="BG358"/>
  <c r="BF358"/>
  <c r="T358"/>
  <c r="R358"/>
  <c r="P358"/>
  <c r="BI353"/>
  <c r="BH353"/>
  <c r="BG353"/>
  <c r="BF353"/>
  <c r="T353"/>
  <c r="R353"/>
  <c r="P353"/>
  <c r="BI349"/>
  <c r="BH349"/>
  <c r="BG349"/>
  <c r="BF349"/>
  <c r="T349"/>
  <c r="R349"/>
  <c r="P349"/>
  <c r="BI343"/>
  <c r="BH343"/>
  <c r="BG343"/>
  <c r="BF343"/>
  <c r="T343"/>
  <c r="R343"/>
  <c r="P343"/>
  <c r="BI338"/>
  <c r="BH338"/>
  <c r="BG338"/>
  <c r="BF338"/>
  <c r="T338"/>
  <c r="R338"/>
  <c r="P338"/>
  <c r="BI331"/>
  <c r="BH331"/>
  <c r="BG331"/>
  <c r="BF331"/>
  <c r="T331"/>
  <c r="R331"/>
  <c r="P331"/>
  <c r="BI324"/>
  <c r="BH324"/>
  <c r="BG324"/>
  <c r="BF324"/>
  <c r="T324"/>
  <c r="R324"/>
  <c r="P324"/>
  <c r="BI314"/>
  <c r="BH314"/>
  <c r="BG314"/>
  <c r="BF314"/>
  <c r="T314"/>
  <c r="R314"/>
  <c r="P314"/>
  <c r="BI310"/>
  <c r="BH310"/>
  <c r="BG310"/>
  <c r="BF310"/>
  <c r="T310"/>
  <c r="R310"/>
  <c r="P310"/>
  <c r="BI306"/>
  <c r="BH306"/>
  <c r="BG306"/>
  <c r="BF306"/>
  <c r="T306"/>
  <c r="R306"/>
  <c r="P306"/>
  <c r="BI301"/>
  <c r="BH301"/>
  <c r="BG301"/>
  <c r="BF301"/>
  <c r="T301"/>
  <c r="R301"/>
  <c r="P301"/>
  <c r="BI296"/>
  <c r="BH296"/>
  <c r="BG296"/>
  <c r="BF296"/>
  <c r="T296"/>
  <c r="R296"/>
  <c r="P296"/>
  <c r="BI287"/>
  <c r="BH287"/>
  <c r="BG287"/>
  <c r="BF287"/>
  <c r="T287"/>
  <c r="R287"/>
  <c r="P287"/>
  <c r="BI282"/>
  <c r="BH282"/>
  <c r="BG282"/>
  <c r="BF282"/>
  <c r="T282"/>
  <c r="R282"/>
  <c r="P282"/>
  <c r="BI272"/>
  <c r="BH272"/>
  <c r="BG272"/>
  <c r="BF272"/>
  <c r="T272"/>
  <c r="R272"/>
  <c r="P272"/>
  <c r="BI261"/>
  <c r="BH261"/>
  <c r="BG261"/>
  <c r="BF261"/>
  <c r="T261"/>
  <c r="R261"/>
  <c r="P261"/>
  <c r="BI255"/>
  <c r="BH255"/>
  <c r="BG255"/>
  <c r="BF255"/>
  <c r="T255"/>
  <c r="R255"/>
  <c r="P255"/>
  <c r="BI250"/>
  <c r="BH250"/>
  <c r="BG250"/>
  <c r="BF250"/>
  <c r="T250"/>
  <c r="R250"/>
  <c r="P250"/>
  <c r="BI245"/>
  <c r="BH245"/>
  <c r="BG245"/>
  <c r="BF245"/>
  <c r="T245"/>
  <c r="R245"/>
  <c r="P245"/>
  <c r="BI241"/>
  <c r="BH241"/>
  <c r="BG241"/>
  <c r="BF241"/>
  <c r="T241"/>
  <c r="R241"/>
  <c r="P241"/>
  <c r="BI237"/>
  <c r="BH237"/>
  <c r="BG237"/>
  <c r="BF237"/>
  <c r="T237"/>
  <c r="R237"/>
  <c r="P237"/>
  <c r="BI231"/>
  <c r="BH231"/>
  <c r="BG231"/>
  <c r="BF231"/>
  <c r="T231"/>
  <c r="R231"/>
  <c r="P231"/>
  <c r="BI226"/>
  <c r="BH226"/>
  <c r="BG226"/>
  <c r="BF226"/>
  <c r="T226"/>
  <c r="R226"/>
  <c r="P226"/>
  <c r="BI222"/>
  <c r="BH222"/>
  <c r="BG222"/>
  <c r="BF222"/>
  <c r="T222"/>
  <c r="R222"/>
  <c r="P222"/>
  <c r="BI218"/>
  <c r="BH218"/>
  <c r="BG218"/>
  <c r="BF218"/>
  <c r="T218"/>
  <c r="R218"/>
  <c r="P218"/>
  <c r="BI213"/>
  <c r="BH213"/>
  <c r="BG213"/>
  <c r="BF213"/>
  <c r="T213"/>
  <c r="R213"/>
  <c r="P213"/>
  <c r="BI209"/>
  <c r="BH209"/>
  <c r="BG209"/>
  <c r="BF209"/>
  <c r="T209"/>
  <c r="R209"/>
  <c r="P209"/>
  <c r="BI204"/>
  <c r="BH204"/>
  <c r="BG204"/>
  <c r="BF204"/>
  <c r="T204"/>
  <c r="R204"/>
  <c r="P204"/>
  <c r="BI194"/>
  <c r="BH194"/>
  <c r="BG194"/>
  <c r="BF194"/>
  <c r="T194"/>
  <c r="R194"/>
  <c r="P194"/>
  <c r="BI190"/>
  <c r="BH190"/>
  <c r="BG190"/>
  <c r="BF190"/>
  <c r="T190"/>
  <c r="R190"/>
  <c r="P190"/>
  <c r="BI186"/>
  <c r="BH186"/>
  <c r="BG186"/>
  <c r="BF186"/>
  <c r="T186"/>
  <c r="R186"/>
  <c r="P186"/>
  <c r="BI181"/>
  <c r="BH181"/>
  <c r="BG181"/>
  <c r="BF181"/>
  <c r="T181"/>
  <c r="R181"/>
  <c r="P181"/>
  <c r="BI175"/>
  <c r="BH175"/>
  <c r="BG175"/>
  <c r="BF175"/>
  <c r="T175"/>
  <c r="R175"/>
  <c r="P175"/>
  <c r="BI169"/>
  <c r="BH169"/>
  <c r="BG169"/>
  <c r="BF169"/>
  <c r="T169"/>
  <c r="R169"/>
  <c r="P169"/>
  <c r="BI163"/>
  <c r="BH163"/>
  <c r="BG163"/>
  <c r="BF163"/>
  <c r="T163"/>
  <c r="R163"/>
  <c r="P163"/>
  <c r="BI159"/>
  <c r="BH159"/>
  <c r="BG159"/>
  <c r="BF159"/>
  <c r="T159"/>
  <c r="R159"/>
  <c r="P159"/>
  <c r="BI153"/>
  <c r="BH153"/>
  <c r="BG153"/>
  <c r="BF153"/>
  <c r="T153"/>
  <c r="R153"/>
  <c r="P153"/>
  <c r="BI145"/>
  <c r="BH145"/>
  <c r="BG145"/>
  <c r="BF145"/>
  <c r="T145"/>
  <c r="R145"/>
  <c r="P145"/>
  <c r="BI139"/>
  <c r="BH139"/>
  <c r="BG139"/>
  <c r="BF139"/>
  <c r="T139"/>
  <c r="R139"/>
  <c r="P139"/>
  <c r="BI129"/>
  <c r="BH129"/>
  <c r="BG129"/>
  <c r="BF129"/>
  <c r="T129"/>
  <c r="R129"/>
  <c r="P129"/>
  <c r="BI124"/>
  <c r="BH124"/>
  <c r="BG124"/>
  <c r="BF124"/>
  <c r="T124"/>
  <c r="R124"/>
  <c r="P124"/>
  <c r="J118"/>
  <c r="F117"/>
  <c r="F115"/>
  <c r="E113"/>
  <c r="J92"/>
  <c r="F91"/>
  <c r="F89"/>
  <c r="E87"/>
  <c r="J21"/>
  <c r="E21"/>
  <c r="J117"/>
  <c r="J20"/>
  <c r="J18"/>
  <c r="E18"/>
  <c r="F118"/>
  <c r="J17"/>
  <c r="J12"/>
  <c r="J115"/>
  <c r="E7"/>
  <c r="E111"/>
  <c i="1" r="L90"/>
  <c r="AM90"/>
  <c r="AM89"/>
  <c r="L89"/>
  <c r="AM87"/>
  <c r="L87"/>
  <c r="L85"/>
  <c r="L84"/>
  <c i="6" r="BK174"/>
  <c r="J174"/>
  <c r="BK169"/>
  <c r="J169"/>
  <c r="BK164"/>
  <c r="J164"/>
  <c r="BK160"/>
  <c r="BK149"/>
  <c r="J149"/>
  <c r="BK145"/>
  <c r="J145"/>
  <c r="BK142"/>
  <c r="J142"/>
  <c r="BK139"/>
  <c r="J139"/>
  <c r="BK131"/>
  <c r="J131"/>
  <c r="BK125"/>
  <c r="J125"/>
  <c r="BK120"/>
  <c i="5" r="J418"/>
  <c r="J413"/>
  <c r="BK408"/>
  <c r="J331"/>
  <c r="J323"/>
  <c r="J314"/>
  <c r="BK304"/>
  <c r="BK282"/>
  <c r="J277"/>
  <c r="BK222"/>
  <c r="J215"/>
  <c r="BK167"/>
  <c r="J159"/>
  <c r="J150"/>
  <c r="J141"/>
  <c r="BK124"/>
  <c i="4" r="BK385"/>
  <c r="J371"/>
  <c r="J355"/>
  <c r="J325"/>
  <c r="BK301"/>
  <c r="J289"/>
  <c r="BK269"/>
  <c r="BK255"/>
  <c r="J248"/>
  <c r="J241"/>
  <c r="J234"/>
  <c r="J227"/>
  <c r="J220"/>
  <c r="BK215"/>
  <c r="BK195"/>
  <c r="J190"/>
  <c r="BK175"/>
  <c r="BK163"/>
  <c r="BK144"/>
  <c r="J133"/>
  <c i="3" r="J562"/>
  <c r="BK556"/>
  <c r="J551"/>
  <c r="BK544"/>
  <c r="BK537"/>
  <c r="BK530"/>
  <c r="J525"/>
  <c r="BK488"/>
  <c r="J481"/>
  <c r="BK477"/>
  <c r="BK476"/>
  <c r="BK471"/>
  <c r="J470"/>
  <c r="J466"/>
  <c r="BK465"/>
  <c r="BK454"/>
  <c r="J447"/>
  <c r="J442"/>
  <c r="BK425"/>
  <c r="J356"/>
  <c r="J336"/>
  <c r="BK331"/>
  <c r="J326"/>
  <c r="BK313"/>
  <c r="J304"/>
  <c r="BK300"/>
  <c r="J290"/>
  <c r="BK285"/>
  <c r="BK268"/>
  <c r="BK252"/>
  <c r="BK233"/>
  <c r="J229"/>
  <c r="BK211"/>
  <c r="BK182"/>
  <c r="BK157"/>
  <c r="BK153"/>
  <c r="J125"/>
  <c i="2" r="BK489"/>
  <c r="BK480"/>
  <c r="BK475"/>
  <c r="BK468"/>
  <c r="BK461"/>
  <c r="J454"/>
  <c r="BK426"/>
  <c r="J396"/>
  <c r="BK379"/>
  <c r="J368"/>
  <c r="BK358"/>
  <c r="BK349"/>
  <c r="BK310"/>
  <c r="BK306"/>
  <c r="BK296"/>
  <c r="BK287"/>
  <c r="J282"/>
  <c r="J261"/>
  <c r="J255"/>
  <c r="BK250"/>
  <c r="BK241"/>
  <c r="BK222"/>
  <c r="J175"/>
  <c r="BK153"/>
  <c r="BK139"/>
  <c i="1" r="AS94"/>
  <c i="5" r="BK413"/>
  <c r="J399"/>
  <c r="BK387"/>
  <c r="J372"/>
  <c r="J364"/>
  <c r="BK351"/>
  <c r="J341"/>
  <c r="BK270"/>
  <c r="BK228"/>
  <c r="BK215"/>
  <c r="J207"/>
  <c r="BK177"/>
  <c r="BK159"/>
  <c r="J133"/>
  <c i="4" r="BK858"/>
  <c r="J858"/>
  <c r="BK851"/>
  <c r="J851"/>
  <c r="BK844"/>
  <c r="J844"/>
  <c r="BK837"/>
  <c r="BK832"/>
  <c r="BK825"/>
  <c r="J819"/>
  <c r="J815"/>
  <c r="J811"/>
  <c r="BK807"/>
  <c r="J803"/>
  <c r="BK789"/>
  <c r="J784"/>
  <c r="BK779"/>
  <c r="BK772"/>
  <c r="J767"/>
  <c r="J753"/>
  <c r="J748"/>
  <c r="BK743"/>
  <c r="J738"/>
  <c r="BK733"/>
  <c r="J726"/>
  <c r="J721"/>
  <c r="BK714"/>
  <c r="BK701"/>
  <c r="BK689"/>
  <c r="J684"/>
  <c r="J677"/>
  <c r="BK670"/>
  <c r="BK665"/>
  <c r="BK658"/>
  <c r="BK653"/>
  <c r="BK647"/>
  <c r="J641"/>
  <c r="BK636"/>
  <c r="J631"/>
  <c r="J626"/>
  <c r="BK613"/>
  <c r="BK600"/>
  <c r="J596"/>
  <c r="J587"/>
  <c r="J582"/>
  <c r="BK565"/>
  <c r="BK561"/>
  <c r="J557"/>
  <c r="J552"/>
  <c r="J541"/>
  <c r="J536"/>
  <c r="BK523"/>
  <c r="J518"/>
  <c r="BK513"/>
  <c r="BK508"/>
  <c r="BK491"/>
  <c r="BK486"/>
  <c r="J480"/>
  <c r="BK475"/>
  <c r="BK470"/>
  <c r="BK466"/>
  <c r="J462"/>
  <c r="J458"/>
  <c r="BK454"/>
  <c r="J438"/>
  <c r="J434"/>
  <c r="BK430"/>
  <c r="BK426"/>
  <c r="BK422"/>
  <c r="BK410"/>
  <c r="BK404"/>
  <c r="BK393"/>
  <c r="BK379"/>
  <c r="J363"/>
  <c r="BK347"/>
  <c r="J347"/>
  <c r="BK339"/>
  <c r="BK335"/>
  <c r="J329"/>
  <c r="BK325"/>
  <c r="BK315"/>
  <c r="BK305"/>
  <c r="J301"/>
  <c r="BK295"/>
  <c r="BK289"/>
  <c r="BK276"/>
  <c r="J269"/>
  <c r="J262"/>
  <c r="J255"/>
  <c r="BK234"/>
  <c r="BK210"/>
  <c r="BK205"/>
  <c r="BK200"/>
  <c r="J195"/>
  <c r="BK185"/>
  <c r="BK180"/>
  <c r="J175"/>
  <c r="J170"/>
  <c r="J158"/>
  <c r="BK153"/>
  <c r="J148"/>
  <c r="J144"/>
  <c r="BK133"/>
  <c r="BK124"/>
  <c i="3" r="BK567"/>
  <c r="J567"/>
  <c r="BK562"/>
  <c r="J556"/>
  <c r="BK551"/>
  <c r="BK525"/>
  <c r="BK505"/>
  <c r="BK500"/>
  <c r="J496"/>
  <c r="BK492"/>
  <c r="BK484"/>
  <c r="J482"/>
  <c r="J471"/>
  <c r="BK470"/>
  <c r="BK466"/>
  <c r="BK461"/>
  <c r="BK447"/>
  <c r="BK442"/>
  <c r="J436"/>
  <c r="J431"/>
  <c r="J420"/>
  <c r="J414"/>
  <c r="BK408"/>
  <c r="J401"/>
  <c r="J397"/>
  <c r="J391"/>
  <c r="BK380"/>
  <c r="J369"/>
  <c r="J360"/>
  <c r="BK356"/>
  <c r="J352"/>
  <c r="BK348"/>
  <c r="BK343"/>
  <c r="J331"/>
  <c r="BK322"/>
  <c r="BK318"/>
  <c r="J309"/>
  <c r="BK290"/>
  <c r="J285"/>
  <c r="J268"/>
  <c r="BK263"/>
  <c r="BK247"/>
  <c r="BK243"/>
  <c r="J239"/>
  <c r="J233"/>
  <c r="J225"/>
  <c r="BK220"/>
  <c r="J216"/>
  <c r="J211"/>
  <c r="BK207"/>
  <c r="BK191"/>
  <c r="J182"/>
  <c r="J176"/>
  <c r="BK170"/>
  <c r="BK164"/>
  <c r="J157"/>
  <c r="J153"/>
  <c r="J149"/>
  <c r="J143"/>
  <c r="J135"/>
  <c i="2" r="J489"/>
  <c r="J480"/>
  <c r="J475"/>
  <c r="J449"/>
  <c r="J435"/>
  <c r="BK430"/>
  <c r="BK422"/>
  <c r="BK418"/>
  <c r="BK414"/>
  <c r="BK407"/>
  <c r="BK401"/>
  <c r="BK396"/>
  <c r="BK390"/>
  <c r="BK385"/>
  <c r="BK373"/>
  <c r="BK368"/>
  <c r="J363"/>
  <c r="J358"/>
  <c r="BK353"/>
  <c r="BK343"/>
  <c r="J338"/>
  <c r="BK331"/>
  <c r="J324"/>
  <c r="BK314"/>
  <c r="J310"/>
  <c r="J306"/>
  <c r="J301"/>
  <c r="J287"/>
  <c r="BK272"/>
  <c r="BK255"/>
  <c r="J245"/>
  <c r="BK237"/>
  <c r="BK231"/>
  <c r="BK226"/>
  <c r="J222"/>
  <c r="BK218"/>
  <c r="BK213"/>
  <c r="BK209"/>
  <c r="J204"/>
  <c r="J194"/>
  <c r="BK190"/>
  <c r="J190"/>
  <c r="J186"/>
  <c r="J181"/>
  <c r="J169"/>
  <c r="BK163"/>
  <c r="BK159"/>
  <c r="BK145"/>
  <c r="J139"/>
  <c r="BK129"/>
  <c r="BK124"/>
  <c i="6" r="J120"/>
  <c i="5" r="BK418"/>
  <c r="J408"/>
  <c r="J387"/>
  <c r="BK378"/>
  <c r="BK341"/>
  <c r="BK323"/>
  <c r="J304"/>
  <c r="BK293"/>
  <c r="J282"/>
  <c r="BK277"/>
  <c r="J270"/>
  <c r="BK257"/>
  <c r="BK244"/>
  <c r="BK237"/>
  <c r="J228"/>
  <c r="BK207"/>
  <c r="J194"/>
  <c r="BK150"/>
  <c r="BK141"/>
  <c r="BK133"/>
  <c r="J124"/>
  <c i="4" r="J837"/>
  <c r="J832"/>
  <c r="J825"/>
  <c r="BK819"/>
  <c r="BK815"/>
  <c r="BK811"/>
  <c r="J807"/>
  <c r="BK803"/>
  <c r="J789"/>
  <c r="BK784"/>
  <c r="J779"/>
  <c r="J772"/>
  <c r="BK767"/>
  <c r="BK753"/>
  <c r="BK748"/>
  <c r="J743"/>
  <c r="BK738"/>
  <c r="J733"/>
  <c r="BK726"/>
  <c r="BK721"/>
  <c r="J714"/>
  <c r="J701"/>
  <c r="J689"/>
  <c r="BK684"/>
  <c r="BK677"/>
  <c r="J670"/>
  <c r="J665"/>
  <c r="J658"/>
  <c r="J653"/>
  <c r="J647"/>
  <c r="BK641"/>
  <c r="J636"/>
  <c r="BK631"/>
  <c r="BK626"/>
  <c r="J613"/>
  <c r="J600"/>
  <c r="BK596"/>
  <c r="BK587"/>
  <c r="BK582"/>
  <c r="J565"/>
  <c r="J561"/>
  <c r="BK557"/>
  <c r="BK552"/>
  <c r="BK541"/>
  <c r="BK536"/>
  <c r="J523"/>
  <c r="BK518"/>
  <c r="J513"/>
  <c r="J508"/>
  <c r="J491"/>
  <c r="J486"/>
  <c r="BK480"/>
  <c r="J475"/>
  <c r="J470"/>
  <c r="J466"/>
  <c r="BK462"/>
  <c r="BK458"/>
  <c r="J454"/>
  <c r="BK438"/>
  <c r="BK434"/>
  <c r="J430"/>
  <c r="J426"/>
  <c r="J422"/>
  <c r="J410"/>
  <c r="J404"/>
  <c r="J393"/>
  <c r="J385"/>
  <c r="J379"/>
  <c r="BK371"/>
  <c r="BK363"/>
  <c r="BK355"/>
  <c r="J339"/>
  <c r="J335"/>
  <c r="BK329"/>
  <c r="J315"/>
  <c r="J305"/>
  <c r="J295"/>
  <c r="BK283"/>
  <c r="J283"/>
  <c r="J276"/>
  <c r="BK262"/>
  <c r="BK248"/>
  <c r="BK241"/>
  <c r="BK227"/>
  <c r="BK220"/>
  <c r="J215"/>
  <c r="J210"/>
  <c r="J205"/>
  <c r="J200"/>
  <c r="BK190"/>
  <c r="J185"/>
  <c r="J180"/>
  <c r="BK170"/>
  <c r="J163"/>
  <c r="BK158"/>
  <c r="J153"/>
  <c r="BK148"/>
  <c r="J124"/>
  <c i="3" r="J544"/>
  <c r="J537"/>
  <c r="J530"/>
  <c r="J505"/>
  <c r="J500"/>
  <c r="BK496"/>
  <c r="J492"/>
  <c r="J488"/>
  <c r="J484"/>
  <c r="BK482"/>
  <c r="BK481"/>
  <c r="J477"/>
  <c r="J476"/>
  <c r="J465"/>
  <c r="J461"/>
  <c r="J454"/>
  <c r="BK436"/>
  <c r="BK431"/>
  <c r="J425"/>
  <c r="BK420"/>
  <c r="BK414"/>
  <c r="J408"/>
  <c r="BK401"/>
  <c r="BK397"/>
  <c r="BK391"/>
  <c r="J380"/>
  <c r="BK369"/>
  <c r="BK360"/>
  <c r="BK352"/>
  <c r="J348"/>
  <c r="J343"/>
  <c r="BK336"/>
  <c r="BK326"/>
  <c r="J322"/>
  <c r="J318"/>
  <c r="J313"/>
  <c r="BK309"/>
  <c r="BK304"/>
  <c r="J300"/>
  <c r="J263"/>
  <c r="J252"/>
  <c r="J247"/>
  <c r="J243"/>
  <c r="BK239"/>
  <c r="BK229"/>
  <c r="BK225"/>
  <c r="J220"/>
  <c r="BK216"/>
  <c r="J207"/>
  <c r="J191"/>
  <c r="BK176"/>
  <c r="J170"/>
  <c r="J164"/>
  <c r="BK149"/>
  <c r="BK143"/>
  <c r="BK135"/>
  <c r="BK125"/>
  <c i="2" r="J468"/>
  <c r="J461"/>
  <c r="BK454"/>
  <c r="BK449"/>
  <c r="BK435"/>
  <c r="J430"/>
  <c r="J426"/>
  <c r="J422"/>
  <c r="J418"/>
  <c r="J414"/>
  <c r="J407"/>
  <c r="J401"/>
  <c r="J390"/>
  <c r="J385"/>
  <c r="J379"/>
  <c r="J373"/>
  <c r="BK363"/>
  <c r="J353"/>
  <c r="J349"/>
  <c r="J343"/>
  <c r="BK338"/>
  <c r="J331"/>
  <c r="BK324"/>
  <c r="J314"/>
  <c r="BK301"/>
  <c r="J296"/>
  <c r="BK282"/>
  <c r="J272"/>
  <c r="BK261"/>
  <c r="J250"/>
  <c r="BK245"/>
  <c r="J241"/>
  <c r="J237"/>
  <c r="J231"/>
  <c r="J226"/>
  <c r="J218"/>
  <c r="J213"/>
  <c r="J209"/>
  <c r="BK204"/>
  <c r="BK194"/>
  <c r="BK186"/>
  <c r="BK181"/>
  <c r="BK175"/>
  <c r="BK169"/>
  <c r="J163"/>
  <c r="J159"/>
  <c r="J153"/>
  <c r="J145"/>
  <c r="J129"/>
  <c r="J124"/>
  <c i="6" r="J160"/>
  <c i="5" r="BK428"/>
  <c r="J428"/>
  <c r="BK423"/>
  <c r="J423"/>
  <c r="BK399"/>
  <c r="J378"/>
  <c r="BK372"/>
  <c r="BK364"/>
  <c r="J351"/>
  <c r="BK331"/>
  <c r="BK314"/>
  <c r="J293"/>
  <c r="J257"/>
  <c r="J244"/>
  <c r="J237"/>
  <c r="J222"/>
  <c r="BK194"/>
  <c r="J177"/>
  <c r="J167"/>
  <c i="4" l="1" r="R123"/>
  <c r="R288"/>
  <c r="R479"/>
  <c r="R802"/>
  <c i="5" r="R123"/>
  <c r="R256"/>
  <c i="2" r="BK123"/>
  <c r="J123"/>
  <c r="J98"/>
  <c r="P144"/>
  <c r="R144"/>
  <c r="P249"/>
  <c r="BK413"/>
  <c r="J413"/>
  <c r="J101"/>
  <c r="T413"/>
  <c i="3" r="P124"/>
  <c r="T124"/>
  <c r="BK251"/>
  <c r="J251"/>
  <c r="J100"/>
  <c r="T251"/>
  <c r="BK483"/>
  <c r="J483"/>
  <c r="J102"/>
  <c r="T483"/>
  <c i="4" r="BK123"/>
  <c r="J123"/>
  <c r="J98"/>
  <c r="BK288"/>
  <c r="J288"/>
  <c r="J99"/>
  <c r="P479"/>
  <c r="T802"/>
  <c i="5" r="P123"/>
  <c r="BK256"/>
  <c r="J256"/>
  <c r="J99"/>
  <c r="BK398"/>
  <c r="J398"/>
  <c r="J100"/>
  <c r="T398"/>
  <c i="2" r="P123"/>
  <c r="R123"/>
  <c r="T123"/>
  <c r="BK249"/>
  <c r="J249"/>
  <c r="J100"/>
  <c r="T249"/>
  <c r="R413"/>
  <c i="3" r="BK124"/>
  <c r="J124"/>
  <c r="J98"/>
  <c r="R124"/>
  <c r="P148"/>
  <c r="T148"/>
  <c r="P251"/>
  <c r="BK460"/>
  <c r="J460"/>
  <c r="J101"/>
  <c r="T460"/>
  <c r="R483"/>
  <c i="4" r="P123"/>
  <c r="P288"/>
  <c r="T479"/>
  <c r="BK802"/>
  <c r="J802"/>
  <c r="J101"/>
  <c i="5" r="BK123"/>
  <c r="J123"/>
  <c r="J98"/>
  <c r="P256"/>
  <c r="R398"/>
  <c i="2" r="BK144"/>
  <c r="J144"/>
  <c r="J99"/>
  <c r="T144"/>
  <c r="R249"/>
  <c r="P413"/>
  <c i="3" r="BK148"/>
  <c r="J148"/>
  <c r="J99"/>
  <c r="R148"/>
  <c r="R251"/>
  <c r="P460"/>
  <c r="R460"/>
  <c r="P483"/>
  <c i="4" r="T123"/>
  <c r="T288"/>
  <c r="BK479"/>
  <c r="J479"/>
  <c r="J100"/>
  <c r="P802"/>
  <c i="5" r="T123"/>
  <c r="T256"/>
  <c r="P398"/>
  <c i="6" r="BK130"/>
  <c r="J130"/>
  <c r="J98"/>
  <c r="P130"/>
  <c r="P118"/>
  <c i="1" r="AU99"/>
  <c i="6" r="R130"/>
  <c r="R118"/>
  <c r="T130"/>
  <c r="T118"/>
  <c i="5" r="J89"/>
  <c r="BE141"/>
  <c r="BE150"/>
  <c r="BE207"/>
  <c r="BE215"/>
  <c r="BE270"/>
  <c r="BE277"/>
  <c r="BE282"/>
  <c r="BE408"/>
  <c r="BE418"/>
  <c r="BE423"/>
  <c r="BE428"/>
  <c i="6" r="BE149"/>
  <c i="2" r="E85"/>
  <c r="J89"/>
  <c r="F92"/>
  <c r="BE181"/>
  <c r="BE204"/>
  <c r="BE231"/>
  <c r="BE241"/>
  <c r="BE245"/>
  <c r="BE250"/>
  <c r="BE255"/>
  <c r="BE272"/>
  <c r="BE287"/>
  <c r="BE324"/>
  <c r="BE349"/>
  <c r="BE368"/>
  <c r="BE379"/>
  <c r="BE385"/>
  <c r="BE396"/>
  <c r="BE401"/>
  <c r="BE449"/>
  <c r="BE454"/>
  <c r="BE468"/>
  <c i="3" r="E85"/>
  <c r="J91"/>
  <c r="J116"/>
  <c r="F119"/>
  <c r="BE143"/>
  <c r="BE182"/>
  <c r="BE191"/>
  <c r="BE220"/>
  <c r="BE225"/>
  <c r="BE233"/>
  <c r="BE252"/>
  <c r="BE290"/>
  <c r="BE304"/>
  <c r="BE309"/>
  <c r="BE331"/>
  <c r="BE343"/>
  <c r="BE356"/>
  <c r="BE360"/>
  <c r="BE401"/>
  <c r="BE431"/>
  <c r="BE447"/>
  <c r="BE454"/>
  <c r="BE470"/>
  <c r="BE471"/>
  <c r="BE476"/>
  <c r="BE477"/>
  <c r="BE482"/>
  <c r="BE484"/>
  <c r="BE488"/>
  <c r="BE492"/>
  <c r="BE525"/>
  <c i="4" r="J89"/>
  <c r="F92"/>
  <c r="BE163"/>
  <c r="BE175"/>
  <c r="BE180"/>
  <c r="BE195"/>
  <c r="BE200"/>
  <c r="BE205"/>
  <c r="BE210"/>
  <c r="BE215"/>
  <c r="BE234"/>
  <c r="BE241"/>
  <c r="BE269"/>
  <c r="BE276"/>
  <c r="BE283"/>
  <c r="BE289"/>
  <c r="BE329"/>
  <c r="BE371"/>
  <c r="BE404"/>
  <c r="BE410"/>
  <c r="BE426"/>
  <c r="BE430"/>
  <c r="BE438"/>
  <c r="BE454"/>
  <c r="BE462"/>
  <c r="BE475"/>
  <c r="BE513"/>
  <c r="BE518"/>
  <c r="BE523"/>
  <c r="BE536"/>
  <c r="BE552"/>
  <c r="BE565"/>
  <c r="BE582"/>
  <c r="BE587"/>
  <c r="BE596"/>
  <c r="BE626"/>
  <c r="BE631"/>
  <c r="BE641"/>
  <c r="BE647"/>
  <c r="BE670"/>
  <c r="BE677"/>
  <c r="BE714"/>
  <c r="BE721"/>
  <c r="BE726"/>
  <c r="BE753"/>
  <c r="BE779"/>
  <c r="BE784"/>
  <c r="BE803"/>
  <c r="BE807"/>
  <c r="BE811"/>
  <c r="BE815"/>
  <c r="BE819"/>
  <c r="BE832"/>
  <c i="5" r="F92"/>
  <c r="BE159"/>
  <c r="BE167"/>
  <c r="BE222"/>
  <c r="BE304"/>
  <c r="BE323"/>
  <c r="BE399"/>
  <c r="BE413"/>
  <c i="6" r="J89"/>
  <c r="J91"/>
  <c r="F115"/>
  <c i="2" r="J91"/>
  <c r="BE129"/>
  <c r="BE139"/>
  <c r="BE153"/>
  <c r="BE159"/>
  <c r="BE175"/>
  <c r="BE186"/>
  <c r="BE190"/>
  <c r="BE222"/>
  <c r="BE226"/>
  <c r="BE261"/>
  <c r="BE296"/>
  <c r="BE306"/>
  <c r="BE310"/>
  <c r="BE353"/>
  <c r="BE358"/>
  <c r="BE363"/>
  <c r="BE373"/>
  <c r="BE407"/>
  <c r="BE426"/>
  <c r="BE461"/>
  <c r="BE480"/>
  <c r="BE489"/>
  <c i="3" r="BE125"/>
  <c r="BE149"/>
  <c r="BE153"/>
  <c r="BE157"/>
  <c r="BE170"/>
  <c r="BE176"/>
  <c r="BE211"/>
  <c r="BE216"/>
  <c r="BE229"/>
  <c r="BE239"/>
  <c r="BE243"/>
  <c r="BE247"/>
  <c r="BE268"/>
  <c r="BE285"/>
  <c r="BE313"/>
  <c r="BE318"/>
  <c r="BE326"/>
  <c r="BE336"/>
  <c r="BE352"/>
  <c r="BE369"/>
  <c r="BE380"/>
  <c r="BE408"/>
  <c r="BE414"/>
  <c r="BE420"/>
  <c r="BE425"/>
  <c r="BE436"/>
  <c r="BE442"/>
  <c r="BE465"/>
  <c r="BE466"/>
  <c r="BE481"/>
  <c r="BE496"/>
  <c r="BE500"/>
  <c r="BE505"/>
  <c r="BE530"/>
  <c r="BE537"/>
  <c r="BE544"/>
  <c r="BE551"/>
  <c r="BE567"/>
  <c i="4" r="J91"/>
  <c r="E111"/>
  <c r="BE124"/>
  <c r="BE144"/>
  <c r="BE190"/>
  <c r="BE220"/>
  <c r="BE227"/>
  <c r="BE248"/>
  <c r="BE255"/>
  <c r="BE262"/>
  <c r="BE295"/>
  <c r="BE301"/>
  <c r="BE305"/>
  <c r="BE325"/>
  <c r="BE335"/>
  <c r="BE339"/>
  <c r="BE355"/>
  <c r="BE385"/>
  <c r="BE393"/>
  <c r="BE422"/>
  <c r="BE434"/>
  <c r="BE458"/>
  <c r="BE466"/>
  <c r="BE470"/>
  <c r="BE480"/>
  <c r="BE486"/>
  <c r="BE491"/>
  <c r="BE508"/>
  <c r="BE541"/>
  <c r="BE557"/>
  <c r="BE561"/>
  <c r="BE600"/>
  <c r="BE613"/>
  <c r="BE636"/>
  <c r="BE653"/>
  <c r="BE658"/>
  <c r="BE665"/>
  <c r="BE684"/>
  <c r="BE689"/>
  <c r="BE701"/>
  <c r="BE733"/>
  <c r="BE738"/>
  <c r="BE743"/>
  <c r="BE748"/>
  <c r="BE767"/>
  <c r="BE772"/>
  <c r="BE789"/>
  <c r="BE825"/>
  <c r="BE837"/>
  <c r="BE844"/>
  <c r="BE851"/>
  <c r="BE858"/>
  <c i="5" r="J117"/>
  <c r="BE124"/>
  <c r="BE133"/>
  <c r="BE194"/>
  <c r="BE237"/>
  <c r="BE293"/>
  <c r="BE331"/>
  <c r="BE364"/>
  <c r="BE387"/>
  <c i="6" r="E108"/>
  <c r="BE120"/>
  <c i="2" r="BE124"/>
  <c r="BE145"/>
  <c r="BE163"/>
  <c r="BE169"/>
  <c r="BE194"/>
  <c r="BE209"/>
  <c r="BE213"/>
  <c r="BE218"/>
  <c r="BE237"/>
  <c r="BE282"/>
  <c r="BE301"/>
  <c r="BE314"/>
  <c r="BE331"/>
  <c r="BE338"/>
  <c r="BE343"/>
  <c r="BE390"/>
  <c r="BE414"/>
  <c r="BE418"/>
  <c r="BE422"/>
  <c r="BE430"/>
  <c r="BE435"/>
  <c r="BE475"/>
  <c i="3" r="BE135"/>
  <c r="BE164"/>
  <c r="BE207"/>
  <c r="BE263"/>
  <c r="BE300"/>
  <c r="BE322"/>
  <c r="BE348"/>
  <c r="BE391"/>
  <c r="BE397"/>
  <c r="BE461"/>
  <c r="BE556"/>
  <c r="BE562"/>
  <c i="4" r="BE133"/>
  <c r="BE148"/>
  <c r="BE153"/>
  <c r="BE158"/>
  <c r="BE170"/>
  <c r="BE185"/>
  <c r="BE315"/>
  <c r="BE347"/>
  <c r="BE363"/>
  <c r="BE379"/>
  <c i="5" r="E85"/>
  <c r="BE177"/>
  <c r="BE228"/>
  <c r="BE244"/>
  <c r="BE257"/>
  <c r="BE314"/>
  <c r="BE341"/>
  <c r="BE351"/>
  <c r="BE372"/>
  <c r="BE378"/>
  <c r="BK427"/>
  <c r="J427"/>
  <c r="J101"/>
  <c i="6" r="BE125"/>
  <c r="BE131"/>
  <c r="BE139"/>
  <c r="BE142"/>
  <c r="BE145"/>
  <c r="BE160"/>
  <c r="BE164"/>
  <c r="BE169"/>
  <c r="BE174"/>
  <c r="BK119"/>
  <c r="J119"/>
  <c r="J97"/>
  <c i="4" r="F36"/>
  <c i="1" r="BC97"/>
  <c i="3" r="F37"/>
  <c i="1" r="BD96"/>
  <c i="4" r="J34"/>
  <c i="1" r="AW97"/>
  <c i="2" r="F36"/>
  <c i="1" r="BC95"/>
  <c i="2" r="J34"/>
  <c i="1" r="AW95"/>
  <c i="3" r="F34"/>
  <c i="1" r="BA96"/>
  <c i="4" r="F35"/>
  <c i="1" r="BB97"/>
  <c i="2" r="F35"/>
  <c i="1" r="BB95"/>
  <c i="3" r="F36"/>
  <c i="1" r="BC96"/>
  <c i="5" r="F37"/>
  <c i="1" r="BD98"/>
  <c i="2" r="F37"/>
  <c i="1" r="BD95"/>
  <c i="5" r="F36"/>
  <c i="1" r="BC98"/>
  <c i="2" r="F34"/>
  <c i="1" r="BA95"/>
  <c i="4" r="F34"/>
  <c i="1" r="BA97"/>
  <c i="3" r="J34"/>
  <c i="1" r="AW96"/>
  <c i="5" r="J34"/>
  <c i="1" r="AW98"/>
  <c i="3" r="F35"/>
  <c i="1" r="BB96"/>
  <c i="4" r="F37"/>
  <c i="1" r="BD97"/>
  <c i="5" r="F34"/>
  <c i="1" r="BA98"/>
  <c i="5" r="F35"/>
  <c i="1" r="BB98"/>
  <c i="6" r="F34"/>
  <c i="1" r="BA99"/>
  <c i="6" r="J34"/>
  <c i="1" r="AW99"/>
  <c i="6" r="F35"/>
  <c i="1" r="BB99"/>
  <c i="6" r="F36"/>
  <c i="1" r="BC99"/>
  <c i="6" r="F37"/>
  <c i="1" r="BD99"/>
  <c i="5" l="1" r="T122"/>
  <c r="T121"/>
  <c i="4" r="T122"/>
  <c r="T121"/>
  <c r="P122"/>
  <c r="P121"/>
  <c i="1" r="AU97"/>
  <c i="2" r="R122"/>
  <c r="R121"/>
  <c i="5" r="P122"/>
  <c r="P121"/>
  <c i="1" r="AU98"/>
  <c i="3" r="T123"/>
  <c r="T122"/>
  <c r="P123"/>
  <c r="P122"/>
  <c i="1" r="AU96"/>
  <c i="5" r="R122"/>
  <c r="R121"/>
  <c i="4" r="R122"/>
  <c r="R121"/>
  <c i="3" r="R123"/>
  <c r="R122"/>
  <c i="2" r="T122"/>
  <c r="T121"/>
  <c r="P122"/>
  <c r="P121"/>
  <c i="1" r="AU95"/>
  <c i="4" r="BK122"/>
  <c r="J122"/>
  <c r="J97"/>
  <c i="2" r="BK122"/>
  <c r="J122"/>
  <c r="J97"/>
  <c i="3" r="BK123"/>
  <c r="BK122"/>
  <c r="J122"/>
  <c i="5" r="BK122"/>
  <c r="J122"/>
  <c r="J97"/>
  <c i="6" r="BK118"/>
  <c r="J118"/>
  <c r="J96"/>
  <c i="4" r="F33"/>
  <c i="1" r="AZ97"/>
  <c i="2" r="J33"/>
  <c i="1" r="AV95"/>
  <c r="AT95"/>
  <c i="3" r="J30"/>
  <c i="1" r="AG96"/>
  <c r="BA94"/>
  <c r="W30"/>
  <c i="3" r="F33"/>
  <c i="1" r="AZ96"/>
  <c i="5" r="F33"/>
  <c i="1" r="AZ98"/>
  <c i="4" r="J33"/>
  <c i="1" r="AV97"/>
  <c r="AT97"/>
  <c r="BD94"/>
  <c r="W33"/>
  <c i="5" r="J33"/>
  <c i="1" r="AV98"/>
  <c r="AT98"/>
  <c i="2" r="F33"/>
  <c i="1" r="AZ95"/>
  <c r="BC94"/>
  <c r="W32"/>
  <c i="6" r="J33"/>
  <c i="1" r="AV99"/>
  <c r="AT99"/>
  <c r="BB94"/>
  <c r="W31"/>
  <c i="3" r="J33"/>
  <c i="1" r="AV96"/>
  <c r="AT96"/>
  <c i="6" r="F33"/>
  <c i="1" r="AZ99"/>
  <c i="3" l="1" r="J39"/>
  <c i="2" r="BK121"/>
  <c r="J121"/>
  <c r="J96"/>
  <c i="3" r="J96"/>
  <c r="J123"/>
  <c r="J97"/>
  <c i="5" r="BK121"/>
  <c r="J121"/>
  <c i="4" r="BK121"/>
  <c r="J121"/>
  <c i="1" r="AN96"/>
  <c r="AU94"/>
  <c r="AX94"/>
  <c i="4" r="J30"/>
  <c i="1" r="AG97"/>
  <c r="AN97"/>
  <c r="AZ94"/>
  <c r="AV94"/>
  <c r="AK29"/>
  <c r="AW94"/>
  <c r="AK30"/>
  <c r="AY94"/>
  <c i="5" r="J30"/>
  <c i="1" r="AG98"/>
  <c r="AN98"/>
  <c i="6" r="J30"/>
  <c i="1" r="AG99"/>
  <c r="AN99"/>
  <c i="5" l="1" r="J39"/>
  <c i="4" r="J39"/>
  <c r="J96"/>
  <c i="5" r="J96"/>
  <c i="6" r="J39"/>
  <c i="1" r="W29"/>
  <c i="2" r="J30"/>
  <c i="1" r="AG95"/>
  <c r="AN95"/>
  <c r="AT94"/>
  <c i="2" l="1" r="J39"/>
  <c i="1"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<sst xmlns="http://schemas.openxmlformats.org/spreadsheetml/2006/main">
  <si>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</si>
  <si>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</si>
  <si>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</si>
  <si>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</si>
  <si>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</si>
  <si>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{6863e622-33df-49b4-b9c2-44dbd7da3c6e}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</si>
  <si>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</si>
  <si>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</si>
  <si>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</si>
  <si>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</si>
  <si>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</si>
  <si>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</si>
  <si>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</si>
  <si>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</si>
  <si>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6-2020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</si>
  <si>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</si>
  <si>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</si>
  <si>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traťového úseku Čelákovice - Neratovice</t>
  </si>
  <si>
    <t>KSO:</t>
  </si>
  <si>
    <t>CC-CZ:</t>
  </si>
  <si>
    <t>Místo:</t>
  </si>
  <si>
    <t xml:space="preserve"> </t>
  </si>
  <si>
    <t>Datum:</t>
  </si>
  <si>
    <t>28. 8. 2020</t>
  </si>
  <si>
    <t>Zadavatel:</t>
  </si>
  <si>
    <t>IČ:</t>
  </si>
  <si>
    <t>Ing. Aleš Bednář</t>
  </si>
  <si>
    <t>DIČ:</t>
  </si>
  <si>
    <t>Uchazeč:</t>
  </si>
  <si>
    <t>Vyplň údaj</t>
  </si>
  <si>
    <t>Projektant:</t>
  </si>
  <si>
    <t>True</t>
  </si>
  <si>
    <t>Zpracovatel:</t>
  </si>
  <si>
    <t>Lukáš Kot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</si>
  <si>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</si>
  <si>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</si>
  <si>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</si>
  <si>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</si>
  <si>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</si>
  <si>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</si>
  <si>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</si>
  <si>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</si>
  <si>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</si>
  <si>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</si>
  <si>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</si>
  <si>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</si>
  <si>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</si>
  <si>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</si>
  <si>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</si>
  <si>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</si>
  <si>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</si>
  <si>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</si>
  <si>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</si>
  <si>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</si>
  <si>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</si>
  <si>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</si>
  <si>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</si>
  <si>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</si>
  <si>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</si>
  <si>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</si>
  <si>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</si>
  <si>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</si>
  <si>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</si>
  <si>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</si>
  <si>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</si>
  <si>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</si>
  <si>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</si>
  <si>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</si>
  <si>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</si>
  <si>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</si>
  <si>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</si>
  <si>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</si>
  <si>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</si>
  <si>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</si>
  <si>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</si>
  <si>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</si>
  <si>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</si>
  <si>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</si>
  <si>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</si>
  <si>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</si>
  <si>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</si>
  <si>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Čelákovice - Lázně Toušeň</t>
  </si>
  <si>
    <t>STA</t>
  </si>
  <si>
    <t>1</t>
  </si>
  <si>
    <t>{211bc1aa-3b43-4638-9399-ce73ac9831c1}</t>
  </si>
  <si>
    <t>2</t>
  </si>
  <si>
    <t>02</t>
  </si>
  <si>
    <t>Lázně Toušeň - Brandýs nad Labem</t>
  </si>
  <si>
    <t>{a61c9c6a-9725-4929-800a-f43d56152a9d}</t>
  </si>
  <si>
    <t>03</t>
  </si>
  <si>
    <t>Brandýs nad Labem</t>
  </si>
  <si>
    <t>{2ce4d08f-77dc-4f38-9005-e3767b21b6e4}</t>
  </si>
  <si>
    <t>04</t>
  </si>
  <si>
    <t>P2727, P2730, P2731, P2739, P2743, P2745</t>
  </si>
  <si>
    <t>{914a8a55-15a2-4c59-bae3-a3a152e267f5}</t>
  </si>
  <si>
    <t>05</t>
  </si>
  <si>
    <t>VRN</t>
  </si>
  <si>
    <t>{6c9dc8ad-3e18-4aab-a2c5-6cb7bf2a1055}</t>
  </si>
  <si>
    <t>KRYCÍ LIST SOUPISU PRACÍ</t>
  </si>
  <si>
    <t>Objekt:</t>
  </si>
  <si>
    <t>01 - Čelákovice - Lázně Toušeň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</si>
  <si>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</si>
  <si>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</si>
  <si>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</si>
  <si>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</si>
  <si>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</si>
  <si>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</si>
  <si>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Materiál objednatele</t>
  </si>
  <si>
    <t xml:space="preserve">    2 - Materiál zhotovitele</t>
  </si>
  <si>
    <t xml:space="preserve">    5 - Komunikace pozemní</t>
  </si>
  <si>
    <t xml:space="preserve">    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</si>
  <si>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</si>
  <si>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</si>
  <si>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</si>
  <si>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</si>
  <si>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</si>
  <si>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</si>
  <si>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</si>
  <si>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</si>
  <si>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</si>
  <si>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</si>
  <si>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</si>
  <si>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</si>
  <si>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</si>
  <si>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</si>
  <si>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</si>
  <si>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</si>
  <si>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Materiál objednatele</t>
  </si>
  <si>
    <t>M</t>
  </si>
  <si>
    <t>5957104025</t>
  </si>
  <si>
    <t>Kolejnicové pásy třídy R260 tv. 49 E1 délky 75 metrů</t>
  </si>
  <si>
    <t>kus</t>
  </si>
  <si>
    <t>Sborník UOŽI 01 2020</t>
  </si>
  <si>
    <t>8</t>
  </si>
  <si>
    <t>4</t>
  </si>
  <si>
    <t>128262518</t>
  </si>
  <si>
    <t>VV</t>
  </si>
  <si>
    <t>3428/75</t>
  </si>
  <si>
    <t>0,293</t>
  </si>
  <si>
    <t>Součet</t>
  </si>
  <si>
    <t>NEOCEŇOVAT DODÁ TO</t>
  </si>
  <si>
    <t>5956213065</t>
  </si>
  <si>
    <t xml:space="preserve">Pražec betonový příčný vystrojený  užitý tv. SB 8 P</t>
  </si>
  <si>
    <t>2039234284</t>
  </si>
  <si>
    <t>Prežce SB8</t>
  </si>
  <si>
    <t>P2727 - nové rozdělení "u"</t>
  </si>
  <si>
    <t>20</t>
  </si>
  <si>
    <t>P2730</t>
  </si>
  <si>
    <t>P2731 - nové rozdělení "u"</t>
  </si>
  <si>
    <t>18</t>
  </si>
  <si>
    <t>3</t>
  </si>
  <si>
    <t>5963207005</t>
  </si>
  <si>
    <t>Nástupištní díly blok úložnýu žitý U65</t>
  </si>
  <si>
    <t>-1701896353</t>
  </si>
  <si>
    <t>Čelákovice zastávka</t>
  </si>
  <si>
    <t>51</t>
  </si>
  <si>
    <t>Materiál zhotovitele</t>
  </si>
  <si>
    <t>5958125010</t>
  </si>
  <si>
    <t>Komplety s antikorozní úpravou ŽS 4 (svěrka ŽS4, šroub RS 1, matice M24, podložka Fe6)</t>
  </si>
  <si>
    <t>-114269987</t>
  </si>
  <si>
    <t>P2727</t>
  </si>
  <si>
    <t>20*4</t>
  </si>
  <si>
    <t>15*4</t>
  </si>
  <si>
    <t>P2731</t>
  </si>
  <si>
    <t>18*4</t>
  </si>
  <si>
    <t>5</t>
  </si>
  <si>
    <t>5958116000</t>
  </si>
  <si>
    <t>Matice M24</t>
  </si>
  <si>
    <t>-1303942797</t>
  </si>
  <si>
    <t>km 0,250 - 3,450</t>
  </si>
  <si>
    <t>3,2*1520*4</t>
  </si>
  <si>
    <t>přejezdy</t>
  </si>
  <si>
    <t>-53*4</t>
  </si>
  <si>
    <t>6</t>
  </si>
  <si>
    <t>5958158070</t>
  </si>
  <si>
    <t>Podložka polyetylenová pod podkladnici 380/160/2 (S4, R4)</t>
  </si>
  <si>
    <t>2043604945</t>
  </si>
  <si>
    <t>18*2</t>
  </si>
  <si>
    <t>7</t>
  </si>
  <si>
    <t>5958134040</t>
  </si>
  <si>
    <t>Součásti upevňovací kroužek pružný dvojitý Fe 6</t>
  </si>
  <si>
    <t>935337286</t>
  </si>
  <si>
    <t>5958134041</t>
  </si>
  <si>
    <t>Součásti upevňovací šroub svěrkový T5</t>
  </si>
  <si>
    <t>561974974</t>
  </si>
  <si>
    <t>9</t>
  </si>
  <si>
    <t>5958134140</t>
  </si>
  <si>
    <t>Součásti upevňovací vložka M</t>
  </si>
  <si>
    <t>1738422207</t>
  </si>
  <si>
    <t>10</t>
  </si>
  <si>
    <t>5958158005</t>
  </si>
  <si>
    <t xml:space="preserve">Podložka pryžová pod patu kolejnice S49  183/126/6</t>
  </si>
  <si>
    <t>1908416930</t>
  </si>
  <si>
    <t>3,2*1520*2</t>
  </si>
  <si>
    <t>12</t>
  </si>
  <si>
    <t>11</t>
  </si>
  <si>
    <t>5958131050</t>
  </si>
  <si>
    <t>Součásti upevňovací s antikorozní úpravou vrtule R1(145)</t>
  </si>
  <si>
    <t>277545886</t>
  </si>
  <si>
    <t xml:space="preserve">P2731 </t>
  </si>
  <si>
    <t>18*8</t>
  </si>
  <si>
    <t>5958131070</t>
  </si>
  <si>
    <t>Součásti upevňovací s antikorozní úpravou kroužek pružný dvojitý Fe 6</t>
  </si>
  <si>
    <t>-647112490</t>
  </si>
  <si>
    <t>13</t>
  </si>
  <si>
    <t>5955101000</t>
  </si>
  <si>
    <t>Kamenivo drcené štěrk frakce 31,5/63 třídy BI</t>
  </si>
  <si>
    <t>t</t>
  </si>
  <si>
    <t>-75983566</t>
  </si>
  <si>
    <t>ASP</t>
  </si>
  <si>
    <t>(3,450-0,250)*1000*0,4*1,8</t>
  </si>
  <si>
    <t>výměna KL</t>
  </si>
  <si>
    <t>(1,170-1,020)*1000*1*1,8</t>
  </si>
  <si>
    <t>(2,330-2,210)*1000*1*1,8</t>
  </si>
  <si>
    <t>(3,270-3,200)*1000*1*1,8</t>
  </si>
  <si>
    <t xml:space="preserve">jednotlivá blátivá místa,  výměna KL na přejezdech</t>
  </si>
  <si>
    <t>160*1,8</t>
  </si>
  <si>
    <t>14</t>
  </si>
  <si>
    <t>5960101005</t>
  </si>
  <si>
    <t>Pražcové kotvy TDHB pro pražec betonový SB 8</t>
  </si>
  <si>
    <t>675123434</t>
  </si>
  <si>
    <t>rozpis umístění viz příloha technické zprávy</t>
  </si>
  <si>
    <t>5960101015</t>
  </si>
  <si>
    <t>Pražcové kotvy TDHB pro pražec betonový SB 5</t>
  </si>
  <si>
    <t>1199818044</t>
  </si>
  <si>
    <t>577</t>
  </si>
  <si>
    <t>16</t>
  </si>
  <si>
    <t>5963146000</t>
  </si>
  <si>
    <t>Asfaltový beton ACO 11S 50/70 střednězrnný-obrusná vrstva</t>
  </si>
  <si>
    <t>52939028</t>
  </si>
  <si>
    <t>Čelákovice zastávka nástupiště</t>
  </si>
  <si>
    <t>50*2,5*0,04*2,5</t>
  </si>
  <si>
    <t>8*2,5*0,04*2,5</t>
  </si>
  <si>
    <t>17</t>
  </si>
  <si>
    <t>5964147020</t>
  </si>
  <si>
    <t>Nástupištní díly tvárnice Tischer B</t>
  </si>
  <si>
    <t>-1496543630</t>
  </si>
  <si>
    <t>50</t>
  </si>
  <si>
    <t>59217001R</t>
  </si>
  <si>
    <t>obrubník betonový zahradní 1000x50x250mm</t>
  </si>
  <si>
    <t>m</t>
  </si>
  <si>
    <t>-1755723342</t>
  </si>
  <si>
    <t>Čelákovice zastávka - nástupiště</t>
  </si>
  <si>
    <t>66</t>
  </si>
  <si>
    <t>19</t>
  </si>
  <si>
    <t>5963146010</t>
  </si>
  <si>
    <t>Asfaltový beton ACL 16S 50/70 hrubozrnný-ložní vrstva</t>
  </si>
  <si>
    <t>-1747866046</t>
  </si>
  <si>
    <t>5964161000</t>
  </si>
  <si>
    <t>Beton lehce zhutnitelný C 12/15;X0 F5 2 080 2 517</t>
  </si>
  <si>
    <t>m3</t>
  </si>
  <si>
    <t>1623039109</t>
  </si>
  <si>
    <t>beton pro uložení patek nástupiště</t>
  </si>
  <si>
    <t>50*0,5*0,1</t>
  </si>
  <si>
    <t>beton pro usazení obrubníků</t>
  </si>
  <si>
    <t>LBC.010J 0R</t>
  </si>
  <si>
    <t>Cementový potěr 20 MPa jemný, 25 kg</t>
  </si>
  <si>
    <t>kg</t>
  </si>
  <si>
    <t>-1035148226</t>
  </si>
  <si>
    <t>na spojení patek a tvárnic Tischer</t>
  </si>
  <si>
    <t>150</t>
  </si>
  <si>
    <t>22</t>
  </si>
  <si>
    <t>5964147105</t>
  </si>
  <si>
    <t>Nástupištní díly výplňová deska D3</t>
  </si>
  <si>
    <t>-1198912700</t>
  </si>
  <si>
    <t>50*2</t>
  </si>
  <si>
    <t>23</t>
  </si>
  <si>
    <t>5955101014</t>
  </si>
  <si>
    <t>Kamenivo drcené štěrkodrť frakce 0/8</t>
  </si>
  <si>
    <t>2073732261</t>
  </si>
  <si>
    <t>pro nástupiště pod asfalt</t>
  </si>
  <si>
    <t>Komunikace pozemní</t>
  </si>
  <si>
    <t>24</t>
  </si>
  <si>
    <t>K</t>
  </si>
  <si>
    <t>5905035110</t>
  </si>
  <si>
    <t>Výměna KL malou těžící mechanizací včetně lavičky pod ložnou plochou pražce lože otevřené.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</si>
  <si>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1636791187</t>
  </si>
  <si>
    <t>PSC</t>
  </si>
  <si>
    <t>Poznámka k souboru cen:_x000d_
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</si>
  <si>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jednotlivá blátivá místa, výměna KL na přejezdech</t>
  </si>
  <si>
    <t>160</t>
  </si>
  <si>
    <t>25</t>
  </si>
  <si>
    <t>5905035120</t>
  </si>
  <si>
    <t>Výměna KL malou těžící mechanizací včetně lavičky pod ložnou plochou pražce lože zapuštěné.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</si>
  <si>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922769273</t>
  </si>
  <si>
    <t>(1,170-1,020)*1000*1</t>
  </si>
  <si>
    <t>(2,330-2,210)*1000*1</t>
  </si>
  <si>
    <t>(3,270-3,200)*1000*1</t>
  </si>
  <si>
    <t>26</t>
  </si>
  <si>
    <t>5905105030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</si>
  <si>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</si>
  <si>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-1612077238</t>
  </si>
  <si>
    <t>Poznámka k souboru cen:_x000d_
1. V cenách jsou započteny náklady na doplnění kameniva ojediněle ručně vidlemi a/nebo souvisle strojně z výsypných vozů případně nakladačem. 2. V cenách nejsou obsaženy náklady na dodávku kameniva.</t>
  </si>
  <si>
    <t>(3,450-0,250)*1000*0,4</t>
  </si>
  <si>
    <t>27</t>
  </si>
  <si>
    <t>5906030120</t>
  </si>
  <si>
    <t>Ojedinělá výměna pražce současně s výměnou nebo čištěním KL pražec betonový příčný vystrojený. Poznámka: 1. V cenách jsou započteny náklady na demontáž upevňovadel, výměnu a podbití pražce, montáž upevňovadel a ošetření součástí mazivem. U nevystrojených a výhybkových pražců dřevěných vrtání otvorů pro vrtule. 2. V cenách nejsou obsaženy náklady na odstranění KL, rozrušení lavičky, úpravu KL do profilu, snížení KL pod patou kolejnice, doplnění kameniva, dodávku materiálu, dopravu výzisku na skládku a skládkovné.</t>
  </si>
  <si>
    <t>354562175</t>
  </si>
  <si>
    <t>Poznámka k souboru cen:_x000d_
1. V cenách jsou započteny náklady na demontáž upevňovadel, výměnu a podbití pražce, montáž upevňovadel a ošetření součástí mazivem. U nevystrojených a výhybkových pražců dřevěných vrtání otvorů pro vrtule. 2. V cenách nejsou obsaženy náklady na odstranění KL, rozrušení lavičky, úpravu KL do profilu, snížení KL pod patou kolejnice, doplnění kameniva, dodávku materiálu, dopravu výzisku na skládku a skládkovné.</t>
  </si>
  <si>
    <t>28</t>
  </si>
  <si>
    <t>5907015035</t>
  </si>
  <si>
    <t>Ojedinělá výměna kolejnic stávající upevnění tv. S49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</si>
  <si>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1868383377</t>
  </si>
  <si>
    <t>Poznámka k souboru cen:_x000d_
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</si>
  <si>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vložky při opravě BK</t>
  </si>
  <si>
    <t>250</t>
  </si>
  <si>
    <t>29</t>
  </si>
  <si>
    <t>5907020485</t>
  </si>
  <si>
    <t>Souvislá výměna kolejnic současně s výměnou pryžové podložky tv. S49 rozdělení "c".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</si>
  <si>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94929363</t>
  </si>
  <si>
    <t>Poznámka k souboru cen:_x000d_
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</si>
  <si>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km 0,250 - 0,495</t>
  </si>
  <si>
    <t>245*2</t>
  </si>
  <si>
    <t>km 1,500 - 2,300</t>
  </si>
  <si>
    <t>800*2</t>
  </si>
  <si>
    <t>km 2,781 - 3,450</t>
  </si>
  <si>
    <t>669*2</t>
  </si>
  <si>
    <t>30</t>
  </si>
  <si>
    <t>5907030485</t>
  </si>
  <si>
    <t>Záměna kolejnic současně s výměnou pryžové podložky tv. S49 rozdělení "c".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</si>
  <si>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755204294</t>
  </si>
  <si>
    <t>Poznámka k souboru cen:_x000d_
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</si>
  <si>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km 0,784 - 0,992</t>
  </si>
  <si>
    <t>208*2</t>
  </si>
  <si>
    <t>31</t>
  </si>
  <si>
    <t>5907040030</t>
  </si>
  <si>
    <t>Posun kolejnic před svařováním tv. S49.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</si>
  <si>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-1423944082</t>
  </si>
  <si>
    <t>Poznámka k souboru cen:_x000d_
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</si>
  <si>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mimo úseky výměn kolejnic a záměn kolejnic</t>
  </si>
  <si>
    <t>2306</t>
  </si>
  <si>
    <t>32</t>
  </si>
  <si>
    <t>5907050020</t>
  </si>
  <si>
    <t>Dělení kolejnic řezáním nebo rozbroušením tv. S49. Poznámka: 1. V cenách jsou započteny náklady na manipulaci, podložení, označení a provedení řezu kolejnice.</t>
  </si>
  <si>
    <t>-866230884</t>
  </si>
  <si>
    <t>Poznámka k souboru cen:_x000d_
1. V cenách jsou započteny náklady na manipulaci, podložení, označení a provedení řezu kolejnice.</t>
  </si>
  <si>
    <t>230</t>
  </si>
  <si>
    <t>33</t>
  </si>
  <si>
    <t>5908005430</t>
  </si>
  <si>
    <t>Oprava kolejnicového styku demontáž spojek tv. S49.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</si>
  <si>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styk</t>
  </si>
  <si>
    <t>470388279</t>
  </si>
  <si>
    <t>Poznámka k souboru cen:_x000d_
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</si>
  <si>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248</t>
  </si>
  <si>
    <t>34</t>
  </si>
  <si>
    <t>5908052010</t>
  </si>
  <si>
    <t>Výměna podložky pryžové pod patu kolejnice. Poznámka: 1. V cenách jsou započteny náklady na demontáž upevňovadel, výměnu součásti, montáž upevňovadel a ošetření součástí mazivem. 2. V cenách nejsou obsaženy náklady na dodávku materiálu.</t>
  </si>
  <si>
    <t>-324777340</t>
  </si>
  <si>
    <t>Poznámka k souboru cen:_x000d_
1. V cenách jsou započteny náklady na demontáž upevňovadel, výměnu součásti, montáž upevňovadel a ošetření součástí mazivem. 2. V cenách nejsou obsaženy náklady na dodávku materiálu.</t>
  </si>
  <si>
    <t>km 0,495 - 0,784</t>
  </si>
  <si>
    <t>0,289*1520*2</t>
  </si>
  <si>
    <t>km 0,992 - 1,500</t>
  </si>
  <si>
    <t>0,508*1520*2</t>
  </si>
  <si>
    <t>km 2,300 - 2,781</t>
  </si>
  <si>
    <t>0,481*1520*2</t>
  </si>
  <si>
    <t>0,88</t>
  </si>
  <si>
    <t>35</t>
  </si>
  <si>
    <t>5908053150</t>
  </si>
  <si>
    <t>Výměna drobného kolejiva šroub svěrkový tv. T. Poznámka: 1. V cenách jsou započteny náklady na demontáž upevňovadel, výměnu součásti, montáž upevňovadel a ošetření součástí mazivem. 2. V cenách nejsou obsaženy náklady na dodávku materiálu.</t>
  </si>
  <si>
    <t>573758820</t>
  </si>
  <si>
    <t>-52*4</t>
  </si>
  <si>
    <t>36</t>
  </si>
  <si>
    <t>5908053270</t>
  </si>
  <si>
    <t>Výměna drobného kolejiva vložka "M". Poznámka: 1. V cenách jsou započteny náklady na demontáž upevňovadel, výměnu součásti, montáž upevňovadel a ošetření součástí mazivem. 2. V cenách nejsou obsaženy náklady na dodávku materiálu.</t>
  </si>
  <si>
    <t>-1461179661</t>
  </si>
  <si>
    <t>37</t>
  </si>
  <si>
    <t>5908063010</t>
  </si>
  <si>
    <t>Oprava rozchodu koleje otočením podkladnice. Poznámka: 1. V cenách jsou započteny náklady na demontáž upevňovadel, opravu rozchodu, montáž upevňovadel a ošetření součástí mazivem. 2. V cenách nejsou obsaženy náklady na dodávku materiálu.</t>
  </si>
  <si>
    <t>úl.pl.</t>
  </si>
  <si>
    <t>-1677797240</t>
  </si>
  <si>
    <t>Poznámka k souboru cen:_x000d_
1. V cenách jsou započteny náklady na demontáž upevňovadel, opravu rozchodu, montáž upevňovadel a ošetření součástí mazivem. 2. V cenách nejsou obsaženy náklady na dodávku materiálu.</t>
  </si>
  <si>
    <t>P2731 - pražce SB8 užité dovezené - rozchod +12mm</t>
  </si>
  <si>
    <t>38</t>
  </si>
  <si>
    <t>5909032020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</si>
  <si>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</si>
  <si>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km</t>
  </si>
  <si>
    <t>664548782</t>
  </si>
  <si>
    <t>Poznámka k souboru cen:_x000d_
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</si>
  <si>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v km 0,250 - 2,200 požadován zved koleje o 5-10 cm s výběhy do stávajícího stavu a přejezdů !!!!</t>
  </si>
  <si>
    <t>v km 2,200 - 3,450 požadován zved koleje o 10-15 cm s výběhy do stávajícího stavu a přejezdů !!!!</t>
  </si>
  <si>
    <t>3,470-0,250</t>
  </si>
  <si>
    <t>39</t>
  </si>
  <si>
    <t>5910020030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</si>
  <si>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</si>
  <si>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svar</t>
  </si>
  <si>
    <t>-1736352638</t>
  </si>
  <si>
    <t>Poznámka k souboru cen:_x000d_
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</si>
  <si>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208</t>
  </si>
  <si>
    <t>40</t>
  </si>
  <si>
    <t>5910035030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</si>
  <si>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</si>
  <si>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375445908</t>
  </si>
  <si>
    <t>Poznámka k souboru cen:_x000d_
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</si>
  <si>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60</t>
  </si>
  <si>
    <t>41</t>
  </si>
  <si>
    <t>5910040310</t>
  </si>
  <si>
    <t>Umožnění volné dilatace kolejnice demontáž upevňovadel s osazením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</si>
  <si>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-870389090</t>
  </si>
  <si>
    <t>Poznámka k souboru cen:_x000d_
1. V cenách jsou započteny náklady na uvolnění, demontáž a rovnoměrné prodloužení nebo zkrácení kolejnice, vyznačení značek a vedení dokumentace. 2. V cenách nejsou obsaženy náklady na demontáž kolejnicových spojek.</t>
  </si>
  <si>
    <t>(3,450-0,250)*1000*2</t>
  </si>
  <si>
    <t>42</t>
  </si>
  <si>
    <t>5910040410</t>
  </si>
  <si>
    <t>Umožnění volné dilatace kolejnice montáž upevňovadel s odstraněním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</si>
  <si>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397770053</t>
  </si>
  <si>
    <t>43</t>
  </si>
  <si>
    <t>5910136010</t>
  </si>
  <si>
    <t>Montáž pražcové kotvy v koleji. Poznámka: 1. V cenách jsou započteny náklady na odstranění kameniva, montáž, ošetření součásti mazivem a úpravu kameniva. 2. V cenách nejsou obsaženy náklady na dodávku materiálu.</t>
  </si>
  <si>
    <t>1791118</t>
  </si>
  <si>
    <t>Poznámka k souboru cen:_x000d_
1. V cenách jsou započteny náklady na odstranění kameniva, montáž, ošetření součásti mazivem a úpravu kameniva. 2. V cenách nejsou obsaženy náklady na dodávku materiálu.</t>
  </si>
  <si>
    <t>595</t>
  </si>
  <si>
    <t>44</t>
  </si>
  <si>
    <t>5913240010</t>
  </si>
  <si>
    <t>Odstranění AB komunikace odtěžením nebo frézováním hloubky do 10 cm. Poznámka: 1. V cenách jsou započteny náklady na odtěžení nebo frézování a naložení výzisku na dopravní prostředek.</t>
  </si>
  <si>
    <t>m2</t>
  </si>
  <si>
    <t>1990468900</t>
  </si>
  <si>
    <t>Poznámka k souboru cen:_x000d_
1. V cenách jsou započteny náklady na odtěžení nebo frézování a naložení výzisku na dopravní prostředek.</t>
  </si>
  <si>
    <t>nástupiště zastávka Čelákovice</t>
  </si>
  <si>
    <t>Vybourání stávající plochy z prostého betonu</t>
  </si>
  <si>
    <t>510</t>
  </si>
  <si>
    <t>45</t>
  </si>
  <si>
    <t>5913255020</t>
  </si>
  <si>
    <t>Zřízení konstrukce vozovky asfaltobetonové s ložní a obrusnou vrstvou tloušťky do 10 cm. Poznámka: 1. V cenách jsou započteny náklady na zřízení vozovky s živičným na podkladu ze stmelených vrstev a na manipulaci. 2. V cenách nejsou obsaženy náklady na dodávku materiálu.</t>
  </si>
  <si>
    <t>1290951329</t>
  </si>
  <si>
    <t>Poznámka k souboru cen:_x000d_
1. V cenách jsou započteny náklady na zřízení vozovky s živičným na podkladu ze stmelených vrstev a na manipulaci. 2. V cenách nejsou obsaženy náklady na dodávku materiálu.</t>
  </si>
  <si>
    <t>Položka včetně uložení obrubníků</t>
  </si>
  <si>
    <t>Čelákovice zastávka - nástupiště tl. asfaltového krytu požadována 4+4cm</t>
  </si>
  <si>
    <t>145</t>
  </si>
  <si>
    <t>46</t>
  </si>
  <si>
    <t>5914120020</t>
  </si>
  <si>
    <t>Demontáž nástupiště úrovňového hrana Tischer. Poznámka: 1. V cenách jsou započteny náklady na snesení dílů i zásypu a jejich uložení na plochu nebo naložení na dopravní prostředek a uložení na úložišti.</t>
  </si>
  <si>
    <t>34576236</t>
  </si>
  <si>
    <t>Poznámka k souboru cen:_x000d_
1. V cenách jsou započteny náklady na snesení dílů i zásypu a jejich uložení na plochu nebo naložení na dopravní prostředek a uložení na úložišti.</t>
  </si>
  <si>
    <t>100</t>
  </si>
  <si>
    <t>47</t>
  </si>
  <si>
    <t>5914130030</t>
  </si>
  <si>
    <t>Montáž nástupiště úrovňového Tischer. Poznámka: 1. V cenách jsou započteny náklady na úpravu terénu, montáž a zásyp podle vzorového listu. 2. V cenách nejsou obsaženy náklady na dodávku materiálu.</t>
  </si>
  <si>
    <t>-399587312</t>
  </si>
  <si>
    <t>Poznámka k souboru cen:_x000d_
1. V cenách jsou započteny náklady na úpravu terénu, montáž a zásyp podle vzorového listu. 2. V cenách nejsou obsaženy náklady na dodávku materiálu.</t>
  </si>
  <si>
    <t>km poloha 1,650 - 1,700, výška hrany nástupiště 550mm nad TK se vzdáleností od osy koleje 1680mm</t>
  </si>
  <si>
    <t>48</t>
  </si>
  <si>
    <t>5915015010</t>
  </si>
  <si>
    <t>Svahování zemního tělesa železničního spodku. Poznámka: 1. V cenách jsou započteny náklady na svahování železničního tělesa a uložení výzisku na terén nebo naložení na dopravní prostředek.</t>
  </si>
  <si>
    <t>1258650459</t>
  </si>
  <si>
    <t>Poznámka k souboru cen:_x000d_
1. V cenách jsou započteny náklady na svahování železničního tělesa a uložení výzisku na terén nebo naložení na dopravní prostředek.</t>
  </si>
  <si>
    <t>Svahování a reprofilace zemního tělesa (příkopy, bankety, svahy) s rozprostřením výzisku</t>
  </si>
  <si>
    <t>9850</t>
  </si>
  <si>
    <t>49</t>
  </si>
  <si>
    <t>5999010020</t>
  </si>
  <si>
    <t>Vyjmutí a snesení konstrukcí nebo dílů hmotnosti přes 10 do 20 t. Poznámka: 1. V cenách jsou započteny náklady na manipulaci vyjmutí a snesení zdvihacím prostředkem, naložení, složení, přeprava v místě technologické manipulace. Položka obsahuje náklady na práce v blízkosti trakčního vedení.</t>
  </si>
  <si>
    <t>1031139095</t>
  </si>
  <si>
    <t>Poznámka k souboru cen:_x000d_
1. V cenách jsou započteny náklady na manipulaci vyjmutí a snesení zdvihacím prostředkem, naložení, složení, přeprava v místě technologické manipulace. Položka obsahuje náklady na práce v blízkosti trakčního vedení.</t>
  </si>
  <si>
    <t>(1,170-1,020)*545</t>
  </si>
  <si>
    <t>(2,330-2,210)*545</t>
  </si>
  <si>
    <t>(3,270-3,200)*545</t>
  </si>
  <si>
    <t>5999015020</t>
  </si>
  <si>
    <t>Vložení konstrukcí nebo dílů hmotnosti přes 10 do 20 t. Poznámka: 1. V cenách jsou započteny náklady na vložení konstrukce podle technologického postupu, přeprava v místě technologické manipulace. Položka obsahuje náklady na práce v blízkosti trakčního vedení.</t>
  </si>
  <si>
    <t>893562019</t>
  </si>
  <si>
    <t>Poznámka k souboru cen:_x000d_
1. V cenách jsou započteny náklady na vložení konstrukce podle technologického postupu, přeprava v místě technologické manipulace. Položka obsahuje náklady na práce v blízkosti trakčního vedení.</t>
  </si>
  <si>
    <t>OST</t>
  </si>
  <si>
    <t>Ostatní</t>
  </si>
  <si>
    <t>7497371630</t>
  </si>
  <si>
    <t>Demontáže zařízení trakčního vedení svodu propojení nebo ukolejnění na elektrizovaných tratích nebo v kolejových obvodech - demontáž stávajícího zařízení se všemi pomocnými doplňujícími úpravami</t>
  </si>
  <si>
    <t>512</t>
  </si>
  <si>
    <t>-1730187286</t>
  </si>
  <si>
    <t>km 1,340 2x, 1,380 2x</t>
  </si>
  <si>
    <t>52</t>
  </si>
  <si>
    <t>7497351575</t>
  </si>
  <si>
    <t>Montáž přímého ukolejnění svorka se šroubem pro ukolejnění</t>
  </si>
  <si>
    <t>-864486096</t>
  </si>
  <si>
    <t>53</t>
  </si>
  <si>
    <t>7592007070</t>
  </si>
  <si>
    <t>Demontáž počítacího bodu počítače náprav PZN 1</t>
  </si>
  <si>
    <t>19929964</t>
  </si>
  <si>
    <t>km 0,460; 0,560; 1,070; 1,100; 1,360; 1,530</t>
  </si>
  <si>
    <t>54</t>
  </si>
  <si>
    <t>7592005070</t>
  </si>
  <si>
    <t>Montáž počítacího bodu počítače náprav PZN 1 - uložení a připevnění na určené místo, seřízení polohy, přezkoušení</t>
  </si>
  <si>
    <t>-1065101314</t>
  </si>
  <si>
    <t>55</t>
  </si>
  <si>
    <t>9902100100</t>
  </si>
  <si>
    <t>Doprava obousměrná (např. dodávek z vlastních zásob zhotovitele nebo objednatele nebo výzisku) mechanizací o nosnosti přes 3,5 t sypanin (kameniva, písku, suti, dlažebních kostek, atd.) do 10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</si>
  <si>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-176862949</t>
  </si>
  <si>
    <t>Poznámka k souboru cen:_x000d_
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 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</si>
  <si>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Přeprava výzisku na místo uložení</t>
  </si>
  <si>
    <t>1520</t>
  </si>
  <si>
    <t>56</t>
  </si>
  <si>
    <t>9902100400</t>
  </si>
  <si>
    <t>Doprava obousměrná (např. dodávek z vlastních zásob zhotovitele nebo objednatele nebo výzisku) mechanizací o nosnosti přes 3,5 t sypanin (kameniva, písku, suti, dlažebních kostek, atd.) do 40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</si>
  <si>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617961130</t>
  </si>
  <si>
    <t>Kamenivo frakce 31,5/63</t>
  </si>
  <si>
    <t>Kamenivo frakce 0/8</t>
  </si>
  <si>
    <t>57</t>
  </si>
  <si>
    <t>9902100700</t>
  </si>
  <si>
    <t>Doprava obousměrná (např. dodávek z vlastních zásob zhotovitele nebo objednatele nebo výzisku) mechanizací o nosnosti přes 3,5 t sypanin (kameniva, písku, suti, dlažebních kostek, atd.) do 100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</si>
  <si>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472490996</t>
  </si>
  <si>
    <t>Doprava drobného kolejového materiálu včetně kotev dodávaného zhotovitelem</t>
  </si>
  <si>
    <t>20,967</t>
  </si>
  <si>
    <t>58</t>
  </si>
  <si>
    <t>9902200100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</si>
  <si>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</si>
  <si>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71993058</t>
  </si>
  <si>
    <t>Doprava kolejnic a pražců na místo vložení</t>
  </si>
  <si>
    <t>170,139+16,96</t>
  </si>
  <si>
    <t>svoz vyzískanách kolejnic a pražců ze stavby</t>
  </si>
  <si>
    <t>165+10</t>
  </si>
  <si>
    <t>59</t>
  </si>
  <si>
    <t>9902200200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</si>
  <si>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20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</si>
  <si>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131611503</t>
  </si>
  <si>
    <t>odvoz betonu z bourání nástupiště Čelákovice zastávka</t>
  </si>
  <si>
    <t>510*0,08*2,4</t>
  </si>
  <si>
    <t>odvoz nástupištních dílů z nástupiště Čelákovice zastávka na úložiště</t>
  </si>
  <si>
    <t>9902200300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</si>
  <si>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30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</si>
  <si>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38375748</t>
  </si>
  <si>
    <t>Doprava betonu, cementu, asfaltu, obrubníků</t>
  </si>
  <si>
    <t>41,051</t>
  </si>
  <si>
    <t>Doprava nástupištních dílů dodávanách objednatelem žst. Praha Dejvice</t>
  </si>
  <si>
    <t>6,732</t>
  </si>
  <si>
    <t>61</t>
  </si>
  <si>
    <t>9902300900</t>
  </si>
  <si>
    <t>Doprava jednosměrná (např. nakupovaného materiálu) mechanizací o nosnosti přes 3,5 t sypanin (kameniva, písku, suti, dlažebních kostek, atd.) do 200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</si>
  <si>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-4040621</t>
  </si>
  <si>
    <t>Doprava nástupištních dílů dodávaných zhotovitelem</t>
  </si>
  <si>
    <t>12,150</t>
  </si>
  <si>
    <t>62</t>
  </si>
  <si>
    <t>9902900200</t>
  </si>
  <si>
    <t xml:space="preserve">Naložení objemnějšího kusového materiálu, vybouraných hmot   .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</si>
  <si>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2046639481</t>
  </si>
  <si>
    <t>Poznámka k souboru cen:_x000d_
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</si>
  <si>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Naložení kolejových polí pro vložení</t>
  </si>
  <si>
    <t>63</t>
  </si>
  <si>
    <t>9909000500</t>
  </si>
  <si>
    <t xml:space="preserve">Poplatek uložení odpadu betonových prefabrikátů  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</si>
  <si>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-32613059</t>
  </si>
  <si>
    <t>Poznámka k souboru cen:_x000d_
1. V cenách jsou započteny náklady na uložení stavebního odpadu na oficiální skládku. 2. Je třeba zohlednit regionální rozdíly v cenách poplatků za uložení suti a odpadů. Tyto se mohou výrazně lišit s ohledem nejen na region, ale také na množství a druh ukládaného odpadu.</t>
  </si>
  <si>
    <t>uložení betonu z bourání nástupiště Čelákovice zastávka</t>
  </si>
  <si>
    <t>02 - Lázně Toušeň - Brandýs nad Labem</t>
  </si>
  <si>
    <t xml:space="preserve">    9 - Ostatní konstrukce a práce, bourání</t>
  </si>
  <si>
    <t>793199227</t>
  </si>
  <si>
    <t xml:space="preserve">P2739 </t>
  </si>
  <si>
    <t>0,5*2</t>
  </si>
  <si>
    <t>km 6,920 - 7,420</t>
  </si>
  <si>
    <t>(7420-6920)*2/75</t>
  </si>
  <si>
    <t>km 0,000 - 0,495</t>
  </si>
  <si>
    <t>(0495-0000)*2/75</t>
  </si>
  <si>
    <t>0,467</t>
  </si>
  <si>
    <t>-1877079975</t>
  </si>
  <si>
    <t>(0,495-0,000)*1640</t>
  </si>
  <si>
    <t>0,2</t>
  </si>
  <si>
    <t>P2739 - nové rozdělení "u"</t>
  </si>
  <si>
    <t>-1093318726</t>
  </si>
  <si>
    <t>Brandýs nad Labem zastávka</t>
  </si>
  <si>
    <t>-491481562</t>
  </si>
  <si>
    <t>P2739</t>
  </si>
  <si>
    <t>22*4</t>
  </si>
  <si>
    <t>5958128010</t>
  </si>
  <si>
    <t>Komplety ŽS 4 (šroub RS 1, matice M 24, podložka Fe6, svěrka ŽS4)</t>
  </si>
  <si>
    <t>950955040</t>
  </si>
  <si>
    <t>(0,495-0,000)*1640*4</t>
  </si>
  <si>
    <t>0,8</t>
  </si>
  <si>
    <t>-963928669</t>
  </si>
  <si>
    <t>km 4,870 - 7,420</t>
  </si>
  <si>
    <t>2,55*1520*4</t>
  </si>
  <si>
    <t>-22*4</t>
  </si>
  <si>
    <t>194767827</t>
  </si>
  <si>
    <t>415410796</t>
  </si>
  <si>
    <t>435880389</t>
  </si>
  <si>
    <t>150587005</t>
  </si>
  <si>
    <t>2,55*1520*2</t>
  </si>
  <si>
    <t>0,495*1640*2</t>
  </si>
  <si>
    <t>dopočet pro přejezdy rozdělění "u"</t>
  </si>
  <si>
    <t>2*2</t>
  </si>
  <si>
    <t>0,4</t>
  </si>
  <si>
    <t>-1660042043</t>
  </si>
  <si>
    <t>(7,420-4,870)*1000*0,45*1,8</t>
  </si>
  <si>
    <t>(0,495-0,000)*1000*0,45*1,8</t>
  </si>
  <si>
    <t>(4,945-4,870)*1000*1,1*1,8</t>
  </si>
  <si>
    <t>(5,500-5,375)*1000*1,1*1,8</t>
  </si>
  <si>
    <t>(5,660-5,570)*1000*1,1*1,8</t>
  </si>
  <si>
    <t>(5,740-5,660)*1000*1,1*1,8</t>
  </si>
  <si>
    <t>(5,900-5,870)*1000*1,1*1,8</t>
  </si>
  <si>
    <t>(6,215-6,195)*1000*1,1*1,8</t>
  </si>
  <si>
    <t>(6,480-6,420)*1000*1,1*1,8</t>
  </si>
  <si>
    <t>(6,880-6,850)*1000*1,1*1,8</t>
  </si>
  <si>
    <t>(7,420-6,920)*1000*1,1*1,8</t>
  </si>
  <si>
    <t>(0,495-0,000)*1000*1,1*1,8</t>
  </si>
  <si>
    <t>-1616508744</t>
  </si>
  <si>
    <t>570</t>
  </si>
  <si>
    <t>-1874340576</t>
  </si>
  <si>
    <t>Brandýs nad Labem zastávka nástupiště</t>
  </si>
  <si>
    <t>60*2*0,04*2,5</t>
  </si>
  <si>
    <t>15*0,04*2,5</t>
  </si>
  <si>
    <t>-1628300422</t>
  </si>
  <si>
    <t>2116747941</t>
  </si>
  <si>
    <t>-64629351</t>
  </si>
  <si>
    <t>Brandýs nad Labem zastávky</t>
  </si>
  <si>
    <t>5964147000</t>
  </si>
  <si>
    <t>Nástupištní díly blok úložný U65</t>
  </si>
  <si>
    <t>-1013688139</t>
  </si>
  <si>
    <t>Brandýs nad Lebem zastávka</t>
  </si>
  <si>
    <t>-1495609687</t>
  </si>
  <si>
    <t>60*0,5*0,1</t>
  </si>
  <si>
    <t>1,8</t>
  </si>
  <si>
    <t>-1528878790</t>
  </si>
  <si>
    <t>479746834</t>
  </si>
  <si>
    <t>1274810559</t>
  </si>
  <si>
    <t>-935407193</t>
  </si>
  <si>
    <t>(5,500-5,375)*1000*1</t>
  </si>
  <si>
    <t>(5,660-5,570)*1000*1</t>
  </si>
  <si>
    <t>(5,900-5,870)*1000*1</t>
  </si>
  <si>
    <t>(6,215-6,195)*1000*1</t>
  </si>
  <si>
    <t>(6,480-6,420)*1000*1</t>
  </si>
  <si>
    <t>(6,880-6,850)*1000*1</t>
  </si>
  <si>
    <t>(7,420-6,920)*1000*1</t>
  </si>
  <si>
    <t>(0,495-0,000)*1000*1</t>
  </si>
  <si>
    <t>-296470700</t>
  </si>
  <si>
    <t>(4,945-4,870)*1000*1</t>
  </si>
  <si>
    <t>(5,740-5,660)*1000*1</t>
  </si>
  <si>
    <t>1106867268</t>
  </si>
  <si>
    <t>(7,420-4,870)*1000*0,45</t>
  </si>
  <si>
    <t>(0,495-0,000)*1000*0,45</t>
  </si>
  <si>
    <t>(4,945-4,870)*1000*1,1</t>
  </si>
  <si>
    <t>(5,500-5,375)*1000*1,1</t>
  </si>
  <si>
    <t>(5,660-5,570)*1000*1,1</t>
  </si>
  <si>
    <t>(5,740-5,660)*1000*1,1</t>
  </si>
  <si>
    <t>(5,900-5,870)*1000*1,1</t>
  </si>
  <si>
    <t>(6,215-6,195)*1000*1,1</t>
  </si>
  <si>
    <t>(6,480-6,420)*1000*1,1</t>
  </si>
  <si>
    <t>(6,880-6,850)*1000*1,1</t>
  </si>
  <si>
    <t>(7,420-6,920)*1000*1,1</t>
  </si>
  <si>
    <t>(0,495-0,000)*1000*1,1</t>
  </si>
  <si>
    <t>5906020120</t>
  </si>
  <si>
    <t>Souvislá výměna pražců v KL otevřeném i zapuštěném pražce betonové příčné vystrojené.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</si>
  <si>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-793914852</t>
  </si>
  <si>
    <t>Poznámka k souboru cen:_x000d_
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</si>
  <si>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od km 6,920 - po výh.č. 1T</t>
  </si>
  <si>
    <t>303+342+19</t>
  </si>
  <si>
    <t>-634626238</t>
  </si>
  <si>
    <t>Pražce SB5</t>
  </si>
  <si>
    <t xml:space="preserve">km 6,200 </t>
  </si>
  <si>
    <t>km 0,220</t>
  </si>
  <si>
    <t>P2743</t>
  </si>
  <si>
    <t>5906130380</t>
  </si>
  <si>
    <t>Montáž kolejového roštu v ose koleje pražce betonové vystrojené tv. S49 rozdělení "c". Poznámka: 1. V cenách jsou započteny náklady na manipulaci a montáž KR, u pražců dřevěných nevystrojených i na vrtání pražců. 2. V cenách nejsou obsaženy náklady na dodávku materiálu.</t>
  </si>
  <si>
    <t>-1468176163</t>
  </si>
  <si>
    <t>Poznámka k souboru cen:_x000d_
1. V cenách jsou započteny náklady na manipulaci a montáž KR, u pražců dřevěných nevystrojených i na vrtání pražců. 2. V cenách nejsou obsaženy náklady na dodávku materiálu.</t>
  </si>
  <si>
    <t>P2739 - pražce SB5</t>
  </si>
  <si>
    <t>0,062</t>
  </si>
  <si>
    <t>5906130390</t>
  </si>
  <si>
    <t>Montáž kolejového roštu v ose koleje pražce betonové vystrojené tv. S49 rozdělení "d". Poznámka: 1. V cenách jsou započteny náklady na manipulaci a montáž KR, u pražců dřevěných nevystrojených i na vrtání pražců. 2. V cenách nejsou obsaženy náklady na dodávku materiálu.</t>
  </si>
  <si>
    <t>-874137978</t>
  </si>
  <si>
    <t>km 0,000-0,495</t>
  </si>
  <si>
    <t>0,495</t>
  </si>
  <si>
    <t>5906130400</t>
  </si>
  <si>
    <t>Montáž kolejového roštu v ose koleje pražce betonové vystrojené tv. S49 rozdělení "u". Poznámka: 1. V cenách jsou započteny náklady na manipulaci a montáž KR, u pražců dřevěných nevystrojených i na vrtání pražců. 2. V cenách nejsou obsaženy náklady na dodávku materiálu.</t>
  </si>
  <si>
    <t>-253038921</t>
  </si>
  <si>
    <t>P2739 - pražce SB8</t>
  </si>
  <si>
    <t>0,013</t>
  </si>
  <si>
    <t>5906135190</t>
  </si>
  <si>
    <t>Demontáž kolejového roštu koleje na úložišti pražce betonové tv. S49 "c".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</si>
  <si>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-1467545912</t>
  </si>
  <si>
    <t>Poznámka k souboru cen:_x000d_
1. V cenách jsou započteny náklady na demontáž a rozebrání kolejového roštu do součástí, manipulaci, naložení výzisku na dopravní prostředek a uložení na úložišti. 2. V cenách nejsou obsaženy náklady na dopravu a vytřídění.</t>
  </si>
  <si>
    <t>km 0,000-0,495 (vyzískané pražce budou použity pro souvislou výměnu pražců před v.č. 1T)</t>
  </si>
  <si>
    <t>5906140070</t>
  </si>
  <si>
    <t>Demontáž kolejového roštu koleje v ose koleje pražce dřevěné tv. S49 rozdělení "c".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</si>
  <si>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-1604841161</t>
  </si>
  <si>
    <t>Poznámka k souboru cen:_x000d_
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</si>
  <si>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0,015</t>
  </si>
  <si>
    <t>5906140190</t>
  </si>
  <si>
    <t>Demontáž kolejového roštu koleje v ose koleje pražce betonové tv. S49 rozdělení "c".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</si>
  <si>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-79194362</t>
  </si>
  <si>
    <t>0,060</t>
  </si>
  <si>
    <t>2023706570</t>
  </si>
  <si>
    <t>350</t>
  </si>
  <si>
    <t>1521321823</t>
  </si>
  <si>
    <t>500*2</t>
  </si>
  <si>
    <t>669641218</t>
  </si>
  <si>
    <t>km 5,290 - 5,577</t>
  </si>
  <si>
    <t>287*2</t>
  </si>
  <si>
    <t>km 6,430 - 6,600</t>
  </si>
  <si>
    <t>170*2</t>
  </si>
  <si>
    <t>1303726020</t>
  </si>
  <si>
    <t>mimo úseky výměn kolejnic, záměn kolejnic a montáže KR</t>
  </si>
  <si>
    <t>2694</t>
  </si>
  <si>
    <t>-429073773</t>
  </si>
  <si>
    <t>210</t>
  </si>
  <si>
    <t>5907050120</t>
  </si>
  <si>
    <t>Dělení kolejnic kyslíkem tv. S49. Poznámka: 1. V cenách jsou započteny náklady na manipulaci, podložení, označení a provedení řezu kolejnice.</t>
  </si>
  <si>
    <t>1100545504</t>
  </si>
  <si>
    <t>64</t>
  </si>
  <si>
    <t>1250388868</t>
  </si>
  <si>
    <t>224</t>
  </si>
  <si>
    <t>106886264</t>
  </si>
  <si>
    <t>(5,290-4,940)*1520*2</t>
  </si>
  <si>
    <t>(6,430-5,577)*1520*2</t>
  </si>
  <si>
    <t>"km 6,200" -22*2</t>
  </si>
  <si>
    <t>"P2743" -23*2</t>
  </si>
  <si>
    <t>(6,920-6,600)*1520*2</t>
  </si>
  <si>
    <t>0,08</t>
  </si>
  <si>
    <t>1879594729</t>
  </si>
  <si>
    <t>km 4,945 - 7,420</t>
  </si>
  <si>
    <t>-23*4</t>
  </si>
  <si>
    <t>výměna pražců</t>
  </si>
  <si>
    <t>-(303+342+19)*4</t>
  </si>
  <si>
    <t>"km 6,200" -22*4</t>
  </si>
  <si>
    <t>-238017725</t>
  </si>
  <si>
    <t>-1947880324</t>
  </si>
  <si>
    <t>požadován zved koleje o 5-10 cm s výběhy do stávajícího stavu a přejezdů !!</t>
  </si>
  <si>
    <t>7,420-4,870</t>
  </si>
  <si>
    <t>0,495-0,000</t>
  </si>
  <si>
    <t>113991043</t>
  </si>
  <si>
    <t>215</t>
  </si>
  <si>
    <t>-1520798221</t>
  </si>
  <si>
    <t>756562209</t>
  </si>
  <si>
    <t>(7,420-4,870)*1000*2</t>
  </si>
  <si>
    <t>(0,495-0,000)*1000*2</t>
  </si>
  <si>
    <t>1511878924</t>
  </si>
  <si>
    <t>-904205119</t>
  </si>
  <si>
    <t>-1955475326</t>
  </si>
  <si>
    <t>Brandýs nad Labem zastávka - nástupiště</t>
  </si>
  <si>
    <t>135</t>
  </si>
  <si>
    <t>5914120050</t>
  </si>
  <si>
    <t>Demontáž nástupiště úrovňového Sudop K (KD,KS) 145. Poznámka: 1. V cenách jsou započteny náklady na snesení dílů i zásypu a jejich uložení na plochu nebo naložení na dopravní prostředek a uložení na úložišti.</t>
  </si>
  <si>
    <t>-2132486557</t>
  </si>
  <si>
    <t>948824051</t>
  </si>
  <si>
    <t>km poloha 6,420 - 6,480, výška hrany nástupiště (km 6,420-6,468) 550mm nad TK a (km 6,468-6,480) 250mm nad TK se vzdáleností od osy koleje 1680mm</t>
  </si>
  <si>
    <t>839570832</t>
  </si>
  <si>
    <t>9520</t>
  </si>
  <si>
    <t>858641848</t>
  </si>
  <si>
    <t>(5,500-5,375)*545</t>
  </si>
  <si>
    <t>(5,660-5,570)*545</t>
  </si>
  <si>
    <t>(6,480-6,420)*545</t>
  </si>
  <si>
    <t>(0,495-0,000)*545</t>
  </si>
  <si>
    <t>1672257901</t>
  </si>
  <si>
    <t>Ostatní konstrukce a práce, bourání</t>
  </si>
  <si>
    <t>981332111R</t>
  </si>
  <si>
    <t>Demolice ocelových konstrukcí</t>
  </si>
  <si>
    <t>214245199</t>
  </si>
  <si>
    <t>Demolice nástupičtního přístřešku Brandýs nad Labem zastávka</t>
  </si>
  <si>
    <t>59330370R</t>
  </si>
  <si>
    <t>betonový nástupištní přístřešek, provedení "U", dezén antivandat, nátěr fasádní barvou, doprava přistřešku na místo instalace</t>
  </si>
  <si>
    <t>1069174943</t>
  </si>
  <si>
    <t>342145202R</t>
  </si>
  <si>
    <t>Montáž nástupištního přístřešku typu U</t>
  </si>
  <si>
    <t>CS ÚRS 2020 02</t>
  </si>
  <si>
    <t>1667500420</t>
  </si>
  <si>
    <t>montáž přístřešku Brandýs nad Labem zastávka</t>
  </si>
  <si>
    <t>5411197122R</t>
  </si>
  <si>
    <t>vitrína 900x700</t>
  </si>
  <si>
    <t>-161040834</t>
  </si>
  <si>
    <t>767995112R</t>
  </si>
  <si>
    <t>Montáž atypických zámečnických konstrukcí hmotnosti do 10 kg</t>
  </si>
  <si>
    <t>-1596314281</t>
  </si>
  <si>
    <t xml:space="preserve">Poznámka k souboru cen:_x000d_
1. Určení cen se řídí hmotností jednotlivě montovaného dílu konstrukce. </t>
  </si>
  <si>
    <t>Montáž vitríny</t>
  </si>
  <si>
    <t>5,5</t>
  </si>
  <si>
    <t>74910112R</t>
  </si>
  <si>
    <t>lavička bez opěradla konstrukce kov - sedák dřevo, kotvená</t>
  </si>
  <si>
    <t>-924736214</t>
  </si>
  <si>
    <t>936124113R</t>
  </si>
  <si>
    <t>Montáž lavičky stabilní kotvené šrouby na pevný podklad - stěna přístřešku</t>
  </si>
  <si>
    <t>632474397</t>
  </si>
  <si>
    <t xml:space="preserve">Poznámka k souboru cen:_x000d_
1. V cenách -4111 a -4112 jsou započteny i náklady na zemní práce s odhozem výkopku na vzdálenost do 3 m. 2. V cenách nejsou započteny náklady na: a) vysekání otvorů pro osazení noh do stávajících konstrukcí; tyto práce se oceňují cenami souboru cen 974 04-25 Vysekání rýh částí B01 katalogu 801-3 Budovy a haly – bourání konstrukcí, b) dodání lavičky, tyto se oceňují ve specifikaci, c) odklizení výkopku, tyto se oceňují cenami katalogu 800-1 Zemní práce. </t>
  </si>
  <si>
    <t>74910143R</t>
  </si>
  <si>
    <t>koš odpadkový betonový šestihranný přírodní tryskaný, rozměr 515x440x700mm</t>
  </si>
  <si>
    <t>1611795248</t>
  </si>
  <si>
    <t>74910142R</t>
  </si>
  <si>
    <t>nádoba do kulatého betonového odpadkového koše</t>
  </si>
  <si>
    <t>-1339956612</t>
  </si>
  <si>
    <t>1110703680</t>
  </si>
  <si>
    <t>km 0,190</t>
  </si>
  <si>
    <t>65</t>
  </si>
  <si>
    <t>-415435935</t>
  </si>
  <si>
    <t>-2108988634</t>
  </si>
  <si>
    <t>km 7,030; 7,400; 0,220; 0,370</t>
  </si>
  <si>
    <t>67</t>
  </si>
  <si>
    <t>-787662981</t>
  </si>
  <si>
    <t>68</t>
  </si>
  <si>
    <t>1736694280</t>
  </si>
  <si>
    <t>2510</t>
  </si>
  <si>
    <t>69</t>
  </si>
  <si>
    <t>9902100300</t>
  </si>
  <si>
    <t>Doprava obousměrná (např. dodávek z vlastních zásob zhotovitele nebo objednatele nebo výzisku) mechanizací o nosnosti přes 3,5 t sypanin (kameniva, písku, suti, dlažebních kostek, atd.) do 30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</si>
  <si>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1724626030</t>
  </si>
  <si>
    <t>70</t>
  </si>
  <si>
    <t>-1353307723</t>
  </si>
  <si>
    <t>Doprava drobného kolejového materiálu dodávaného zhotovitelem</t>
  </si>
  <si>
    <t>21,839</t>
  </si>
  <si>
    <t>71</t>
  </si>
  <si>
    <t>1568304871</t>
  </si>
  <si>
    <t>103,719+266,88</t>
  </si>
  <si>
    <t>100+82</t>
  </si>
  <si>
    <t>72</t>
  </si>
  <si>
    <t>-1947835969</t>
  </si>
  <si>
    <t>odvoz betonových desek z Brandýs nad Labem zastávka</t>
  </si>
  <si>
    <t>55*0,33</t>
  </si>
  <si>
    <t>Odvoz nástupištníh dílů na úložiště</t>
  </si>
  <si>
    <t>73</t>
  </si>
  <si>
    <t>-931188677</t>
  </si>
  <si>
    <t>39,553</t>
  </si>
  <si>
    <t>Nástupištní díly dodávané objednatelme žst. Praha Dejvice</t>
  </si>
  <si>
    <t>5,808</t>
  </si>
  <si>
    <t>74</t>
  </si>
  <si>
    <t>-580331009</t>
  </si>
  <si>
    <t>Doprava nástupištních dílů</t>
  </si>
  <si>
    <t>15,884</t>
  </si>
  <si>
    <t>75</t>
  </si>
  <si>
    <t>9902400100</t>
  </si>
  <si>
    <t>Doprava jednosměrná (např. nakupovaného materiálu) mechanizací o nosnosti přes 3,5 t objemnějšího kusového materiálu (prefabrikátů, stožárů, výhybek, rozvaděčů, vybouraných hmot atd.) do 10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</si>
  <si>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-1310832283</t>
  </si>
  <si>
    <t>doprava kolejových polí</t>
  </si>
  <si>
    <t>(5,500-5,375)*545*2</t>
  </si>
  <si>
    <t>(0,495-0,000)*545*2</t>
  </si>
  <si>
    <t>76</t>
  </si>
  <si>
    <t>1787661758</t>
  </si>
  <si>
    <t>Naložení nástupištních dílů dodávanách objednatelem žst. Praha Dejvice</t>
  </si>
  <si>
    <t>5,805</t>
  </si>
  <si>
    <t>77</t>
  </si>
  <si>
    <t>80575221</t>
  </si>
  <si>
    <t>uložení betonových desek z Brandýs nad Labem zastávka</t>
  </si>
  <si>
    <t>03 - Brandýs nad Labem</t>
  </si>
  <si>
    <t>-243445672</t>
  </si>
  <si>
    <t>Nástupiště u koleje č. 1</t>
  </si>
  <si>
    <t>Nástupiště mezi kolejemi 1 a 3</t>
  </si>
  <si>
    <t>nástupiště u koleje č. 5</t>
  </si>
  <si>
    <t>-587950441</t>
  </si>
  <si>
    <t>Rozdělení "d"</t>
  </si>
  <si>
    <t>kolej č. 1</t>
  </si>
  <si>
    <t>(0,882-0,613)*1640</t>
  </si>
  <si>
    <t>kolej č. 1a</t>
  </si>
  <si>
    <t>(1,016-0,909)*1640</t>
  </si>
  <si>
    <t>kolej č. 3</t>
  </si>
  <si>
    <t>(0,854-0,642)*1640</t>
  </si>
  <si>
    <t>-0,32</t>
  </si>
  <si>
    <t>5957201010</t>
  </si>
  <si>
    <t>Kolejnice užité tv. S49</t>
  </si>
  <si>
    <t>-439853469</t>
  </si>
  <si>
    <t>500</t>
  </si>
  <si>
    <t>5961214000</t>
  </si>
  <si>
    <t>Výhybka jednoduchá užitá kompletní ocelové součásti J49 1:7,5-190-I pravá</t>
  </si>
  <si>
    <t>-1436069462</t>
  </si>
  <si>
    <t>V č. 2</t>
  </si>
  <si>
    <t>5956122010</t>
  </si>
  <si>
    <t>Pražec dřevěný výhybkový dub skupina 4 2400x260x150</t>
  </si>
  <si>
    <t>1371195125</t>
  </si>
  <si>
    <t>V.č. 2 - pražece za KV</t>
  </si>
  <si>
    <t>5956122005</t>
  </si>
  <si>
    <t>Pražec dřevěný výhybkový dub skupina 4 2300x260x150</t>
  </si>
  <si>
    <t>-630035174</t>
  </si>
  <si>
    <t>5956122020</t>
  </si>
  <si>
    <t>Pražec dřevěný výhybkový dub skupina 4 2600x260x150</t>
  </si>
  <si>
    <t>-1689089133</t>
  </si>
  <si>
    <t>V.č. 2 - pražec č. 01,02,2,3,4,5,6,7,8,9</t>
  </si>
  <si>
    <t>V.č. 10 - pražec č. 01, 2, 3, 4, 5, 6, 7, 8, 9</t>
  </si>
  <si>
    <t>5956122025</t>
  </si>
  <si>
    <t>Pražec dřevěný výhybkový dub skupina 4 2700x260x150</t>
  </si>
  <si>
    <t>-97531408</t>
  </si>
  <si>
    <t>V.č. 2 - pražec č. 10,11,12,13,14</t>
  </si>
  <si>
    <t>5956122030</t>
  </si>
  <si>
    <t>Pražec dřevěný výhybkový dub skupina 4 2800x260x150</t>
  </si>
  <si>
    <t>1670370747</t>
  </si>
  <si>
    <t>V.č. 2 - pražec č. 15,16,17</t>
  </si>
  <si>
    <t>5956122035</t>
  </si>
  <si>
    <t>Pražec dřevěný výhybkový dub skupina 4 2900x260x150</t>
  </si>
  <si>
    <t>-364630281</t>
  </si>
  <si>
    <t>V.č. 2 - pražec č. 18,19,20</t>
  </si>
  <si>
    <t>5956122040</t>
  </si>
  <si>
    <t>Pražec dřevěný výhybkový dub skupina 4 3000x260x150</t>
  </si>
  <si>
    <t>681180753</t>
  </si>
  <si>
    <t>V.č. 2 - pražec č. 21,22,23</t>
  </si>
  <si>
    <t>5956122045</t>
  </si>
  <si>
    <t>Pražec dřevěný výhybkový dub skupina 4 3100x260x150</t>
  </si>
  <si>
    <t>514799946</t>
  </si>
  <si>
    <t>V.č. 2 - pražec č. 24,25</t>
  </si>
  <si>
    <t>5956122050</t>
  </si>
  <si>
    <t>Pražec dřevěný výhybkový dub skupina 4 3200x260x150</t>
  </si>
  <si>
    <t>-1874184046</t>
  </si>
  <si>
    <t>V.č. 2 - pražec č. 26,27</t>
  </si>
  <si>
    <t>5956122055</t>
  </si>
  <si>
    <t>Pražec dřevěný výhybkový dub skupina 4 3300x260x150</t>
  </si>
  <si>
    <t>-1636103558</t>
  </si>
  <si>
    <t>V.č. 2 - pražec č. 28</t>
  </si>
  <si>
    <t>5956122060</t>
  </si>
  <si>
    <t>Pražec dřevěný výhybkový dub skupina 4 3400x260x150</t>
  </si>
  <si>
    <t>57507142</t>
  </si>
  <si>
    <t>V.č. 2 - pražec č. 29,30</t>
  </si>
  <si>
    <t>5956122065</t>
  </si>
  <si>
    <t>Pražec dřevěný výhybkový dub skupina 4 3500x260x150</t>
  </si>
  <si>
    <t>-1664819169</t>
  </si>
  <si>
    <t>V.č. 2 - pražec č. 31</t>
  </si>
  <si>
    <t>5956122070</t>
  </si>
  <si>
    <t>Pražec dřevěný výhybkový dub skupina 4 3600x260x150</t>
  </si>
  <si>
    <t>-1057861342</t>
  </si>
  <si>
    <t>V.č. 2 - pražec č. 32,33</t>
  </si>
  <si>
    <t>5956122075</t>
  </si>
  <si>
    <t>Pražec dřevěný výhybkový dub skupina 4 3700x260x150</t>
  </si>
  <si>
    <t>-920772575</t>
  </si>
  <si>
    <t>V.č. 2 - pražec č. 34,35</t>
  </si>
  <si>
    <t>V.č. 10 - pražec č. 45</t>
  </si>
  <si>
    <t>5956122080</t>
  </si>
  <si>
    <t>Pražec dřevěný výhybkový dub skupina 4 3800x260x150</t>
  </si>
  <si>
    <t>1715805336</t>
  </si>
  <si>
    <t>V.č. 2 - pražec č. 36</t>
  </si>
  <si>
    <t>V.č. 10 - pražec č. 46,47</t>
  </si>
  <si>
    <t>5956122085</t>
  </si>
  <si>
    <t>Pražec dřevěný výhybkový dub skupina 4 3900x260x150</t>
  </si>
  <si>
    <t>-1324987283</t>
  </si>
  <si>
    <t>V.č. 2 - pražec č. 37,38</t>
  </si>
  <si>
    <t>V.č. 10 - pražec č. 48</t>
  </si>
  <si>
    <t>5956122090</t>
  </si>
  <si>
    <t>Pražec dřevěný výhybkový dub skupina 4 4000x260x150</t>
  </si>
  <si>
    <t>1969911894</t>
  </si>
  <si>
    <t>V.č. 2 - pražec č. 1,39</t>
  </si>
  <si>
    <t>V.č. 10 - pražec č. 49,50</t>
  </si>
  <si>
    <t>5956122095</t>
  </si>
  <si>
    <t>Pražec dřevěný výhybkový dub skupina 4 4100x260x150</t>
  </si>
  <si>
    <t>389280349</t>
  </si>
  <si>
    <t>V.č. 2 - pražec č. 40,41</t>
  </si>
  <si>
    <t>V.č. 10 - pražec č. 51</t>
  </si>
  <si>
    <t>5956122100</t>
  </si>
  <si>
    <t>Pražec dřevěný výhybkový dub skupina 4 4200x260x150</t>
  </si>
  <si>
    <t>1321424915</t>
  </si>
  <si>
    <t>V.č. 2 - pražec č. 42,43</t>
  </si>
  <si>
    <t>V.č. 10 - pražec č. 1,53</t>
  </si>
  <si>
    <t>5956122105</t>
  </si>
  <si>
    <t>Pražec dřevěný výhybkový dub skupina 4 4300x260x150</t>
  </si>
  <si>
    <t>-826622249</t>
  </si>
  <si>
    <t>V.č. 2 - pražec č. 44,45</t>
  </si>
  <si>
    <t>V.č. 10 - pražec č. 54</t>
  </si>
  <si>
    <t>5956122110</t>
  </si>
  <si>
    <t>Pražec dřevěný výhybkový dub skupina 4 4400x260x150</t>
  </si>
  <si>
    <t>2114795785</t>
  </si>
  <si>
    <t>V.č. 2 - pražec č. 46</t>
  </si>
  <si>
    <t>V.č. 10 - pražec č. 56</t>
  </si>
  <si>
    <t>5956122115</t>
  </si>
  <si>
    <t>Pražec dřevěný výhybkový dub skupina 4 4500x260x150</t>
  </si>
  <si>
    <t>717127080</t>
  </si>
  <si>
    <t>V.č. 2 - pražec č. 47</t>
  </si>
  <si>
    <t>V.č. 10 - pražec č. 57,58,59</t>
  </si>
  <si>
    <t>5956122120</t>
  </si>
  <si>
    <t>Pražec dřevěný výhybkový dub skupina 4 4600x260x150</t>
  </si>
  <si>
    <t>1854373240</t>
  </si>
  <si>
    <t>V.č. 10 - pražec č. 60,61</t>
  </si>
  <si>
    <t>5963110010</t>
  </si>
  <si>
    <t>Přejezd Intermont panel 1285x3000x170 ŽPP 1</t>
  </si>
  <si>
    <t>873476501</t>
  </si>
  <si>
    <t xml:space="preserve">panel s výškou pro tvar svršku "S49" pro přechod (km 0,710 -0,713)  v koleji č. 1, 3, 5 </t>
  </si>
  <si>
    <t xml:space="preserve">panel s výškou pro tvar svršku "S49" pro přechod (km 0,677-0,680)  v koleji č. 1</t>
  </si>
  <si>
    <t>5963110015</t>
  </si>
  <si>
    <t>Přejezd Intermont panel 600x3000x170 ŽPP 2</t>
  </si>
  <si>
    <t>210732554</t>
  </si>
  <si>
    <t>5964175005</t>
  </si>
  <si>
    <t>Zarážedlo kolejové tvaru S49</t>
  </si>
  <si>
    <t>-1582984891</t>
  </si>
  <si>
    <t>kolej č. 2 v km 0,750</t>
  </si>
  <si>
    <t>-957636005</t>
  </si>
  <si>
    <t>60*2,5*0,04*2,5</t>
  </si>
  <si>
    <t>Nástupiště mezi kolejemi č. 1 a 3</t>
  </si>
  <si>
    <t>30*1,05*0,04*2,5</t>
  </si>
  <si>
    <t>Nstupiště u koleje č. 5</t>
  </si>
  <si>
    <t>30*2,5*0,04*2,5</t>
  </si>
  <si>
    <t>Chodníky na propojení mezi kolejemi a dále přístupové chodníky od budovy.</t>
  </si>
  <si>
    <t>55*0,04*2,5</t>
  </si>
  <si>
    <t>428989572</t>
  </si>
  <si>
    <t>-459784490</t>
  </si>
  <si>
    <t>1910916078</t>
  </si>
  <si>
    <t>(60+30+30+30)*0,5*0,1</t>
  </si>
  <si>
    <t>6,5</t>
  </si>
  <si>
    <t>1551565037</t>
  </si>
  <si>
    <t>450</t>
  </si>
  <si>
    <t>5964159005</t>
  </si>
  <si>
    <t>Obrubník chodníkový</t>
  </si>
  <si>
    <t>475330703</t>
  </si>
  <si>
    <t>nástupiště u koleje č. 1</t>
  </si>
  <si>
    <t>přístupové chodníky a mezi kolejemi</t>
  </si>
  <si>
    <t>1491830370</t>
  </si>
  <si>
    <t xml:space="preserve">kolej č. 1 </t>
  </si>
  <si>
    <t>30+30</t>
  </si>
  <si>
    <t>kolej č. 5</t>
  </si>
  <si>
    <t>1223134284</t>
  </si>
  <si>
    <t>u koleje č. 1 - 550mm nad TK km 0,680-0,710 a 0,713-0,743</t>
  </si>
  <si>
    <t>60*2</t>
  </si>
  <si>
    <t xml:space="preserve">mezi kolejemi 1 a 3 - 250 mm nad TK km 0,680-0,710 </t>
  </si>
  <si>
    <t>u koleje č. 5 - 550mm nad TK km 0,713 - 0,743</t>
  </si>
  <si>
    <t>30*2</t>
  </si>
  <si>
    <t>-1497587387</t>
  </si>
  <si>
    <t>kolejnice S49 pražce SB5</t>
  </si>
  <si>
    <t>(0,854-0,642)*1640*4</t>
  </si>
  <si>
    <t>Výh. 2, 10</t>
  </si>
  <si>
    <t>148</t>
  </si>
  <si>
    <t>0,28</t>
  </si>
  <si>
    <t>-2037022473</t>
  </si>
  <si>
    <t>výh. č. 2,10</t>
  </si>
  <si>
    <t>1053</t>
  </si>
  <si>
    <t>-1834615285</t>
  </si>
  <si>
    <t>5958134042</t>
  </si>
  <si>
    <t>Součásti upevňovací šroub svěrkový T10 M24x80</t>
  </si>
  <si>
    <t>-686751129</t>
  </si>
  <si>
    <t>výh.č. 2, 10</t>
  </si>
  <si>
    <t>115</t>
  </si>
  <si>
    <t>1570592047</t>
  </si>
  <si>
    <t>V.č. 2, 10</t>
  </si>
  <si>
    <t>432</t>
  </si>
  <si>
    <t>(0,882-0,613)*1640*4</t>
  </si>
  <si>
    <t>(1,016-0,909)*1640*4</t>
  </si>
  <si>
    <t>0,72</t>
  </si>
  <si>
    <t>1918152108</t>
  </si>
  <si>
    <t>445856622</t>
  </si>
  <si>
    <t>170</t>
  </si>
  <si>
    <t>(0,882-0,613)*1640*2</t>
  </si>
  <si>
    <t>(1,016-0,909)*1640*2</t>
  </si>
  <si>
    <t>(0,854-0,642)*1640*2</t>
  </si>
  <si>
    <t>5958158010</t>
  </si>
  <si>
    <t xml:space="preserve">Podložka pryžová pod patu kolejnice S49  475/126/5</t>
  </si>
  <si>
    <t>291951298</t>
  </si>
  <si>
    <t>v.č. 2</t>
  </si>
  <si>
    <t>5958134075</t>
  </si>
  <si>
    <t>Součásti upevňovací vrtule R1(145)</t>
  </si>
  <si>
    <t>255036207</t>
  </si>
  <si>
    <t>594</t>
  </si>
  <si>
    <t>5958173000</t>
  </si>
  <si>
    <t>Polyetylenové pásy v kotoučích</t>
  </si>
  <si>
    <t>-1891337554</t>
  </si>
  <si>
    <t>5958134080</t>
  </si>
  <si>
    <t>Součásti upevňovací vrtule R2 (160)</t>
  </si>
  <si>
    <t>952795621</t>
  </si>
  <si>
    <t>Výh.č. 2,10</t>
  </si>
  <si>
    <t>412</t>
  </si>
  <si>
    <t>-1732546913</t>
  </si>
  <si>
    <t>kolej č. 2</t>
  </si>
  <si>
    <t>(1016-750)*0,4</t>
  </si>
  <si>
    <t>(854-639)*3,6*0,35*1,8</t>
  </si>
  <si>
    <t>(882-613)*3,6*0,35*1,8</t>
  </si>
  <si>
    <t>(1016-909)*3,6*0,35*1,8</t>
  </si>
  <si>
    <t>pod výh.č. 1, 2</t>
  </si>
  <si>
    <t>420*0,35*1,8</t>
  </si>
  <si>
    <t>V.č. 8,9,10</t>
  </si>
  <si>
    <t>20*1,8</t>
  </si>
  <si>
    <t>5961170060</t>
  </si>
  <si>
    <t>Zádržná opěrka proti putování (komplet pro jazky i opornici) S49 R190 pro jazyk ohnutý</t>
  </si>
  <si>
    <t>-1931032654</t>
  </si>
  <si>
    <t>v.č. 1, 2</t>
  </si>
  <si>
    <t>5961170065</t>
  </si>
  <si>
    <t>Zádržná opěrka proti putování (komplet pro jazky i opornici) S49 R190 pro jazyk přímý</t>
  </si>
  <si>
    <t>-1170098529</t>
  </si>
  <si>
    <t>5961170070</t>
  </si>
  <si>
    <t>Zádržná opěrka proti putování (komplet pro jazky i opornici) S49 R300 pro jazyk ohnutý i přímý</t>
  </si>
  <si>
    <t>-474279267</t>
  </si>
  <si>
    <t>V.č. 8, 9, 10</t>
  </si>
  <si>
    <t>3*2</t>
  </si>
  <si>
    <t>5963134010</t>
  </si>
  <si>
    <t>Náběhový klín ocelový</t>
  </si>
  <si>
    <t>657155968</t>
  </si>
  <si>
    <t xml:space="preserve">pro přechody v kolejích č. 1, 3, 5 </t>
  </si>
  <si>
    <t>5964133005</t>
  </si>
  <si>
    <t>Geotextilie separační</t>
  </si>
  <si>
    <t>149511886</t>
  </si>
  <si>
    <t>Položení geotextilie pod kamenivo 0/8 a panely</t>
  </si>
  <si>
    <t>3*0,5*8</t>
  </si>
  <si>
    <t>3*1,5*4</t>
  </si>
  <si>
    <t>5955101025</t>
  </si>
  <si>
    <t>Kamenivo drcené drť frakce 4/8</t>
  </si>
  <si>
    <t>1962629849</t>
  </si>
  <si>
    <t>stezky mezi kolejemi a podél kolejí k výh. č. 1 a 10, dále pro úpravu plochy před VB</t>
  </si>
  <si>
    <t>808*0,5*0,06*1,8</t>
  </si>
  <si>
    <t>213141111</t>
  </si>
  <si>
    <t xml:space="preserve">Zřízení vrstvy z geotextilie  filtrační, separační, odvodňovací, ochranné, výztužné nebo protierozní v rovině nebo ve sklonu do 1:5, šířky do 3 m</t>
  </si>
  <si>
    <t>CS ÚRS 2020 01</t>
  </si>
  <si>
    <t>1053845994</t>
  </si>
  <si>
    <t xml:space="preserve">Poznámka k souboru cen:_x000d_
1. Ceny jsou určeny pro zřízení vrstev na upraveném povrchu. 2. V cenách jsou započteny i náklady na položení a spojení geotextilií včetně přesahů. 3. V cenách nejsou započteny náklady na dodávku geotextilií, která se oceňuje ve specifikaci. Ztratné včetně přesahů lze stanovit ve výši 15 až 20 %. 4. Ceny -1131 až -1133 lze použít i pro vyvedení geotextilie na svislou konstrukci. </t>
  </si>
  <si>
    <t>5905025110</t>
  </si>
  <si>
    <t>Doplnění stezky štěrkodrtí souvislé. Poznámka: 1. V cenách jsou započteny náklady na doplnění kameniva včetně rozprostření ojediněle ručně z vozíku nebo souvisle mechanizací z vozíků nebo železničních vozů. 2. V cenách nejsou obsaženy náklady na dodávku kameniva.</t>
  </si>
  <si>
    <t>-1458003256</t>
  </si>
  <si>
    <t>Poznámka k souboru cen:_x000d_
1. V cenách jsou započteny náklady na doplnění kameniva včetně rozprostření ojediněle ručně z vozíku nebo souvisle mechanizací z vozíků nebo železničních vozů. 2. V cenách nejsou obsaženy náklady na dodávku kameniva.</t>
  </si>
  <si>
    <t>stezky mezi kolejemi a podél kolejí k výh. č. 1 a 10, dále úprava plochy před VB</t>
  </si>
  <si>
    <t>808*0,5*0,06</t>
  </si>
  <si>
    <t>-1206683061</t>
  </si>
  <si>
    <t>(854-639)*3,6*0,35</t>
  </si>
  <si>
    <t>(882-613)*3,6*0,35</t>
  </si>
  <si>
    <t>(1016-909)*3,6*0,35</t>
  </si>
  <si>
    <t>420*0,35</t>
  </si>
  <si>
    <t>5906010030</t>
  </si>
  <si>
    <t>Ruční výměna pražce v KL zapuštěném pražec dřevěný výhybkový délky do 3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</si>
  <si>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2053483374</t>
  </si>
  <si>
    <t>Poznámka k souboru cen:_x000d_
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</si>
  <si>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V.č.10</t>
  </si>
  <si>
    <t>5906010040</t>
  </si>
  <si>
    <t>Ruční výměna pražce v KL zapuštěném pražec dřevěný výhybkový délky přes 3 do 4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</si>
  <si>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1045796107</t>
  </si>
  <si>
    <t>V.č. 10</t>
  </si>
  <si>
    <t>5906010050</t>
  </si>
  <si>
    <t>Ruční výměna pražce v KL zapuštěném pražec dřevěný výhybkový délky přes 4 do 5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</si>
  <si>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-90640359</t>
  </si>
  <si>
    <t>5906125370</t>
  </si>
  <si>
    <t>Montáž kolejového roštu na úložišti pražce betonové vystrojené tv. S49 rozdělení"d". Poznámka: 1. V cenách jsou započteny náklady na úpravu plochy pro montáž, manipulaci a montáž KR, u nevystrojených pražců dřevěných i vrtání. 2. V cenách nejsou obsaženy náklady na dodávku materiálu.</t>
  </si>
  <si>
    <t>2078557829</t>
  </si>
  <si>
    <t>Poznámka k souboru cen:_x000d_
1. V cenách jsou započteny náklady na úpravu plochy pro montáž, manipulaci a montáž KR, u nevystrojených pražců dřevěných i vrtání. 2. V cenách nejsou obsaženy náklady na dodávku materiálu.</t>
  </si>
  <si>
    <t>0,854-0,642</t>
  </si>
  <si>
    <t>kolejnice S49 pražce SB8</t>
  </si>
  <si>
    <t>0,882-0,613</t>
  </si>
  <si>
    <t>1,016-0,909</t>
  </si>
  <si>
    <t>5906135070</t>
  </si>
  <si>
    <t>Demontáž kolejového roštu koleje na úložišti pražce dřevěné tv. S49 rozdělení "c".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</si>
  <si>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-1314190930</t>
  </si>
  <si>
    <t>0,854-0,639</t>
  </si>
  <si>
    <t>-59403353</t>
  </si>
  <si>
    <t>0,750-0,643</t>
  </si>
  <si>
    <t>0,882-0,643</t>
  </si>
  <si>
    <t>5907015040</t>
  </si>
  <si>
    <t>Ojedinělá výměna kolejnic stávající upevnění tv. S49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</si>
  <si>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1907208965</t>
  </si>
  <si>
    <t>Vyjmutí odpojených LIS před výh.č. 10 a v okolí přejezdu P2726</t>
  </si>
  <si>
    <t>1358977821</t>
  </si>
  <si>
    <t>-1399881763</t>
  </si>
  <si>
    <t>1345932263</t>
  </si>
  <si>
    <t>1,016-0,750</t>
  </si>
  <si>
    <t>před v.č. 1</t>
  </si>
  <si>
    <t>0,050</t>
  </si>
  <si>
    <t>Před v.č. 10</t>
  </si>
  <si>
    <t>0,100</t>
  </si>
  <si>
    <t>5909042010</t>
  </si>
  <si>
    <t>Přesná úprava GPK výhybky směrové a výškové uspořádání pražce dřevěné nebo ocelové.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</si>
  <si>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1986764987</t>
  </si>
  <si>
    <t>v.č. 1, 2, 8, 9, 10</t>
  </si>
  <si>
    <t>48+43+56+56+58</t>
  </si>
  <si>
    <t>1653030291</t>
  </si>
  <si>
    <t>kolej 1, 3, 5</t>
  </si>
  <si>
    <t>90</t>
  </si>
  <si>
    <t>svaření výh.č. 1, 2, 8, 9, 10 do BK</t>
  </si>
  <si>
    <t>Svařování před v.č. 1 a 10.</t>
  </si>
  <si>
    <t>-598070140</t>
  </si>
  <si>
    <t>5910040320</t>
  </si>
  <si>
    <t>Umožnění volné dilatace kolejnice demontáž upevňovadel s osazením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</si>
  <si>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-554531082</t>
  </si>
  <si>
    <t>(854-642)*2</t>
  </si>
  <si>
    <t>(882-613)*2</t>
  </si>
  <si>
    <t>(1016-909)*2</t>
  </si>
  <si>
    <t>300</t>
  </si>
  <si>
    <t>5910040420</t>
  </si>
  <si>
    <t>Umožnění volné dilatace kolejnice montáž upevňovadel s odstraněním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</si>
  <si>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183826003</t>
  </si>
  <si>
    <t>5910050010</t>
  </si>
  <si>
    <t>Umožnění volné dilatace dílů výhybek demontáž upevňovadel výhybka I. generace. Poznámka: 1. V cenách jsou započteny náklady na uvolnění dílů výhybky a jejich rovnoměrné prodloužení nebo zkrácení. 2. V cenách nejsou obsaženy náklady na demontáž spojek.</t>
  </si>
  <si>
    <t>-1409647649</t>
  </si>
  <si>
    <t>Poznámka k souboru cen:_x000d_
1. V cenách jsou započteny náklady na uvolnění dílů výhybky a jejich rovnoměrné prodloužení nebo zkrácení. 2. V cenách nejsou obsaženy náklady na demontáž spojek.</t>
  </si>
  <si>
    <t>522</t>
  </si>
  <si>
    <t>5910050110</t>
  </si>
  <si>
    <t>Umožnění volné dilatace dílů výhybek montáž upevňovadel výhybka I. generace. Poznámka: 1. V cenách jsou započteny náklady na uvolnění dílů výhybky a jejich rovnoměrné prodloužení nebo zkrácení. 2. V cenách nejsou obsaženy náklady na demontáž spojek.</t>
  </si>
  <si>
    <t>992597001</t>
  </si>
  <si>
    <t>5910132030</t>
  </si>
  <si>
    <t>Zřízení zádržné opěrky na jazyku i opornici. Poznámka: 1. V cenách jsou započteny náklady na vrtání otvorů a montáž. 2. V cenách nejsou obsaženy náklady na dodávku materiálu.</t>
  </si>
  <si>
    <t>pár</t>
  </si>
  <si>
    <t>-902900652</t>
  </si>
  <si>
    <t>Poznámka k souboru cen:_x000d_
1. V cenách jsou započteny náklady na vrtání otvorů a montáž. 2. V cenách nejsou obsaženy náklady na dodávku materiálu.</t>
  </si>
  <si>
    <t>V.č. 1, 2, 8, 9, 10</t>
  </si>
  <si>
    <t>5*2</t>
  </si>
  <si>
    <t>78</t>
  </si>
  <si>
    <t>5911313020</t>
  </si>
  <si>
    <t>Seřízení hákového závěru výhybky jednoduché jednozávěrové soustavy S49. Poznámka: 1. V cenách jsou započteny náklady na demontáž nebo montáž součástí, seřízení zdvihu, rozevření a záklesu háku, mezery mezi jazykem a opornicí v místě první hákové stěžejky, oprava nebo výměna čepů a pouzder jazyků a vymezení vůlí závěru, seřízení výměníku a závěru, seřízení a přezkoušení chodu závěru, provedení západkové zkoušky a ošetření součástí mazivem. U kloubových jazyků vymezení vůle pouzder a čepů. 2. V cenách nejsou obsaženy náklady na dodávku materiálu.</t>
  </si>
  <si>
    <t>-1640814145</t>
  </si>
  <si>
    <t>Poznámka k souboru cen:_x000d_
1. V cenách jsou započteny náklady na demontáž nebo montáž součástí, seřízení zdvihu, rozevření a záklesu háku, mezery mezi jazykem a opornicí v místě první hákové stěžejky, oprava nebo výměna čepů a pouzder jazyků a vymezení vůlí závěru, seřízení výměníku a závěru, seřízení a přezkoušení chodu závěru, provedení západkové zkoušky a ošetření součástí mazivem. U kloubových jazyků vymezení vůle pouzder a čepů. 2. V cenách nejsou obsaženy náklady na dodávku materiálu.</t>
  </si>
  <si>
    <t>P</t>
  </si>
  <si>
    <t>Poznámka k položce:_x000d_
Výhybka=kus</t>
  </si>
  <si>
    <t>výhybka č. 1, 2, 10</t>
  </si>
  <si>
    <t>79</t>
  </si>
  <si>
    <t>5911313030</t>
  </si>
  <si>
    <t>Seřízení hákového závěru výhybky jednoduché jednozávěrové soustavy T. Poznámka: 1. V cenách jsou započteny náklady na demontáž nebo montáž součástí, seřízení zdvihu, rozevření a záklesu háku, mezery mezi jazykem a opornicí v místě první hákové stěžejky, oprava nebo výměna čepů a pouzder jazyků a vymezení vůlí závěru, seřízení výměníku a závěru, seřízení a přezkoušení chodu závěru, provedení západkové zkoušky a ošetření součástí mazivem. U kloubových jazyků vymezení vůle pouzder a čepů. 2. V cenách nejsou obsaženy náklady na dodávku materiálu.</t>
  </si>
  <si>
    <t>333212125</t>
  </si>
  <si>
    <t>Poznámka k položce:_x000d_
výhybka = kus</t>
  </si>
  <si>
    <t>V.č. 8, 9</t>
  </si>
  <si>
    <t>80</t>
  </si>
  <si>
    <t>5911629040</t>
  </si>
  <si>
    <t>Montáž jednoduché výhybky na úložišti dřevěné pražce soustavy S49. Poznámka: 1. V cenách jsou započteny náklady na zřízení montážní plochy, manipulaci, nanesení součástí, montáž podle montážního plánu, přezkoušení doléhání jazyků a ošetření kluzných částí výhybky mazivem. Demontáž součástí před položením. 2. V cenách nejsou obsaženy náklady na dodávku materiálu.</t>
  </si>
  <si>
    <t>-1833638534</t>
  </si>
  <si>
    <t>Poznámka k souboru cen:_x000d_
1. V cenách jsou započteny náklady na zřízení montážní plochy, manipulaci, nanesení součástí, montáž podle montážního plánu, přezkoušení doléhání jazyků a ošetření kluzných částí výhybky mazivem. Demontáž součástí před položením. 2. V cenách nejsou obsaženy náklady na dodávku materiálu.</t>
  </si>
  <si>
    <t>44,5</t>
  </si>
  <si>
    <t>81</t>
  </si>
  <si>
    <t>5911655220</t>
  </si>
  <si>
    <t>Demontáž jednoduché výhybky na úložišti ocelové pražce válcované soustavy A. Poznámka: 1. V cenách jsou započteny náklady na demontáž do součástí, manipulaci, naložení na dopravní prostředek a uložení vyzískaného materiálu na úložišti.</t>
  </si>
  <si>
    <t>802248868</t>
  </si>
  <si>
    <t>Poznámka k souboru cen:_x000d_
1. V cenách jsou započteny náklady na demontáž do součástí, manipulaci, naložení na dopravní prostředek a uložení vyzískaného materiálu na úložišti.</t>
  </si>
  <si>
    <t>výh. č. 2</t>
  </si>
  <si>
    <t>46,69</t>
  </si>
  <si>
    <t>výh. č. 3</t>
  </si>
  <si>
    <t>48,7</t>
  </si>
  <si>
    <t>82</t>
  </si>
  <si>
    <t>5913060020</t>
  </si>
  <si>
    <t>Demontáž dílů betonové přejezdové konstrukce vnitřního panelu. Poznámka: 1. V cenách jsou započteny náklady na demontáž konstrukce a naložení na dopravní prostředek.</t>
  </si>
  <si>
    <t>-120893091</t>
  </si>
  <si>
    <t>Poznámka k souboru cen:_x000d_
1. V cenách jsou započteny náklady na demontáž konstrukce a naložení na dopravní prostředek.</t>
  </si>
  <si>
    <t>v koleji č.1, 2, 3, 5</t>
  </si>
  <si>
    <t>83</t>
  </si>
  <si>
    <t>5913065010</t>
  </si>
  <si>
    <t>Montáž dílů betonové přejezdové konstrukce v koleji vnějšího panelu. Poznámka: 1. V cenách jsou započteny náklady na montáž dílů. 2. V cenách nejsou obsaženy náklady na dodávku materiálu.</t>
  </si>
  <si>
    <t>-1599001971</t>
  </si>
  <si>
    <t>Poznámka k souboru cen:_x000d_
1. V cenách jsou započteny náklady na montáž dílů. 2. V cenách nejsou obsaženy náklady na dodávku materiálu.</t>
  </si>
  <si>
    <t>84</t>
  </si>
  <si>
    <t>5913065020</t>
  </si>
  <si>
    <t>Montáž dílů betonové přejezdové konstrukce v koleji vnitřního panelu. Poznámka: 1. V cenách jsou započteny náklady na montáž dílů. 2. V cenách nejsou obsaženy náklady na dodávku materiálu.</t>
  </si>
  <si>
    <t>-1970567388</t>
  </si>
  <si>
    <t>85</t>
  </si>
  <si>
    <t>5913065030</t>
  </si>
  <si>
    <t>Montáž dílů betonové přejezdové konstrukce v koleji náběhového klínu. Poznámka: 1. V cenách jsou započteny náklady na montáž dílů. 2. V cenách nejsou obsaženy náklady na dodávku materiálu.</t>
  </si>
  <si>
    <t>-193296313</t>
  </si>
  <si>
    <t>86</t>
  </si>
  <si>
    <t>705939396</t>
  </si>
  <si>
    <t>Položka včetně uložení obrubníků !!</t>
  </si>
  <si>
    <t>60*2,5</t>
  </si>
  <si>
    <t>30*1,05</t>
  </si>
  <si>
    <t>30*2,5</t>
  </si>
  <si>
    <t>87</t>
  </si>
  <si>
    <t>5914075010</t>
  </si>
  <si>
    <t>Zřízení konstrukční vrstvy pražcového podloží bez geomateriálu tl. 0,15 m. Poznámka: 1. V cenách jsou započteny náklady na naložení výzisku na dopravní prostředek. 2. V cenách nejsou obsaženy náklady na dodávku materiálu a odtěžení zeminy.</t>
  </si>
  <si>
    <t>1912889898</t>
  </si>
  <si>
    <t>Poznámka k souboru cen:_x000d_
1. V cenách jsou započteny náklady na naložení výzisku na dopravní prostředek. 2. V cenách nejsou obsaženy náklady na dodávku materiálu a odtěžení zeminy.</t>
  </si>
  <si>
    <t>(854-639)*3,6</t>
  </si>
  <si>
    <t>(882-613)*3,6</t>
  </si>
  <si>
    <t>(1016-909)*3,6</t>
  </si>
  <si>
    <t>420</t>
  </si>
  <si>
    <t>88</t>
  </si>
  <si>
    <t>1259440025</t>
  </si>
  <si>
    <t>mezi kolejí 1 a 2</t>
  </si>
  <si>
    <t>49*2</t>
  </si>
  <si>
    <t>mezi kolejí 1 a 3</t>
  </si>
  <si>
    <t>26*2</t>
  </si>
  <si>
    <t>89</t>
  </si>
  <si>
    <t>5914120030</t>
  </si>
  <si>
    <t>Demontáž nástupiště úrovňového Tischer jednostranného včetně podložek. Poznámka: 1. V cenách jsou započteny náklady na snesení dílů i zásypu a jejich uložení na plochu nebo naložení na dopravní prostředek a uložení na úložišti.</t>
  </si>
  <si>
    <t>234014269</t>
  </si>
  <si>
    <t>u koleje č. 5</t>
  </si>
  <si>
    <t>1470390027</t>
  </si>
  <si>
    <t>Poznámka k položce:_x000d_
Výška nástupiště 550 mm nad TK_x000d_
Vzdálenost hrany od osy koleje 1680 mm</t>
  </si>
  <si>
    <t>91</t>
  </si>
  <si>
    <t>5914130040</t>
  </si>
  <si>
    <t>Montáž nástupiště úrovňového Tischer oboustranné. Poznámka: 1. V cenách jsou započteny náklady na úpravu terénu, montáž a zásyp podle vzorového listu. 2. V cenách nejsou obsaženy náklady na dodávku materiálu.</t>
  </si>
  <si>
    <t>1096212957</t>
  </si>
  <si>
    <t>92</t>
  </si>
  <si>
    <t>5914150020</t>
  </si>
  <si>
    <t>Montáž zarážedla kolejnicového. Poznámka: 1. V cenách jsou započteny náklady na montáž podle vzorového listu. 2. V cenách nejsou obsaženy náklady na dodávku materiálu.</t>
  </si>
  <si>
    <t>-917362170</t>
  </si>
  <si>
    <t>Poznámka k souboru cen:_x000d_
1. V cenách jsou započteny náklady na montáž podle vzorového listu. 2. V cenách nejsou obsaženy náklady na dodávku materiálu.</t>
  </si>
  <si>
    <t>93</t>
  </si>
  <si>
    <t>5915010010</t>
  </si>
  <si>
    <t>Těžení zeminy nebo horniny železničního spodku I. třídy. Poznámka: 1. V cenách jsou započteny náklady na těžení a uložení výzisku na terén nebo naložení na dopravní prostředek a uložení na úložišti.</t>
  </si>
  <si>
    <t>552896927</t>
  </si>
  <si>
    <t>Poznámka k souboru cen:_x000d_
1. V cenách jsou započteny náklady na těžení a uložení výzisku na terén nebo naložení na dopravní prostředek a uložení na úložišti.</t>
  </si>
  <si>
    <t>Odtěžení přebytku materiálu po rozhrnutí stávajícího kolejového lože po snesení KR</t>
  </si>
  <si>
    <t>4347,2*0,20</t>
  </si>
  <si>
    <t>94</t>
  </si>
  <si>
    <t>-1031564110</t>
  </si>
  <si>
    <t>Svahování a reprofilace zemního tělesa a rozprostření výzisku v místě deponie</t>
  </si>
  <si>
    <t>1150</t>
  </si>
  <si>
    <t>95</t>
  </si>
  <si>
    <t>5915020010</t>
  </si>
  <si>
    <t>Povrchová úprava plochy železničního spodku. Poznámka: 1. V cenách jsou započteny náklady na urovnání a úpravu ploch nebo skládek výzisku kameniva a zeminy s jejich případnou rekultivací.</t>
  </si>
  <si>
    <t>-1575270549</t>
  </si>
  <si>
    <t>Poznámka k souboru cen:_x000d_
1. V cenách jsou započteny náklady na urovnání a úpravu ploch nebo skládek výzisku kameniva a zeminy s jejich případnou rekultivací.</t>
  </si>
  <si>
    <t>Rozhrnutí a úprava stávajícího kolejového lože po snesení KR</t>
  </si>
  <si>
    <t>(854-639)*4,7</t>
  </si>
  <si>
    <t>(882-643)*4,7</t>
  </si>
  <si>
    <t>(1016-909)*4,7</t>
  </si>
  <si>
    <t>Pod výhybkami a v jejich okolí v.č. 1, 2, 3</t>
  </si>
  <si>
    <t>700</t>
  </si>
  <si>
    <t>96</t>
  </si>
  <si>
    <t>5915025010</t>
  </si>
  <si>
    <t>Úprava vrstvy KL po snesení kolejového roštu koleje nebo výhybky. Poznámka: 1. V cenách jsou započteny náklady na rozhrnutí a urovnání KL, terénu včetně zhutněníi a naložení případného přebytku na dopravní prostředek.</t>
  </si>
  <si>
    <t>249779391</t>
  </si>
  <si>
    <t>Poznámka k souboru cen:_x000d_
1. V cenách jsou započteny náklady na rozhrnutí a urovnání KL a terénu z důvodu rušení trati.</t>
  </si>
  <si>
    <t>po koleji č. 2</t>
  </si>
  <si>
    <t>(750-643)*4,7</t>
  </si>
  <si>
    <t>97</t>
  </si>
  <si>
    <t>5999010010</t>
  </si>
  <si>
    <t>Vyjmutí a snesení konstrukcí nebo dílů hmotnosti do 10 t. Poznámka: 1. V cenách jsou započteny náklady na manipulaci vyjmutí a snesení zdvihacím prostředkem, naložení, složení, přeprava v místě technologické manipulace. Položka obsahuje náklady na práce v blízkosti trakčního vedení.</t>
  </si>
  <si>
    <t>149160017</t>
  </si>
  <si>
    <t>0,215*290</t>
  </si>
  <si>
    <t>V.č. 1, 2, 3</t>
  </si>
  <si>
    <t>15,7+11+11</t>
  </si>
  <si>
    <t>98</t>
  </si>
  <si>
    <t>1124604475</t>
  </si>
  <si>
    <t>kolej č. 1, 1a, 2, 5</t>
  </si>
  <si>
    <t>0,668*520</t>
  </si>
  <si>
    <t>99</t>
  </si>
  <si>
    <t>5999015010</t>
  </si>
  <si>
    <t>Vložení konstrukcí nebo dílů hmotnosti do 10 t. Poznámka: 1. V cenách jsou započteny náklady na vložení konstrukce podle technologického postupu, přeprava v místě technologické manipulace. Položka obsahuje náklady na práce v blízkosti trakčního vedení.</t>
  </si>
  <si>
    <t>1628640847</t>
  </si>
  <si>
    <t>V.č. 1, 2</t>
  </si>
  <si>
    <t>15,7+13</t>
  </si>
  <si>
    <t>317269567</t>
  </si>
  <si>
    <t>(0,854-0,642)*580</t>
  </si>
  <si>
    <t>(0,882-0,613)*585</t>
  </si>
  <si>
    <t>(1,016-0,909)*585</t>
  </si>
  <si>
    <t>(0,854-0,642)*585</t>
  </si>
  <si>
    <t>101</t>
  </si>
  <si>
    <t>7591015032</t>
  </si>
  <si>
    <t>Montáž elektromotorického přestavníku na výhybce s kontrolou jazyků s upevněním na koleji - připevnění přestavníku pomocí připevňovací soupravy a zatažení kabelu s kabelovou formou do kabelového závěru, mechanické přezkoušení chodu, opravný nátěr. Bez zemních prací</t>
  </si>
  <si>
    <t>-1183948774</t>
  </si>
  <si>
    <t>Pro posun výh.č. 2 o cca 4m</t>
  </si>
  <si>
    <t>102</t>
  </si>
  <si>
    <t>7591017030</t>
  </si>
  <si>
    <t>Demontáž elektromotorického přestavníku z výhybky s kontrolou jazyků</t>
  </si>
  <si>
    <t>1002656188</t>
  </si>
  <si>
    <t>103</t>
  </si>
  <si>
    <t>1431690760</t>
  </si>
  <si>
    <t>km 0,600</t>
  </si>
  <si>
    <t>104</t>
  </si>
  <si>
    <t>413326027</t>
  </si>
  <si>
    <t>km 0,6</t>
  </si>
  <si>
    <t>105</t>
  </si>
  <si>
    <t>1850980309</t>
  </si>
  <si>
    <t>Doprava výzisku z KL a svahování na deponii</t>
  </si>
  <si>
    <t>869,44*1,8</t>
  </si>
  <si>
    <t>150*1,8</t>
  </si>
  <si>
    <t>106</t>
  </si>
  <si>
    <t>71402508</t>
  </si>
  <si>
    <t>doprava kameniva 31,5/63</t>
  </si>
  <si>
    <t>2235,008</t>
  </si>
  <si>
    <t>doprava kameniva 4/8</t>
  </si>
  <si>
    <t>43,632</t>
  </si>
  <si>
    <t>107</t>
  </si>
  <si>
    <t>-1507232028</t>
  </si>
  <si>
    <t>Doprava drobného kolejiva dodávaného zhotovitelem</t>
  </si>
  <si>
    <t>8,269</t>
  </si>
  <si>
    <t>108</t>
  </si>
  <si>
    <t>-1295923783</t>
  </si>
  <si>
    <t>Doprava kolejových polí ze stavby a do stavby</t>
  </si>
  <si>
    <t>100,050+347,36+28,7+466,940</t>
  </si>
  <si>
    <t>Doprava vyzískaných nástupištních dílů</t>
  </si>
  <si>
    <t>109</t>
  </si>
  <si>
    <t>-1784177026</t>
  </si>
  <si>
    <t>38,924</t>
  </si>
  <si>
    <t>Nástupištní díly dodávané objednatelem z žst. Praha Dejvice</t>
  </si>
  <si>
    <t>20,460</t>
  </si>
  <si>
    <t>110</t>
  </si>
  <si>
    <t>-1130033612</t>
  </si>
  <si>
    <t>Doprava přejezdových panelů</t>
  </si>
  <si>
    <t>11,940</t>
  </si>
  <si>
    <t>nástupištní díly dodávané zhotovitelem</t>
  </si>
  <si>
    <t>33,630</t>
  </si>
  <si>
    <t>111</t>
  </si>
  <si>
    <t>-71050592</t>
  </si>
  <si>
    <t>Kolejová pole do stavby</t>
  </si>
  <si>
    <t>466,94</t>
  </si>
  <si>
    <t>Nástupištní díly dodávané objednatelem žst. Praha Dejvice</t>
  </si>
  <si>
    <t>04 - P2727, P2730, P2731, P2739, P2743, P2745</t>
  </si>
  <si>
    <t xml:space="preserve">    VRN - Vedlejší rozpočtové náklady</t>
  </si>
  <si>
    <t>5963104035R</t>
  </si>
  <si>
    <t>Přejezd železobetonový kompletní sestava včetně závěrných zídek</t>
  </si>
  <si>
    <t>270512836</t>
  </si>
  <si>
    <t xml:space="preserve">přejezdová konstrukce vnitřní a vnější včetně závěrných zídek a náběhových klínů (vnítřní modul 1,2m) </t>
  </si>
  <si>
    <t>9,6</t>
  </si>
  <si>
    <t>8,4</t>
  </si>
  <si>
    <t>7,2</t>
  </si>
  <si>
    <t>5963152000</t>
  </si>
  <si>
    <t>Asfaltová zálivka pro trhliny a spáry</t>
  </si>
  <si>
    <t>-400959645</t>
  </si>
  <si>
    <t>2,5</t>
  </si>
  <si>
    <t>5964129000R</t>
  </si>
  <si>
    <t>Odvodňovací žlaby ACO DRAIN Monoblock</t>
  </si>
  <si>
    <t>1458332898</t>
  </si>
  <si>
    <t>Monoblock ACO Drain RD 300 - délka dílce 2000mm</t>
  </si>
  <si>
    <t>P2727 - vlevo - délka 8m</t>
  </si>
  <si>
    <t>P2731 - vlevo - délka 10m</t>
  </si>
  <si>
    <t>P2739 - vlevo - délka 6m</t>
  </si>
  <si>
    <t>596412900RR</t>
  </si>
  <si>
    <t>Odvodňovací žlaby ACO DRAIN Monoblock - revizní díl</t>
  </si>
  <si>
    <t>-1022080755</t>
  </si>
  <si>
    <t xml:space="preserve">Odvodňovací žlaby ACO Drain  RD 300 Monoblock - revizní díl 750mm</t>
  </si>
  <si>
    <t>P2727 - vlevo</t>
  </si>
  <si>
    <t>P2731 - vlevo</t>
  </si>
  <si>
    <t>P2739 - vlevo</t>
  </si>
  <si>
    <t>5963146015</t>
  </si>
  <si>
    <t>Asfaltový beton ACL 22S 50/70 velmi hrubozrnný-ložní vrstva</t>
  </si>
  <si>
    <t>-63019324</t>
  </si>
  <si>
    <t>(34*0,08)*2,5</t>
  </si>
  <si>
    <t>(71*0,08)*2,5</t>
  </si>
  <si>
    <t>(51*0,08)*2,5</t>
  </si>
  <si>
    <t>-1848597126</t>
  </si>
  <si>
    <t>P2745</t>
  </si>
  <si>
    <t>(20*0,06)*2,5</t>
  </si>
  <si>
    <t>508035008</t>
  </si>
  <si>
    <t>Asfalt do žlábků přejezdu</t>
  </si>
  <si>
    <t>0,4*2,5</t>
  </si>
  <si>
    <t>0,35*2,5</t>
  </si>
  <si>
    <t>5964161005</t>
  </si>
  <si>
    <t>Beton lehce zhutnitelný C 16/20;X0 F5 2 200 2 662</t>
  </si>
  <si>
    <t>27267971</t>
  </si>
  <si>
    <t xml:space="preserve">beton pod odvodňovací žlab </t>
  </si>
  <si>
    <t>2,4</t>
  </si>
  <si>
    <t>1,6</t>
  </si>
  <si>
    <t>beton pod závěrné zídky</t>
  </si>
  <si>
    <t>0,25*0,6*51</t>
  </si>
  <si>
    <t>1862494413</t>
  </si>
  <si>
    <t>2072037997</t>
  </si>
  <si>
    <t>panel s výškou pro tvar svršku S49</t>
  </si>
  <si>
    <t>5963110020</t>
  </si>
  <si>
    <t>Přejezd Intermont panel 1284x1480x170 ŽPP 3 pro pěší</t>
  </si>
  <si>
    <t>389419315</t>
  </si>
  <si>
    <t>2047984157</t>
  </si>
  <si>
    <t>kamenivo pod panel pro vyrovnání</t>
  </si>
  <si>
    <t>0,5</t>
  </si>
  <si>
    <t>5955101086R</t>
  </si>
  <si>
    <t>Asfaltový recyklát drť</t>
  </si>
  <si>
    <t>-1012605764</t>
  </si>
  <si>
    <t xml:space="preserve">povrch cesty </t>
  </si>
  <si>
    <t>P2730 Lp+Pp</t>
  </si>
  <si>
    <t>34*0,2*2</t>
  </si>
  <si>
    <t>40*0,2*2</t>
  </si>
  <si>
    <t>-612688528</t>
  </si>
  <si>
    <t>pod asfaltovou drť a panely</t>
  </si>
  <si>
    <t>15*0,5</t>
  </si>
  <si>
    <t>7,5*1,5</t>
  </si>
  <si>
    <t>12*0,5</t>
  </si>
  <si>
    <t>6*1,5</t>
  </si>
  <si>
    <t>-700133621</t>
  </si>
  <si>
    <t>5905105010</t>
  </si>
  <si>
    <t>Doplnění KL kamenivem ojediněle ručně v koleji. Poznámka: 1. V cenách jsou započteny náklady na doplnění kameniva ojediněle ručně vidlemi a/nebo souvisle strojně z výsypných vozů případně nakladačem. 2. V cenách nejsou obsaženy náklady na dodávku kameniva.</t>
  </si>
  <si>
    <t>-634594737</t>
  </si>
  <si>
    <t>asfaltová drť</t>
  </si>
  <si>
    <t>5913060010</t>
  </si>
  <si>
    <t>Demontáž dílů betonové přejezdové konstrukce vnějšího panelu. Poznámka: 1. V cenách jsou započteny náklady na demontáž konstrukce a naložení na dopravní prostředek.</t>
  </si>
  <si>
    <t>-809034617</t>
  </si>
  <si>
    <t>-1910238209</t>
  </si>
  <si>
    <t>5913060030</t>
  </si>
  <si>
    <t>Demontáž dílů betonové přejezdové konstrukce náběhového klínu. Poznámka: 1. V cenách jsou započteny náklady na demontáž konstrukce a naložení na dopravní prostředek.</t>
  </si>
  <si>
    <t>2083754154</t>
  </si>
  <si>
    <t>-602914275</t>
  </si>
  <si>
    <t>P2745 - použít vyzískané z P2743</t>
  </si>
  <si>
    <t>-1341175390</t>
  </si>
  <si>
    <t>5913075030</t>
  </si>
  <si>
    <t>Montáž betonové přejezdové konstrukce část vnější a vnitřní včetně závěrných zídek. Poznámka: 1. V cenách jsou započteny náklady na montáž konstrukce. 2. V cenách nejsou obsaženy náklady na dodávku materiálu.</t>
  </si>
  <si>
    <t>2027157852</t>
  </si>
  <si>
    <t>5913235020</t>
  </si>
  <si>
    <t>Dělení AB komunikace řezáním hloubky do 20 cm. Poznámka: 1. V cenách jsou započteny náklady na provedení úkolu.</t>
  </si>
  <si>
    <t>-97635510</t>
  </si>
  <si>
    <t>11,5</t>
  </si>
  <si>
    <t>5913240020</t>
  </si>
  <si>
    <t>Odstranění AB komunikace odtěžením nebo frézováním hloubky do 20 cm. Poznámka: 1. V cenách jsou započteny náklady na odtěžení nebo frézování a naložení výzisku na dopravní prostředek.</t>
  </si>
  <si>
    <t>-76274056</t>
  </si>
  <si>
    <t>P2727 - mezi kolejemi, vlevo za žlab</t>
  </si>
  <si>
    <t>5913250010</t>
  </si>
  <si>
    <t>Zřízení konstrukce vozovky asfaltobetonové dle vzorového listu Ž lehké - ložní a obrusná vrstva tloušťky do 12 cm. Poznámka: 1. V cenách jsou započteny náklady na zřízení netuhé vozovky podle VL s živičným podkladem ze stmelených vrstev podle vzorového listu Ž. 2. V cenách nejsou obsaženy náklady na dodávku materiálu.</t>
  </si>
  <si>
    <t>-1021263769</t>
  </si>
  <si>
    <t>Poznámka k souboru cen:_x000d_
1. V cenách jsou započteny náklady na zřízení netuhé vozovky podle VL s živičným podkladem ze stmelených vrstev podle vzorového listu Ž. 2. V cenách nejsou obsaženy náklady na dodávku materiálu.</t>
  </si>
  <si>
    <t>do žlábků v přejezdech</t>
  </si>
  <si>
    <t>0,150*7,5*2</t>
  </si>
  <si>
    <t>0,150*6*2</t>
  </si>
  <si>
    <t>přejezdová konstrukce vnější</t>
  </si>
  <si>
    <t>5913250020</t>
  </si>
  <si>
    <t>Zřízení konstrukce vozovky asfaltobetonové dle vzorového listu Ž těžké - podkladní, ložní a obrusná vrstva tloušťky do 25 cm. Poznámka: 1. V cenách jsou započteny náklady na zřízení netuhé vozovky podle VL s živičným podkladem ze stmelených vrstev podle vzorového listu Ž. 2. V cenách nejsou obsaženy náklady na dodávku materiálu.</t>
  </si>
  <si>
    <t>-443327449</t>
  </si>
  <si>
    <t>5914035550</t>
  </si>
  <si>
    <t>Zřízení otevřených odvodňovacích zařízení prahové vpusti prefabrikované díly.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</si>
  <si>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275850082</t>
  </si>
  <si>
    <t>Poznámka k souboru cen:_x000d_
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</si>
  <si>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 xml:space="preserve">zřízení odvodňovacího žlabu z pražců </t>
  </si>
  <si>
    <t>P2730 - Vlevo</t>
  </si>
  <si>
    <t>7,7</t>
  </si>
  <si>
    <t>5914035560</t>
  </si>
  <si>
    <t>Zřízení otevřených odvodňovacích zařízení prahové vpusti monolitická betonová konstrukce.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</si>
  <si>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-73099224</t>
  </si>
  <si>
    <t>zřízení odvodňovacího žlabu</t>
  </si>
  <si>
    <t>8,75</t>
  </si>
  <si>
    <t>10,75</t>
  </si>
  <si>
    <t>6,75</t>
  </si>
  <si>
    <t>5915005010</t>
  </si>
  <si>
    <t>Hloubení rýh nebo jam na železničním spodku I. třídy. Poznámka: 1. V cenách jsou započteny náklady na hloubení a uložení výzisku na terén nebo naložení na dopravní prostředek a uložení na úložišti.</t>
  </si>
  <si>
    <t>-395879191</t>
  </si>
  <si>
    <t>odtěžení pro odvodňovací žlaby</t>
  </si>
  <si>
    <t>9*0,7*0,6</t>
  </si>
  <si>
    <t>8*0,7*0,6</t>
  </si>
  <si>
    <t>11*0,7*0,6</t>
  </si>
  <si>
    <t>7*0,7*0,6</t>
  </si>
  <si>
    <t>Doprava dodávek zhotovitele, dodávek objednatele nebo výzisku mechanizací přes 3,5 t sypanin do 30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</si>
  <si>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1939610364</t>
  </si>
  <si>
    <t>Poznámka k položce:_x000d_
Měrnou jednotkou je t přepravovaného materiálu.</t>
  </si>
  <si>
    <t>doprava asfaltového betonu a asfaltového recyklátu</t>
  </si>
  <si>
    <t>132,084</t>
  </si>
  <si>
    <t>odvoz asfaltu k likvidaci</t>
  </si>
  <si>
    <t>224*0,2*2,5</t>
  </si>
  <si>
    <t>beton</t>
  </si>
  <si>
    <t>34,926</t>
  </si>
  <si>
    <t>-348592103</t>
  </si>
  <si>
    <t>nové kamenivo</t>
  </si>
  <si>
    <t>1,4</t>
  </si>
  <si>
    <t>9902200700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</si>
  <si>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</si>
  <si>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-2066009293</t>
  </si>
  <si>
    <t>Doprava přejezdových panelů, náběchových klínů a odvodňovacích žlabů</t>
  </si>
  <si>
    <t>14,281</t>
  </si>
  <si>
    <t>9902201000</t>
  </si>
  <si>
    <t>Doprava dodávek zhotovitele, dodávek objednatele nebo výzisku mechanizací přes 3,5 t objemnějšího kusového materiálu do 250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</si>
  <si>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335869340</t>
  </si>
  <si>
    <t>nové přejezdové konstrukce</t>
  </si>
  <si>
    <t>9909000200</t>
  </si>
  <si>
    <t>Poplatek za uložení nebezpečného odpadu na oficiální skládku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</si>
  <si>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1898903650</t>
  </si>
  <si>
    <t>likvidace vybouraného asfaltu</t>
  </si>
  <si>
    <t>Vedlejší rozpočtové náklady</t>
  </si>
  <si>
    <t>033111001</t>
  </si>
  <si>
    <t>Provozní vlivy Výluka silničního provozu se zajištěním objížďky</t>
  </si>
  <si>
    <t>Sborník UOŽI 01 2019</t>
  </si>
  <si>
    <t>-2020053137</t>
  </si>
  <si>
    <t>vyřízení uzavírky přejezdu včetně značení a zajištění ostatních nákladů</t>
  </si>
  <si>
    <t>05 - VRN</t>
  </si>
  <si>
    <t>OST - Ostatní</t>
  </si>
  <si>
    <t>VRN - Vedlejší rozpočtové náklady</t>
  </si>
  <si>
    <t>227234507</t>
  </si>
  <si>
    <t>Odvoz plastových součástí k likvidaci z celé stavby</t>
  </si>
  <si>
    <t>3,2</t>
  </si>
  <si>
    <t>9909000400</t>
  </si>
  <si>
    <t xml:space="preserve">Poplatek za likvidaci plastových součástí  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</si>
  <si>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-1349999882</t>
  </si>
  <si>
    <t xml:space="preserve">Likvidace plastových součástí  z celé stavby</t>
  </si>
  <si>
    <t>021201001</t>
  </si>
  <si>
    <t>Průzkumné práce pro opravy Průzkum výskytu škodlivin kontaminace kameniva ropnými látkami</t>
  </si>
  <si>
    <t>-344034556</t>
  </si>
  <si>
    <t>SO 01</t>
  </si>
  <si>
    <t>SO 02</t>
  </si>
  <si>
    <t>SO 03</t>
  </si>
  <si>
    <t>022101001</t>
  </si>
  <si>
    <t>Geodetické práce Geodetické práce před opravou</t>
  </si>
  <si>
    <t>-686743666</t>
  </si>
  <si>
    <t>022101011</t>
  </si>
  <si>
    <t>Geodetické práce Geodetické práce v průběhu opravy</t>
  </si>
  <si>
    <t>-1766330967</t>
  </si>
  <si>
    <t>022121001</t>
  </si>
  <si>
    <t xml:space="preserve">Geodetické práce Diagnostika technické infrastruktury Vytýčení trasy inženýrských sítí - V sazbě jsou započteny náklady na vyhledání trasy detektorem, zaměření a zobrazení trasy a předání  výstupu zaměření. V sazbě nejsou obsaženy náklady na vytýčení sítí ve správě provozovatele.</t>
  </si>
  <si>
    <t>hod</t>
  </si>
  <si>
    <t>-1841082534</t>
  </si>
  <si>
    <t>Poznámka k souboru cen:_x000d_
V sazbě jsou započteny náklady na vyhledání trasy detektorem, zaměření a zobrazení trasy a předání výstupu zaměření. V sazbě nejsou obsaženy náklady na vytýčení sítí ve správě provozovatele.</t>
  </si>
  <si>
    <t>023101001</t>
  </si>
  <si>
    <t>Projektové práce Projektové práce v rozsahu ZRN (vyjma dále jmenované práce) do 1 mil. Kč</t>
  </si>
  <si>
    <t>-1750186462</t>
  </si>
  <si>
    <t>Položka obsahuje:</t>
  </si>
  <si>
    <t>- návrh, schválení a zřízení BK</t>
  </si>
  <si>
    <t xml:space="preserve">- zajištění PPK v místě prováděných prací                       </t>
  </si>
  <si>
    <t>- optimalizaci PPK v celém úseku prováděných prací (v místě ASP)</t>
  </si>
  <si>
    <t>- navržení úpravy/optimalizace přechodnice a vzestupnice oblouku v km 3,113 - 3,334</t>
  </si>
  <si>
    <t>- navržení kol. řešení v žst. Brandýs nad Labem (náhrada stávající v.č. 2 tvaru OA 6°(4°+2°) P za novou tvaru JS49 1:7,5-190 P pro rychlost 40km/h)</t>
  </si>
  <si>
    <t>- zpracování transformace nově vložené výhybky č. 2 v žst Brandýs nad Labem</t>
  </si>
  <si>
    <t>- navržení nových traťových rychlostí po provedené opravné práci a optimalizaci PPK</t>
  </si>
  <si>
    <t>031101001</t>
  </si>
  <si>
    <t xml:space="preserve">Zařízení a vybavení staveniště vyjma dále jmenované práce včetně opatření na ochranu sousedních pozemků, včetně opatření na ochranu sousedních pozemků, informační tabule, dopravního značení na staveništi </t>
  </si>
  <si>
    <t>-1021291997</t>
  </si>
  <si>
    <t>Zařízení a zabezpečení staveniště</t>
  </si>
  <si>
    <t>9903100100</t>
  </si>
  <si>
    <t>Přeprava mechanizace na místo prováděných prací o hmotnosti do 12 t přes 50 do 100 km . Poznámka: 1. Ceny jsou určeny pro dopravu mechanizmů na místo prováděných prací po silnici i po kolejích.2. V ceně jsou započteny i náklady na zpáteční cestu dopravního prostředku. Měrnou jednotkou je kus přepravovaného stroje.</t>
  </si>
  <si>
    <t>178784425</t>
  </si>
  <si>
    <t>Poznámka k souboru cen:_x000d_
1. Ceny jsou určeny pro dopravu mechanizmů na místo prováděných prací po silnici i po kolejích. 2. V ceně jsou započteny i náklady na zpáteční cestu dopravního prostředku. Měrnou jednotkou je kus přepravovaného stroje.</t>
  </si>
  <si>
    <t>zhutňovač 2x</t>
  </si>
  <si>
    <t>9903200100</t>
  </si>
  <si>
    <t>Přeprava mechanizace na místo prováděných prací o hmotnosti přes 12 t přes 50 do 100 km . Poznámka: 1. Ceny jsou určeny pro dopravu mechanizmů na místo prováděných prací po silnici i po kolejích.2. V ceně jsou započteny i náklady na zpáteční cestu dopravního prostředku. Měrnou jednotkou je kus přepravovaného stroje.</t>
  </si>
  <si>
    <t>1335021212</t>
  </si>
  <si>
    <t>MHS 5x, Loko 3x, jeřáb 2x</t>
  </si>
  <si>
    <t>9903200200</t>
  </si>
  <si>
    <t>Přeprava mechanizace na místo prováděných prací o hmotnosti přes 12 t do 200 km . Poznámka: 1. Ceny jsou určeny pro dopravu mechanizmů na místo prováděných prací po silnici i po kolejích.2. V ceně jsou započteny i náklady na zpáteční cestu dopravního prostředku. Měrnou jednotkou je kus přepravovaného stroje.</t>
  </si>
  <si>
    <t>1705395014</t>
  </si>
  <si>
    <t>PKP 1x, ASP 2x, ASPv 1x, SSP 2x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</si>
</sst>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8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0" fontId="37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31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32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33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34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35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36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37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38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39</v>
      </c>
      <c r="E29" s="47"/>
      <c r="F29" s="32" t="s">
        <v>40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41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42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43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44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45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46</v>
      </c>
      <c r="U35" s="54"/>
      <c r="V35" s="54"/>
      <c r="W35" s="54"/>
      <c r="X35" s="56" t="s">
        <v>47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48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49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50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51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50</v>
      </c>
      <c r="AI60" s="42"/>
      <c r="AJ60" s="42"/>
      <c r="AK60" s="42"/>
      <c r="AL60" s="42"/>
      <c r="AM60" s="64" t="s">
        <v>51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52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53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50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51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50</v>
      </c>
      <c r="AI75" s="42"/>
      <c r="AJ75" s="42"/>
      <c r="AK75" s="42"/>
      <c r="AL75" s="42"/>
      <c r="AM75" s="64" t="s">
        <v>51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54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6-2020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Oprava traťového úseku Čelákovice - Neratovice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28. 8. 2020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Ing. Aleš Bednář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55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32</v>
      </c>
      <c r="AJ90" s="40"/>
      <c r="AK90" s="40"/>
      <c r="AL90" s="40"/>
      <c r="AM90" s="80" t="str">
        <f>IF(E20="","",E20)</f>
        <v>Lukáš Kot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56</v>
      </c>
      <c r="D92" s="94"/>
      <c r="E92" s="94"/>
      <c r="F92" s="94"/>
      <c r="G92" s="94"/>
      <c r="H92" s="95"/>
      <c r="I92" s="96" t="s">
        <v>57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58</v>
      </c>
      <c r="AH92" s="94"/>
      <c r="AI92" s="94"/>
      <c r="AJ92" s="94"/>
      <c r="AK92" s="94"/>
      <c r="AL92" s="94"/>
      <c r="AM92" s="94"/>
      <c r="AN92" s="96" t="s">
        <v>59</v>
      </c>
      <c r="AO92" s="94"/>
      <c r="AP92" s="98"/>
      <c r="AQ92" s="99" t="s">
        <v>60</v>
      </c>
      <c r="AR92" s="44"/>
      <c r="AS92" s="100" t="s">
        <v>61</v>
      </c>
      <c r="AT92" s="101" t="s">
        <v>62</v>
      </c>
      <c r="AU92" s="101" t="s">
        <v>63</v>
      </c>
      <c r="AV92" s="101" t="s">
        <v>64</v>
      </c>
      <c r="AW92" s="101" t="s">
        <v>65</v>
      </c>
      <c r="AX92" s="101" t="s">
        <v>66</v>
      </c>
      <c r="AY92" s="101" t="s">
        <v>67</v>
      </c>
      <c r="AZ92" s="101" t="s">
        <v>68</v>
      </c>
      <c r="BA92" s="101" t="s">
        <v>69</v>
      </c>
      <c r="BB92" s="101" t="s">
        <v>70</v>
      </c>
      <c r="BC92" s="101" t="s">
        <v>71</v>
      </c>
      <c r="BD92" s="102" t="s">
        <v>72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73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ROUND(SUM(AG95:AG99),2)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ROUND(SUM(AS95:AS99),2)</f>
        <v>0</v>
      </c>
      <c r="AT94" s="114">
        <f>ROUND(SUM(AV94:AW94),2)</f>
        <v>0</v>
      </c>
      <c r="AU94" s="115">
        <f>ROUND(SUM(AU95:AU99),5)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ROUND(SUM(AZ95:AZ99),2)</f>
        <v>0</v>
      </c>
      <c r="BA94" s="114">
        <f>ROUND(SUM(BA95:BA99),2)</f>
        <v>0</v>
      </c>
      <c r="BB94" s="114">
        <f>ROUND(SUM(BB95:BB99),2)</f>
        <v>0</v>
      </c>
      <c r="BC94" s="114">
        <f>ROUND(SUM(BC95:BC99),2)</f>
        <v>0</v>
      </c>
      <c r="BD94" s="116">
        <f>ROUND(SUM(BD95:BD99),2)</f>
        <v>0</v>
      </c>
      <c r="BE94" s="6"/>
      <c r="BS94" s="117" t="s">
        <v>74</v>
      </c>
      <c r="BT94" s="117" t="s">
        <v>75</v>
      </c>
      <c r="BU94" s="118" t="s">
        <v>76</v>
      </c>
      <c r="BV94" s="117" t="s">
        <v>77</v>
      </c>
      <c r="BW94" s="117" t="s">
        <v>5</v>
      </c>
      <c r="BX94" s="117" t="s">
        <v>78</v>
      </c>
      <c r="CL94" s="117" t="s">
        <v>1</v>
      </c>
    </row>
    <row r="95" s="7" customFormat="1" ht="16.5" customHeight="1">
      <c r="A95" s="119" t="s">
        <v>79</v>
      </c>
      <c r="B95" s="120"/>
      <c r="C95" s="121"/>
      <c r="D95" s="122" t="s">
        <v>80</v>
      </c>
      <c r="E95" s="122"/>
      <c r="F95" s="122"/>
      <c r="G95" s="122"/>
      <c r="H95" s="122"/>
      <c r="I95" s="123"/>
      <c r="J95" s="122" t="s">
        <v>81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'01 - Čelákovice - Lázně T...'!J30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82</v>
      </c>
      <c r="AR95" s="126"/>
      <c r="AS95" s="127">
        <v>0</v>
      </c>
      <c r="AT95" s="128">
        <f>ROUND(SUM(AV95:AW95),2)</f>
        <v>0</v>
      </c>
      <c r="AU95" s="129">
        <f>'01 - Čelákovice - Lázně T...'!P121</f>
        <v>0</v>
      </c>
      <c r="AV95" s="128">
        <f>'01 - Čelákovice - Lázně T...'!J33</f>
        <v>0</v>
      </c>
      <c r="AW95" s="128">
        <f>'01 - Čelákovice - Lázně T...'!J34</f>
        <v>0</v>
      </c>
      <c r="AX95" s="128">
        <f>'01 - Čelákovice - Lázně T...'!J35</f>
        <v>0</v>
      </c>
      <c r="AY95" s="128">
        <f>'01 - Čelákovice - Lázně T...'!J36</f>
        <v>0</v>
      </c>
      <c r="AZ95" s="128">
        <f>'01 - Čelákovice - Lázně T...'!F33</f>
        <v>0</v>
      </c>
      <c r="BA95" s="128">
        <f>'01 - Čelákovice - Lázně T...'!F34</f>
        <v>0</v>
      </c>
      <c r="BB95" s="128">
        <f>'01 - Čelákovice - Lázně T...'!F35</f>
        <v>0</v>
      </c>
      <c r="BC95" s="128">
        <f>'01 - Čelákovice - Lázně T...'!F36</f>
        <v>0</v>
      </c>
      <c r="BD95" s="130">
        <f>'01 - Čelákovice - Lázně T...'!F37</f>
        <v>0</v>
      </c>
      <c r="BE95" s="7"/>
      <c r="BT95" s="131" t="s">
        <v>83</v>
      </c>
      <c r="BV95" s="131" t="s">
        <v>77</v>
      </c>
      <c r="BW95" s="131" t="s">
        <v>84</v>
      </c>
      <c r="BX95" s="131" t="s">
        <v>5</v>
      </c>
      <c r="CL95" s="131" t="s">
        <v>1</v>
      </c>
      <c r="CM95" s="131" t="s">
        <v>85</v>
      </c>
    </row>
    <row r="96" s="7" customFormat="1" ht="16.5" customHeight="1">
      <c r="A96" s="119" t="s">
        <v>79</v>
      </c>
      <c r="B96" s="120"/>
      <c r="C96" s="121"/>
      <c r="D96" s="122" t="s">
        <v>86</v>
      </c>
      <c r="E96" s="122"/>
      <c r="F96" s="122"/>
      <c r="G96" s="122"/>
      <c r="H96" s="122"/>
      <c r="I96" s="123"/>
      <c r="J96" s="122" t="s">
        <v>87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'02 - Lázně Toušeň - Brand...'!J30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82</v>
      </c>
      <c r="AR96" s="126"/>
      <c r="AS96" s="127">
        <v>0</v>
      </c>
      <c r="AT96" s="128">
        <f>ROUND(SUM(AV96:AW96),2)</f>
        <v>0</v>
      </c>
      <c r="AU96" s="129">
        <f>'02 - Lázně Toušeň - Brand...'!P122</f>
        <v>0</v>
      </c>
      <c r="AV96" s="128">
        <f>'02 - Lázně Toušeň - Brand...'!J33</f>
        <v>0</v>
      </c>
      <c r="AW96" s="128">
        <f>'02 - Lázně Toušeň - Brand...'!J34</f>
        <v>0</v>
      </c>
      <c r="AX96" s="128">
        <f>'02 - Lázně Toušeň - Brand...'!J35</f>
        <v>0</v>
      </c>
      <c r="AY96" s="128">
        <f>'02 - Lázně Toušeň - Brand...'!J36</f>
        <v>0</v>
      </c>
      <c r="AZ96" s="128">
        <f>'02 - Lázně Toušeň - Brand...'!F33</f>
        <v>0</v>
      </c>
      <c r="BA96" s="128">
        <f>'02 - Lázně Toušeň - Brand...'!F34</f>
        <v>0</v>
      </c>
      <c r="BB96" s="128">
        <f>'02 - Lázně Toušeň - Brand...'!F35</f>
        <v>0</v>
      </c>
      <c r="BC96" s="128">
        <f>'02 - Lázně Toušeň - Brand...'!F36</f>
        <v>0</v>
      </c>
      <c r="BD96" s="130">
        <f>'02 - Lázně Toušeň - Brand...'!F37</f>
        <v>0</v>
      </c>
      <c r="BE96" s="7"/>
      <c r="BT96" s="131" t="s">
        <v>83</v>
      </c>
      <c r="BV96" s="131" t="s">
        <v>77</v>
      </c>
      <c r="BW96" s="131" t="s">
        <v>88</v>
      </c>
      <c r="BX96" s="131" t="s">
        <v>5</v>
      </c>
      <c r="CL96" s="131" t="s">
        <v>1</v>
      </c>
      <c r="CM96" s="131" t="s">
        <v>85</v>
      </c>
    </row>
    <row r="97" s="7" customFormat="1" ht="16.5" customHeight="1">
      <c r="A97" s="119" t="s">
        <v>79</v>
      </c>
      <c r="B97" s="120"/>
      <c r="C97" s="121"/>
      <c r="D97" s="122" t="s">
        <v>89</v>
      </c>
      <c r="E97" s="122"/>
      <c r="F97" s="122"/>
      <c r="G97" s="122"/>
      <c r="H97" s="122"/>
      <c r="I97" s="123"/>
      <c r="J97" s="122" t="s">
        <v>90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'03 - Brandýs nad Labem'!J30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82</v>
      </c>
      <c r="AR97" s="126"/>
      <c r="AS97" s="127">
        <v>0</v>
      </c>
      <c r="AT97" s="128">
        <f>ROUND(SUM(AV97:AW97),2)</f>
        <v>0</v>
      </c>
      <c r="AU97" s="129">
        <f>'03 - Brandýs nad Labem'!P121</f>
        <v>0</v>
      </c>
      <c r="AV97" s="128">
        <f>'03 - Brandýs nad Labem'!J33</f>
        <v>0</v>
      </c>
      <c r="AW97" s="128">
        <f>'03 - Brandýs nad Labem'!J34</f>
        <v>0</v>
      </c>
      <c r="AX97" s="128">
        <f>'03 - Brandýs nad Labem'!J35</f>
        <v>0</v>
      </c>
      <c r="AY97" s="128">
        <f>'03 - Brandýs nad Labem'!J36</f>
        <v>0</v>
      </c>
      <c r="AZ97" s="128">
        <f>'03 - Brandýs nad Labem'!F33</f>
        <v>0</v>
      </c>
      <c r="BA97" s="128">
        <f>'03 - Brandýs nad Labem'!F34</f>
        <v>0</v>
      </c>
      <c r="BB97" s="128">
        <f>'03 - Brandýs nad Labem'!F35</f>
        <v>0</v>
      </c>
      <c r="BC97" s="128">
        <f>'03 - Brandýs nad Labem'!F36</f>
        <v>0</v>
      </c>
      <c r="BD97" s="130">
        <f>'03 - Brandýs nad Labem'!F37</f>
        <v>0</v>
      </c>
      <c r="BE97" s="7"/>
      <c r="BT97" s="131" t="s">
        <v>83</v>
      </c>
      <c r="BV97" s="131" t="s">
        <v>77</v>
      </c>
      <c r="BW97" s="131" t="s">
        <v>91</v>
      </c>
      <c r="BX97" s="131" t="s">
        <v>5</v>
      </c>
      <c r="CL97" s="131" t="s">
        <v>1</v>
      </c>
      <c r="CM97" s="131" t="s">
        <v>85</v>
      </c>
    </row>
    <row r="98" s="7" customFormat="1" ht="24.75" customHeight="1">
      <c r="A98" s="119" t="s">
        <v>79</v>
      </c>
      <c r="B98" s="120"/>
      <c r="C98" s="121"/>
      <c r="D98" s="122" t="s">
        <v>92</v>
      </c>
      <c r="E98" s="122"/>
      <c r="F98" s="122"/>
      <c r="G98" s="122"/>
      <c r="H98" s="122"/>
      <c r="I98" s="123"/>
      <c r="J98" s="122" t="s">
        <v>93</v>
      </c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4">
        <f>'04 - P2727, P2730, P2731,...'!J30</f>
        <v>0</v>
      </c>
      <c r="AH98" s="123"/>
      <c r="AI98" s="123"/>
      <c r="AJ98" s="123"/>
      <c r="AK98" s="123"/>
      <c r="AL98" s="123"/>
      <c r="AM98" s="123"/>
      <c r="AN98" s="124">
        <f>SUM(AG98,AT98)</f>
        <v>0</v>
      </c>
      <c r="AO98" s="123"/>
      <c r="AP98" s="123"/>
      <c r="AQ98" s="125" t="s">
        <v>82</v>
      </c>
      <c r="AR98" s="126"/>
      <c r="AS98" s="127">
        <v>0</v>
      </c>
      <c r="AT98" s="128">
        <f>ROUND(SUM(AV98:AW98),2)</f>
        <v>0</v>
      </c>
      <c r="AU98" s="129">
        <f>'04 - P2727, P2730, P2731,...'!P121</f>
        <v>0</v>
      </c>
      <c r="AV98" s="128">
        <f>'04 - P2727, P2730, P2731,...'!J33</f>
        <v>0</v>
      </c>
      <c r="AW98" s="128">
        <f>'04 - P2727, P2730, P2731,...'!J34</f>
        <v>0</v>
      </c>
      <c r="AX98" s="128">
        <f>'04 - P2727, P2730, P2731,...'!J35</f>
        <v>0</v>
      </c>
      <c r="AY98" s="128">
        <f>'04 - P2727, P2730, P2731,...'!J36</f>
        <v>0</v>
      </c>
      <c r="AZ98" s="128">
        <f>'04 - P2727, P2730, P2731,...'!F33</f>
        <v>0</v>
      </c>
      <c r="BA98" s="128">
        <f>'04 - P2727, P2730, P2731,...'!F34</f>
        <v>0</v>
      </c>
      <c r="BB98" s="128">
        <f>'04 - P2727, P2730, P2731,...'!F35</f>
        <v>0</v>
      </c>
      <c r="BC98" s="128">
        <f>'04 - P2727, P2730, P2731,...'!F36</f>
        <v>0</v>
      </c>
      <c r="BD98" s="130">
        <f>'04 - P2727, P2730, P2731,...'!F37</f>
        <v>0</v>
      </c>
      <c r="BE98" s="7"/>
      <c r="BT98" s="131" t="s">
        <v>83</v>
      </c>
      <c r="BV98" s="131" t="s">
        <v>77</v>
      </c>
      <c r="BW98" s="131" t="s">
        <v>94</v>
      </c>
      <c r="BX98" s="131" t="s">
        <v>5</v>
      </c>
      <c r="CL98" s="131" t="s">
        <v>1</v>
      </c>
      <c r="CM98" s="131" t="s">
        <v>85</v>
      </c>
    </row>
    <row r="99" s="7" customFormat="1" ht="16.5" customHeight="1">
      <c r="A99" s="119" t="s">
        <v>79</v>
      </c>
      <c r="B99" s="120"/>
      <c r="C99" s="121"/>
      <c r="D99" s="122" t="s">
        <v>95</v>
      </c>
      <c r="E99" s="122"/>
      <c r="F99" s="122"/>
      <c r="G99" s="122"/>
      <c r="H99" s="122"/>
      <c r="I99" s="123"/>
      <c r="J99" s="122" t="s">
        <v>96</v>
      </c>
      <c r="K99" s="122"/>
      <c r="L99" s="122"/>
      <c r="M99" s="122"/>
      <c r="N99" s="122"/>
      <c r="O99" s="122"/>
      <c r="P99" s="122"/>
      <c r="Q99" s="122"/>
      <c r="R99" s="122"/>
      <c r="S99" s="122"/>
      <c r="T99" s="122"/>
      <c r="U99" s="122"/>
      <c r="V99" s="122"/>
      <c r="W99" s="122"/>
      <c r="X99" s="122"/>
      <c r="Y99" s="122"/>
      <c r="Z99" s="122"/>
      <c r="AA99" s="122"/>
      <c r="AB99" s="122"/>
      <c r="AC99" s="122"/>
      <c r="AD99" s="122"/>
      <c r="AE99" s="122"/>
      <c r="AF99" s="122"/>
      <c r="AG99" s="124">
        <f>'05 - VRN'!J30</f>
        <v>0</v>
      </c>
      <c r="AH99" s="123"/>
      <c r="AI99" s="123"/>
      <c r="AJ99" s="123"/>
      <c r="AK99" s="123"/>
      <c r="AL99" s="123"/>
      <c r="AM99" s="123"/>
      <c r="AN99" s="124">
        <f>SUM(AG99,AT99)</f>
        <v>0</v>
      </c>
      <c r="AO99" s="123"/>
      <c r="AP99" s="123"/>
      <c r="AQ99" s="125" t="s">
        <v>82</v>
      </c>
      <c r="AR99" s="126"/>
      <c r="AS99" s="132">
        <v>0</v>
      </c>
      <c r="AT99" s="133">
        <f>ROUND(SUM(AV99:AW99),2)</f>
        <v>0</v>
      </c>
      <c r="AU99" s="134">
        <f>'05 - VRN'!P118</f>
        <v>0</v>
      </c>
      <c r="AV99" s="133">
        <f>'05 - VRN'!J33</f>
        <v>0</v>
      </c>
      <c r="AW99" s="133">
        <f>'05 - VRN'!J34</f>
        <v>0</v>
      </c>
      <c r="AX99" s="133">
        <f>'05 - VRN'!J35</f>
        <v>0</v>
      </c>
      <c r="AY99" s="133">
        <f>'05 - VRN'!J36</f>
        <v>0</v>
      </c>
      <c r="AZ99" s="133">
        <f>'05 - VRN'!F33</f>
        <v>0</v>
      </c>
      <c r="BA99" s="133">
        <f>'05 - VRN'!F34</f>
        <v>0</v>
      </c>
      <c r="BB99" s="133">
        <f>'05 - VRN'!F35</f>
        <v>0</v>
      </c>
      <c r="BC99" s="133">
        <f>'05 - VRN'!F36</f>
        <v>0</v>
      </c>
      <c r="BD99" s="135">
        <f>'05 - VRN'!F37</f>
        <v>0</v>
      </c>
      <c r="BE99" s="7"/>
      <c r="BT99" s="131" t="s">
        <v>83</v>
      </c>
      <c r="BV99" s="131" t="s">
        <v>77</v>
      </c>
      <c r="BW99" s="131" t="s">
        <v>97</v>
      </c>
      <c r="BX99" s="131" t="s">
        <v>5</v>
      </c>
      <c r="CL99" s="131" t="s">
        <v>1</v>
      </c>
      <c r="CM99" s="131" t="s">
        <v>85</v>
      </c>
    </row>
    <row r="100" s="2" customFormat="1" ht="30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40"/>
      <c r="M100" s="40"/>
      <c r="N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F100" s="40"/>
      <c r="AG100" s="40"/>
      <c r="AH100" s="40"/>
      <c r="AI100" s="40"/>
      <c r="AJ100" s="40"/>
      <c r="AK100" s="40"/>
      <c r="AL100" s="40"/>
      <c r="AM100" s="40"/>
      <c r="AN100" s="40"/>
      <c r="AO100" s="40"/>
      <c r="AP100" s="40"/>
      <c r="AQ100" s="40"/>
      <c r="AR100" s="44"/>
      <c r="AS100" s="38"/>
      <c r="AT100" s="38"/>
      <c r="AU100" s="38"/>
      <c r="AV100" s="38"/>
      <c r="AW100" s="38"/>
      <c r="AX100" s="38"/>
      <c r="AY100" s="38"/>
      <c r="AZ100" s="38"/>
      <c r="BA100" s="38"/>
      <c r="BB100" s="38"/>
      <c r="BC100" s="38"/>
      <c r="BD100" s="38"/>
      <c r="B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7"/>
      <c r="M101" s="67"/>
      <c r="N101" s="67"/>
      <c r="O101" s="67"/>
      <c r="P101" s="67"/>
      <c r="Q101" s="67"/>
      <c r="R101" s="67"/>
      <c r="S101" s="67"/>
      <c r="T101" s="67"/>
      <c r="U101" s="67"/>
      <c r="V101" s="67"/>
      <c r="W101" s="67"/>
      <c r="X101" s="67"/>
      <c r="Y101" s="67"/>
      <c r="Z101" s="67"/>
      <c r="AA101" s="67"/>
      <c r="AB101" s="67"/>
      <c r="AC101" s="67"/>
      <c r="AD101" s="67"/>
      <c r="AE101" s="67"/>
      <c r="AF101" s="67"/>
      <c r="AG101" s="67"/>
      <c r="AH101" s="67"/>
      <c r="AI101" s="67"/>
      <c r="AJ101" s="67"/>
      <c r="AK101" s="67"/>
      <c r="AL101" s="67"/>
      <c r="AM101" s="67"/>
      <c r="AN101" s="67"/>
      <c r="AO101" s="67"/>
      <c r="AP101" s="67"/>
      <c r="AQ101" s="67"/>
      <c r="AR101" s="44"/>
      <c r="AS101" s="38"/>
      <c r="AT101" s="38"/>
      <c r="AU101" s="38"/>
      <c r="AV101" s="38"/>
      <c r="AW101" s="38"/>
      <c r="AX101" s="38"/>
      <c r="AY101" s="38"/>
      <c r="AZ101" s="38"/>
      <c r="BA101" s="38"/>
      <c r="BB101" s="38"/>
      <c r="BC101" s="38"/>
      <c r="BD101" s="38"/>
      <c r="BE101" s="38"/>
    </row>
  </sheetData>
  <sheetProtection sheet="1" formatColumns="0" formatRows="0" objects="1" scenarios="1" spinCount="100000" saltValue="keg194KWXJYPscj9gVgWok8d5z8zVZYYzZVw7gJ+9or48tjhk9uOZXbeleXiqV4zYwLWzfVEGzjt6JCSqU4MTA==" hashValue="Hg3ULJ3Cn6PN7uKxGr2uzoGQ3MBaQaBJblzf+jk/iH62AHGdsmUgCCygLR7wc8TRK/gNEM5AdGnqQn8u7FWn+w==" algorithmName="SHA-512" password="CC35"/>
  <mergeCells count="58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01 - Čelákovice - Lázně T...'!C2" display="/"/>
    <hyperlink ref="A96" location="'02 - Lázně Toušeň - Brand...'!C2" display="/"/>
    <hyperlink ref="A97" location="'03 - Brandýs nad Labem'!C2" display="/"/>
    <hyperlink ref="A98" location="'04 - P2727, P2730, P2731,...'!C2" display="/"/>
    <hyperlink ref="A99" location="'05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84</v>
      </c>
    </row>
    <row r="3" hidden="1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85</v>
      </c>
    </row>
    <row r="4" hidden="1" s="1" customFormat="1" ht="24.96" customHeight="1">
      <c r="B4" s="20"/>
      <c r="D4" s="138" t="s">
        <v>98</v>
      </c>
      <c r="L4" s="20"/>
      <c r="M4" s="139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40" t="s">
        <v>16</v>
      </c>
      <c r="L6" s="20"/>
    </row>
    <row r="7" hidden="1" s="1" customFormat="1" ht="16.5" customHeight="1">
      <c r="B7" s="20"/>
      <c r="E7" s="141" t="str">
        <f>'Rekapitulace stavby'!K6</f>
        <v>Oprava traťového úseku Čelákovice - Neratovice</v>
      </c>
      <c r="F7" s="140"/>
      <c r="G7" s="140"/>
      <c r="H7" s="140"/>
      <c r="L7" s="20"/>
    </row>
    <row r="8" hidden="1" s="2" customFormat="1" ht="12" customHeight="1">
      <c r="A8" s="38"/>
      <c r="B8" s="44"/>
      <c r="C8" s="38"/>
      <c r="D8" s="140" t="s">
        <v>99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42" t="s">
        <v>100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28. 8. 2020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27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40" t="s">
        <v>32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43" t="s">
        <v>33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40" t="s">
        <v>34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50" t="s">
        <v>35</v>
      </c>
      <c r="E30" s="38"/>
      <c r="F30" s="38"/>
      <c r="G30" s="38"/>
      <c r="H30" s="38"/>
      <c r="I30" s="38"/>
      <c r="J30" s="151">
        <f>ROUND(J121,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52" t="s">
        <v>37</v>
      </c>
      <c r="G32" s="38"/>
      <c r="H32" s="38"/>
      <c r="I32" s="152" t="s">
        <v>36</v>
      </c>
      <c r="J32" s="152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53" t="s">
        <v>39</v>
      </c>
      <c r="E33" s="140" t="s">
        <v>40</v>
      </c>
      <c r="F33" s="154">
        <f>ROUND((SUM(BE121:BE493)),  2)</f>
        <v>0</v>
      </c>
      <c r="G33" s="38"/>
      <c r="H33" s="38"/>
      <c r="I33" s="155">
        <v>0.20999999999999999</v>
      </c>
      <c r="J33" s="154">
        <f>ROUND(((SUM(BE121:BE493))*I33),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40" t="s">
        <v>41</v>
      </c>
      <c r="F34" s="154">
        <f>ROUND((SUM(BF121:BF493)),  2)</f>
        <v>0</v>
      </c>
      <c r="G34" s="38"/>
      <c r="H34" s="38"/>
      <c r="I34" s="155">
        <v>0.14999999999999999</v>
      </c>
      <c r="J34" s="154">
        <f>ROUND(((SUM(BF121:BF493))*I34),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42</v>
      </c>
      <c r="F35" s="154">
        <f>ROUND((SUM(BG121:BG493)),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43</v>
      </c>
      <c r="F36" s="154">
        <f>ROUND((SUM(BH121:BH493)),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44</v>
      </c>
      <c r="F37" s="154">
        <f>ROUND((SUM(BI121:BI493)),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1" customFormat="1" ht="14.4" customHeight="1">
      <c r="B41" s="20"/>
      <c r="L41" s="20"/>
    </row>
    <row r="42" hidden="1" s="1" customFormat="1" ht="14.4" customHeight="1">
      <c r="B42" s="20"/>
      <c r="L42" s="20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63"/>
      <c r="D50" s="163" t="s">
        <v>48</v>
      </c>
      <c r="E50" s="164"/>
      <c r="F50" s="164"/>
      <c r="G50" s="163" t="s">
        <v>49</v>
      </c>
      <c r="H50" s="164"/>
      <c r="I50" s="164"/>
      <c r="J50" s="164"/>
      <c r="K50" s="164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65" t="s">
        <v>50</v>
      </c>
      <c r="E61" s="166"/>
      <c r="F61" s="167" t="s">
        <v>51</v>
      </c>
      <c r="G61" s="165" t="s">
        <v>50</v>
      </c>
      <c r="H61" s="166"/>
      <c r="I61" s="166"/>
      <c r="J61" s="168" t="s">
        <v>51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63" t="s">
        <v>52</v>
      </c>
      <c r="E65" s="169"/>
      <c r="F65" s="169"/>
      <c r="G65" s="163" t="s">
        <v>53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65" t="s">
        <v>50</v>
      </c>
      <c r="E76" s="166"/>
      <c r="F76" s="167" t="s">
        <v>51</v>
      </c>
      <c r="G76" s="165" t="s">
        <v>50</v>
      </c>
      <c r="H76" s="166"/>
      <c r="I76" s="166"/>
      <c r="J76" s="168" t="s">
        <v>51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hidden="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101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74" t="str">
        <f>E7</f>
        <v>Oprava traťového úseku Čelákovice - Neratovice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99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01 - Čelákovice - Lázně Toušeň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28. 8. 2020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Ing. Aleš Bednář</v>
      </c>
      <c r="G91" s="40"/>
      <c r="H91" s="40"/>
      <c r="I91" s="32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32</v>
      </c>
      <c r="J92" s="36" t="str">
        <f>E24</f>
        <v>Lukáš Kot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75" t="s">
        <v>102</v>
      </c>
      <c r="D94" s="176"/>
      <c r="E94" s="176"/>
      <c r="F94" s="176"/>
      <c r="G94" s="176"/>
      <c r="H94" s="176"/>
      <c r="I94" s="176"/>
      <c r="J94" s="177" t="s">
        <v>103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78" t="s">
        <v>104</v>
      </c>
      <c r="D96" s="40"/>
      <c r="E96" s="40"/>
      <c r="F96" s="40"/>
      <c r="G96" s="40"/>
      <c r="H96" s="40"/>
      <c r="I96" s="40"/>
      <c r="J96" s="110">
        <f>J121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105</v>
      </c>
    </row>
    <row r="97" hidden="1" s="9" customFormat="1" ht="24.96" customHeight="1">
      <c r="A97" s="9"/>
      <c r="B97" s="179"/>
      <c r="C97" s="180"/>
      <c r="D97" s="181" t="s">
        <v>106</v>
      </c>
      <c r="E97" s="182"/>
      <c r="F97" s="182"/>
      <c r="G97" s="182"/>
      <c r="H97" s="182"/>
      <c r="I97" s="182"/>
      <c r="J97" s="183">
        <f>J122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5"/>
      <c r="C98" s="186"/>
      <c r="D98" s="187" t="s">
        <v>107</v>
      </c>
      <c r="E98" s="188"/>
      <c r="F98" s="188"/>
      <c r="G98" s="188"/>
      <c r="H98" s="188"/>
      <c r="I98" s="188"/>
      <c r="J98" s="189">
        <f>J123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5"/>
      <c r="C99" s="186"/>
      <c r="D99" s="187" t="s">
        <v>108</v>
      </c>
      <c r="E99" s="188"/>
      <c r="F99" s="188"/>
      <c r="G99" s="188"/>
      <c r="H99" s="188"/>
      <c r="I99" s="188"/>
      <c r="J99" s="189">
        <f>J144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5"/>
      <c r="C100" s="186"/>
      <c r="D100" s="187" t="s">
        <v>109</v>
      </c>
      <c r="E100" s="188"/>
      <c r="F100" s="188"/>
      <c r="G100" s="188"/>
      <c r="H100" s="188"/>
      <c r="I100" s="188"/>
      <c r="J100" s="189">
        <f>J249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5"/>
      <c r="C101" s="186"/>
      <c r="D101" s="187" t="s">
        <v>110</v>
      </c>
      <c r="E101" s="188"/>
      <c r="F101" s="188"/>
      <c r="G101" s="188"/>
      <c r="H101" s="188"/>
      <c r="I101" s="188"/>
      <c r="J101" s="189">
        <f>J413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hidden="1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hidden="1"/>
    <row r="105" hidden="1"/>
    <row r="106" hidden="1"/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69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111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74" t="str">
        <f>E7</f>
        <v>Oprava traťového úseku Čelákovice - Neratovice</v>
      </c>
      <c r="F111" s="32"/>
      <c r="G111" s="32"/>
      <c r="H111" s="32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99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E9</f>
        <v>01 - Čelákovice - Lázně Toušeň</v>
      </c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40"/>
      <c r="E115" s="40"/>
      <c r="F115" s="27" t="str">
        <f>F12</f>
        <v xml:space="preserve"> </v>
      </c>
      <c r="G115" s="40"/>
      <c r="H115" s="40"/>
      <c r="I115" s="32" t="s">
        <v>22</v>
      </c>
      <c r="J115" s="79" t="str">
        <f>IF(J12="","",J12)</f>
        <v>28. 8. 2020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24</v>
      </c>
      <c r="D117" s="40"/>
      <c r="E117" s="40"/>
      <c r="F117" s="27" t="str">
        <f>E15</f>
        <v>Ing. Aleš Bednář</v>
      </c>
      <c r="G117" s="40"/>
      <c r="H117" s="40"/>
      <c r="I117" s="32" t="s">
        <v>30</v>
      </c>
      <c r="J117" s="36" t="str">
        <f>E21</f>
        <v xml:space="preserve"> 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28</v>
      </c>
      <c r="D118" s="40"/>
      <c r="E118" s="40"/>
      <c r="F118" s="27" t="str">
        <f>IF(E18="","",E18)</f>
        <v>Vyplň údaj</v>
      </c>
      <c r="G118" s="40"/>
      <c r="H118" s="40"/>
      <c r="I118" s="32" t="s">
        <v>32</v>
      </c>
      <c r="J118" s="36" t="str">
        <f>E24</f>
        <v>Lukáš Kot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191"/>
      <c r="B120" s="192"/>
      <c r="C120" s="193" t="s">
        <v>112</v>
      </c>
      <c r="D120" s="194" t="s">
        <v>60</v>
      </c>
      <c r="E120" s="194" t="s">
        <v>56</v>
      </c>
      <c r="F120" s="194" t="s">
        <v>57</v>
      </c>
      <c r="G120" s="194" t="s">
        <v>113</v>
      </c>
      <c r="H120" s="194" t="s">
        <v>114</v>
      </c>
      <c r="I120" s="194" t="s">
        <v>115</v>
      </c>
      <c r="J120" s="194" t="s">
        <v>103</v>
      </c>
      <c r="K120" s="195" t="s">
        <v>116</v>
      </c>
      <c r="L120" s="196"/>
      <c r="M120" s="100" t="s">
        <v>1</v>
      </c>
      <c r="N120" s="101" t="s">
        <v>39</v>
      </c>
      <c r="O120" s="101" t="s">
        <v>117</v>
      </c>
      <c r="P120" s="101" t="s">
        <v>118</v>
      </c>
      <c r="Q120" s="101" t="s">
        <v>119</v>
      </c>
      <c r="R120" s="101" t="s">
        <v>120</v>
      </c>
      <c r="S120" s="101" t="s">
        <v>121</v>
      </c>
      <c r="T120" s="102" t="s">
        <v>122</v>
      </c>
      <c r="U120" s="191"/>
      <c r="V120" s="191"/>
      <c r="W120" s="191"/>
      <c r="X120" s="191"/>
      <c r="Y120" s="191"/>
      <c r="Z120" s="191"/>
      <c r="AA120" s="191"/>
      <c r="AB120" s="191"/>
      <c r="AC120" s="191"/>
      <c r="AD120" s="191"/>
      <c r="AE120" s="191"/>
    </row>
    <row r="121" s="2" customFormat="1" ht="22.8" customHeight="1">
      <c r="A121" s="38"/>
      <c r="B121" s="39"/>
      <c r="C121" s="107" t="s">
        <v>123</v>
      </c>
      <c r="D121" s="40"/>
      <c r="E121" s="40"/>
      <c r="F121" s="40"/>
      <c r="G121" s="40"/>
      <c r="H121" s="40"/>
      <c r="I121" s="40"/>
      <c r="J121" s="197">
        <f>BK121</f>
        <v>0</v>
      </c>
      <c r="K121" s="40"/>
      <c r="L121" s="44"/>
      <c r="M121" s="103"/>
      <c r="N121" s="198"/>
      <c r="O121" s="104"/>
      <c r="P121" s="199">
        <f>P122</f>
        <v>0</v>
      </c>
      <c r="Q121" s="104"/>
      <c r="R121" s="199">
        <f>R122</f>
        <v>3487.2554099999998</v>
      </c>
      <c r="S121" s="104"/>
      <c r="T121" s="200">
        <f>T122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74</v>
      </c>
      <c r="AU121" s="17" t="s">
        <v>105</v>
      </c>
      <c r="BK121" s="201">
        <f>BK122</f>
        <v>0</v>
      </c>
    </row>
    <row r="122" s="12" customFormat="1" ht="25.92" customHeight="1">
      <c r="A122" s="12"/>
      <c r="B122" s="202"/>
      <c r="C122" s="203"/>
      <c r="D122" s="204" t="s">
        <v>74</v>
      </c>
      <c r="E122" s="205" t="s">
        <v>124</v>
      </c>
      <c r="F122" s="205" t="s">
        <v>125</v>
      </c>
      <c r="G122" s="203"/>
      <c r="H122" s="203"/>
      <c r="I122" s="206"/>
      <c r="J122" s="207">
        <f>BK122</f>
        <v>0</v>
      </c>
      <c r="K122" s="203"/>
      <c r="L122" s="208"/>
      <c r="M122" s="209"/>
      <c r="N122" s="210"/>
      <c r="O122" s="210"/>
      <c r="P122" s="211">
        <f>P123+P144+P249+P413</f>
        <v>0</v>
      </c>
      <c r="Q122" s="210"/>
      <c r="R122" s="211">
        <f>R123+R144+R249+R413</f>
        <v>3487.2554099999998</v>
      </c>
      <c r="S122" s="210"/>
      <c r="T122" s="212">
        <f>T123+T144+T249+T413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3" t="s">
        <v>83</v>
      </c>
      <c r="AT122" s="214" t="s">
        <v>74</v>
      </c>
      <c r="AU122" s="214" t="s">
        <v>75</v>
      </c>
      <c r="AY122" s="213" t="s">
        <v>126</v>
      </c>
      <c r="BK122" s="215">
        <f>BK123+BK144+BK249+BK413</f>
        <v>0</v>
      </c>
    </row>
    <row r="123" s="12" customFormat="1" ht="22.8" customHeight="1">
      <c r="A123" s="12"/>
      <c r="B123" s="202"/>
      <c r="C123" s="203"/>
      <c r="D123" s="204" t="s">
        <v>74</v>
      </c>
      <c r="E123" s="216" t="s">
        <v>83</v>
      </c>
      <c r="F123" s="216" t="s">
        <v>127</v>
      </c>
      <c r="G123" s="203"/>
      <c r="H123" s="203"/>
      <c r="I123" s="206"/>
      <c r="J123" s="217">
        <f>BK123</f>
        <v>0</v>
      </c>
      <c r="K123" s="203"/>
      <c r="L123" s="208"/>
      <c r="M123" s="209"/>
      <c r="N123" s="210"/>
      <c r="O123" s="210"/>
      <c r="P123" s="211">
        <f>SUM(P124:P143)</f>
        <v>0</v>
      </c>
      <c r="Q123" s="210"/>
      <c r="R123" s="211">
        <f>SUM(R124:R143)</f>
        <v>194.08750000000001</v>
      </c>
      <c r="S123" s="210"/>
      <c r="T123" s="212">
        <f>SUM(T124:T143)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3" t="s">
        <v>83</v>
      </c>
      <c r="AT123" s="214" t="s">
        <v>74</v>
      </c>
      <c r="AU123" s="214" t="s">
        <v>83</v>
      </c>
      <c r="AY123" s="213" t="s">
        <v>126</v>
      </c>
      <c r="BK123" s="215">
        <f>SUM(BK124:BK143)</f>
        <v>0</v>
      </c>
    </row>
    <row r="124" s="2" customFormat="1" ht="24.15" customHeight="1">
      <c r="A124" s="38"/>
      <c r="B124" s="39"/>
      <c r="C124" s="218" t="s">
        <v>83</v>
      </c>
      <c r="D124" s="218" t="s">
        <v>128</v>
      </c>
      <c r="E124" s="219" t="s">
        <v>129</v>
      </c>
      <c r="F124" s="220" t="s">
        <v>130</v>
      </c>
      <c r="G124" s="221" t="s">
        <v>131</v>
      </c>
      <c r="H124" s="222">
        <v>46</v>
      </c>
      <c r="I124" s="223"/>
      <c r="J124" s="224">
        <f>ROUND(I124*H124,2)</f>
        <v>0</v>
      </c>
      <c r="K124" s="220" t="s">
        <v>132</v>
      </c>
      <c r="L124" s="225"/>
      <c r="M124" s="226" t="s">
        <v>1</v>
      </c>
      <c r="N124" s="227" t="s">
        <v>40</v>
      </c>
      <c r="O124" s="91"/>
      <c r="P124" s="228">
        <f>O124*H124</f>
        <v>0</v>
      </c>
      <c r="Q124" s="228">
        <v>3.70425</v>
      </c>
      <c r="R124" s="228">
        <f>Q124*H124</f>
        <v>170.3955</v>
      </c>
      <c r="S124" s="228">
        <v>0</v>
      </c>
      <c r="T124" s="229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30" t="s">
        <v>133</v>
      </c>
      <c r="AT124" s="230" t="s">
        <v>128</v>
      </c>
      <c r="AU124" s="230" t="s">
        <v>85</v>
      </c>
      <c r="AY124" s="17" t="s">
        <v>126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17" t="s">
        <v>83</v>
      </c>
      <c r="BK124" s="231">
        <f>ROUND(I124*H124,2)</f>
        <v>0</v>
      </c>
      <c r="BL124" s="17" t="s">
        <v>134</v>
      </c>
      <c r="BM124" s="230" t="s">
        <v>135</v>
      </c>
    </row>
    <row r="125" s="13" customFormat="1">
      <c r="A125" s="13"/>
      <c r="B125" s="232"/>
      <c r="C125" s="233"/>
      <c r="D125" s="234" t="s">
        <v>136</v>
      </c>
      <c r="E125" s="235" t="s">
        <v>1</v>
      </c>
      <c r="F125" s="236" t="s">
        <v>137</v>
      </c>
      <c r="G125" s="233"/>
      <c r="H125" s="237">
        <v>45.707000000000001</v>
      </c>
      <c r="I125" s="238"/>
      <c r="J125" s="233"/>
      <c r="K125" s="233"/>
      <c r="L125" s="239"/>
      <c r="M125" s="240"/>
      <c r="N125" s="241"/>
      <c r="O125" s="241"/>
      <c r="P125" s="241"/>
      <c r="Q125" s="241"/>
      <c r="R125" s="241"/>
      <c r="S125" s="241"/>
      <c r="T125" s="242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3" t="s">
        <v>136</v>
      </c>
      <c r="AU125" s="243" t="s">
        <v>85</v>
      </c>
      <c r="AV125" s="13" t="s">
        <v>85</v>
      </c>
      <c r="AW125" s="13" t="s">
        <v>31</v>
      </c>
      <c r="AX125" s="13" t="s">
        <v>75</v>
      </c>
      <c r="AY125" s="243" t="s">
        <v>126</v>
      </c>
    </row>
    <row r="126" s="13" customFormat="1">
      <c r="A126" s="13"/>
      <c r="B126" s="232"/>
      <c r="C126" s="233"/>
      <c r="D126" s="234" t="s">
        <v>136</v>
      </c>
      <c r="E126" s="235" t="s">
        <v>1</v>
      </c>
      <c r="F126" s="236" t="s">
        <v>138</v>
      </c>
      <c r="G126" s="233"/>
      <c r="H126" s="237">
        <v>0.29299999999999998</v>
      </c>
      <c r="I126" s="238"/>
      <c r="J126" s="233"/>
      <c r="K126" s="233"/>
      <c r="L126" s="239"/>
      <c r="M126" s="240"/>
      <c r="N126" s="241"/>
      <c r="O126" s="241"/>
      <c r="P126" s="241"/>
      <c r="Q126" s="241"/>
      <c r="R126" s="241"/>
      <c r="S126" s="241"/>
      <c r="T126" s="242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3" t="s">
        <v>136</v>
      </c>
      <c r="AU126" s="243" t="s">
        <v>85</v>
      </c>
      <c r="AV126" s="13" t="s">
        <v>85</v>
      </c>
      <c r="AW126" s="13" t="s">
        <v>31</v>
      </c>
      <c r="AX126" s="13" t="s">
        <v>75</v>
      </c>
      <c r="AY126" s="243" t="s">
        <v>126</v>
      </c>
    </row>
    <row r="127" s="14" customFormat="1">
      <c r="A127" s="14"/>
      <c r="B127" s="244"/>
      <c r="C127" s="245"/>
      <c r="D127" s="234" t="s">
        <v>136</v>
      </c>
      <c r="E127" s="246" t="s">
        <v>1</v>
      </c>
      <c r="F127" s="247" t="s">
        <v>139</v>
      </c>
      <c r="G127" s="245"/>
      <c r="H127" s="248">
        <v>46</v>
      </c>
      <c r="I127" s="249"/>
      <c r="J127" s="245"/>
      <c r="K127" s="245"/>
      <c r="L127" s="250"/>
      <c r="M127" s="251"/>
      <c r="N127" s="252"/>
      <c r="O127" s="252"/>
      <c r="P127" s="252"/>
      <c r="Q127" s="252"/>
      <c r="R127" s="252"/>
      <c r="S127" s="252"/>
      <c r="T127" s="253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4" t="s">
        <v>136</v>
      </c>
      <c r="AU127" s="254" t="s">
        <v>85</v>
      </c>
      <c r="AV127" s="14" t="s">
        <v>134</v>
      </c>
      <c r="AW127" s="14" t="s">
        <v>31</v>
      </c>
      <c r="AX127" s="14" t="s">
        <v>83</v>
      </c>
      <c r="AY127" s="254" t="s">
        <v>126</v>
      </c>
    </row>
    <row r="128" s="15" customFormat="1">
      <c r="A128" s="15"/>
      <c r="B128" s="255"/>
      <c r="C128" s="256"/>
      <c r="D128" s="234" t="s">
        <v>136</v>
      </c>
      <c r="E128" s="257" t="s">
        <v>1</v>
      </c>
      <c r="F128" s="258" t="s">
        <v>140</v>
      </c>
      <c r="G128" s="256"/>
      <c r="H128" s="257" t="s">
        <v>1</v>
      </c>
      <c r="I128" s="259"/>
      <c r="J128" s="256"/>
      <c r="K128" s="256"/>
      <c r="L128" s="260"/>
      <c r="M128" s="261"/>
      <c r="N128" s="262"/>
      <c r="O128" s="262"/>
      <c r="P128" s="262"/>
      <c r="Q128" s="262"/>
      <c r="R128" s="262"/>
      <c r="S128" s="262"/>
      <c r="T128" s="263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64" t="s">
        <v>136</v>
      </c>
      <c r="AU128" s="264" t="s">
        <v>85</v>
      </c>
      <c r="AV128" s="15" t="s">
        <v>83</v>
      </c>
      <c r="AW128" s="15" t="s">
        <v>31</v>
      </c>
      <c r="AX128" s="15" t="s">
        <v>75</v>
      </c>
      <c r="AY128" s="264" t="s">
        <v>126</v>
      </c>
    </row>
    <row r="129" s="2" customFormat="1" ht="24.15" customHeight="1">
      <c r="A129" s="38"/>
      <c r="B129" s="39"/>
      <c r="C129" s="218" t="s">
        <v>85</v>
      </c>
      <c r="D129" s="218" t="s">
        <v>128</v>
      </c>
      <c r="E129" s="219" t="s">
        <v>141</v>
      </c>
      <c r="F129" s="220" t="s">
        <v>142</v>
      </c>
      <c r="G129" s="221" t="s">
        <v>131</v>
      </c>
      <c r="H129" s="222">
        <v>53</v>
      </c>
      <c r="I129" s="223"/>
      <c r="J129" s="224">
        <f>ROUND(I129*H129,2)</f>
        <v>0</v>
      </c>
      <c r="K129" s="220" t="s">
        <v>132</v>
      </c>
      <c r="L129" s="225"/>
      <c r="M129" s="226" t="s">
        <v>1</v>
      </c>
      <c r="N129" s="227" t="s">
        <v>40</v>
      </c>
      <c r="O129" s="91"/>
      <c r="P129" s="228">
        <f>O129*H129</f>
        <v>0</v>
      </c>
      <c r="Q129" s="228">
        <v>0.32000000000000001</v>
      </c>
      <c r="R129" s="228">
        <f>Q129*H129</f>
        <v>16.960000000000001</v>
      </c>
      <c r="S129" s="228">
        <v>0</v>
      </c>
      <c r="T129" s="229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0" t="s">
        <v>133</v>
      </c>
      <c r="AT129" s="230" t="s">
        <v>128</v>
      </c>
      <c r="AU129" s="230" t="s">
        <v>85</v>
      </c>
      <c r="AY129" s="17" t="s">
        <v>126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7" t="s">
        <v>83</v>
      </c>
      <c r="BK129" s="231">
        <f>ROUND(I129*H129,2)</f>
        <v>0</v>
      </c>
      <c r="BL129" s="17" t="s">
        <v>134</v>
      </c>
      <c r="BM129" s="230" t="s">
        <v>143</v>
      </c>
    </row>
    <row r="130" s="15" customFormat="1">
      <c r="A130" s="15"/>
      <c r="B130" s="255"/>
      <c r="C130" s="256"/>
      <c r="D130" s="234" t="s">
        <v>136</v>
      </c>
      <c r="E130" s="257" t="s">
        <v>1</v>
      </c>
      <c r="F130" s="258" t="s">
        <v>144</v>
      </c>
      <c r="G130" s="256"/>
      <c r="H130" s="257" t="s">
        <v>1</v>
      </c>
      <c r="I130" s="259"/>
      <c r="J130" s="256"/>
      <c r="K130" s="256"/>
      <c r="L130" s="260"/>
      <c r="M130" s="261"/>
      <c r="N130" s="262"/>
      <c r="O130" s="262"/>
      <c r="P130" s="262"/>
      <c r="Q130" s="262"/>
      <c r="R130" s="262"/>
      <c r="S130" s="262"/>
      <c r="T130" s="263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64" t="s">
        <v>136</v>
      </c>
      <c r="AU130" s="264" t="s">
        <v>85</v>
      </c>
      <c r="AV130" s="15" t="s">
        <v>83</v>
      </c>
      <c r="AW130" s="15" t="s">
        <v>31</v>
      </c>
      <c r="AX130" s="15" t="s">
        <v>75</v>
      </c>
      <c r="AY130" s="264" t="s">
        <v>126</v>
      </c>
    </row>
    <row r="131" s="15" customFormat="1">
      <c r="A131" s="15"/>
      <c r="B131" s="255"/>
      <c r="C131" s="256"/>
      <c r="D131" s="234" t="s">
        <v>136</v>
      </c>
      <c r="E131" s="257" t="s">
        <v>1</v>
      </c>
      <c r="F131" s="258" t="s">
        <v>145</v>
      </c>
      <c r="G131" s="256"/>
      <c r="H131" s="257" t="s">
        <v>1</v>
      </c>
      <c r="I131" s="259"/>
      <c r="J131" s="256"/>
      <c r="K131" s="256"/>
      <c r="L131" s="260"/>
      <c r="M131" s="261"/>
      <c r="N131" s="262"/>
      <c r="O131" s="262"/>
      <c r="P131" s="262"/>
      <c r="Q131" s="262"/>
      <c r="R131" s="262"/>
      <c r="S131" s="262"/>
      <c r="T131" s="263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64" t="s">
        <v>136</v>
      </c>
      <c r="AU131" s="264" t="s">
        <v>85</v>
      </c>
      <c r="AV131" s="15" t="s">
        <v>83</v>
      </c>
      <c r="AW131" s="15" t="s">
        <v>31</v>
      </c>
      <c r="AX131" s="15" t="s">
        <v>75</v>
      </c>
      <c r="AY131" s="264" t="s">
        <v>126</v>
      </c>
    </row>
    <row r="132" s="13" customFormat="1">
      <c r="A132" s="13"/>
      <c r="B132" s="232"/>
      <c r="C132" s="233"/>
      <c r="D132" s="234" t="s">
        <v>136</v>
      </c>
      <c r="E132" s="235" t="s">
        <v>1</v>
      </c>
      <c r="F132" s="236" t="s">
        <v>146</v>
      </c>
      <c r="G132" s="233"/>
      <c r="H132" s="237">
        <v>20</v>
      </c>
      <c r="I132" s="238"/>
      <c r="J132" s="233"/>
      <c r="K132" s="233"/>
      <c r="L132" s="239"/>
      <c r="M132" s="240"/>
      <c r="N132" s="241"/>
      <c r="O132" s="241"/>
      <c r="P132" s="241"/>
      <c r="Q132" s="241"/>
      <c r="R132" s="241"/>
      <c r="S132" s="241"/>
      <c r="T132" s="24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3" t="s">
        <v>136</v>
      </c>
      <c r="AU132" s="243" t="s">
        <v>85</v>
      </c>
      <c r="AV132" s="13" t="s">
        <v>85</v>
      </c>
      <c r="AW132" s="13" t="s">
        <v>31</v>
      </c>
      <c r="AX132" s="13" t="s">
        <v>75</v>
      </c>
      <c r="AY132" s="243" t="s">
        <v>126</v>
      </c>
    </row>
    <row r="133" s="15" customFormat="1">
      <c r="A133" s="15"/>
      <c r="B133" s="255"/>
      <c r="C133" s="256"/>
      <c r="D133" s="234" t="s">
        <v>136</v>
      </c>
      <c r="E133" s="257" t="s">
        <v>1</v>
      </c>
      <c r="F133" s="258" t="s">
        <v>147</v>
      </c>
      <c r="G133" s="256"/>
      <c r="H133" s="257" t="s">
        <v>1</v>
      </c>
      <c r="I133" s="259"/>
      <c r="J133" s="256"/>
      <c r="K133" s="256"/>
      <c r="L133" s="260"/>
      <c r="M133" s="261"/>
      <c r="N133" s="262"/>
      <c r="O133" s="262"/>
      <c r="P133" s="262"/>
      <c r="Q133" s="262"/>
      <c r="R133" s="262"/>
      <c r="S133" s="262"/>
      <c r="T133" s="263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64" t="s">
        <v>136</v>
      </c>
      <c r="AU133" s="264" t="s">
        <v>85</v>
      </c>
      <c r="AV133" s="15" t="s">
        <v>83</v>
      </c>
      <c r="AW133" s="15" t="s">
        <v>31</v>
      </c>
      <c r="AX133" s="15" t="s">
        <v>75</v>
      </c>
      <c r="AY133" s="264" t="s">
        <v>126</v>
      </c>
    </row>
    <row r="134" s="13" customFormat="1">
      <c r="A134" s="13"/>
      <c r="B134" s="232"/>
      <c r="C134" s="233"/>
      <c r="D134" s="234" t="s">
        <v>136</v>
      </c>
      <c r="E134" s="235" t="s">
        <v>1</v>
      </c>
      <c r="F134" s="236" t="s">
        <v>8</v>
      </c>
      <c r="G134" s="233"/>
      <c r="H134" s="237">
        <v>15</v>
      </c>
      <c r="I134" s="238"/>
      <c r="J134" s="233"/>
      <c r="K134" s="233"/>
      <c r="L134" s="239"/>
      <c r="M134" s="240"/>
      <c r="N134" s="241"/>
      <c r="O134" s="241"/>
      <c r="P134" s="241"/>
      <c r="Q134" s="241"/>
      <c r="R134" s="241"/>
      <c r="S134" s="241"/>
      <c r="T134" s="24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3" t="s">
        <v>136</v>
      </c>
      <c r="AU134" s="243" t="s">
        <v>85</v>
      </c>
      <c r="AV134" s="13" t="s">
        <v>85</v>
      </c>
      <c r="AW134" s="13" t="s">
        <v>31</v>
      </c>
      <c r="AX134" s="13" t="s">
        <v>75</v>
      </c>
      <c r="AY134" s="243" t="s">
        <v>126</v>
      </c>
    </row>
    <row r="135" s="15" customFormat="1">
      <c r="A135" s="15"/>
      <c r="B135" s="255"/>
      <c r="C135" s="256"/>
      <c r="D135" s="234" t="s">
        <v>136</v>
      </c>
      <c r="E135" s="257" t="s">
        <v>1</v>
      </c>
      <c r="F135" s="258" t="s">
        <v>148</v>
      </c>
      <c r="G135" s="256"/>
      <c r="H135" s="257" t="s">
        <v>1</v>
      </c>
      <c r="I135" s="259"/>
      <c r="J135" s="256"/>
      <c r="K135" s="256"/>
      <c r="L135" s="260"/>
      <c r="M135" s="261"/>
      <c r="N135" s="262"/>
      <c r="O135" s="262"/>
      <c r="P135" s="262"/>
      <c r="Q135" s="262"/>
      <c r="R135" s="262"/>
      <c r="S135" s="262"/>
      <c r="T135" s="263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64" t="s">
        <v>136</v>
      </c>
      <c r="AU135" s="264" t="s">
        <v>85</v>
      </c>
      <c r="AV135" s="15" t="s">
        <v>83</v>
      </c>
      <c r="AW135" s="15" t="s">
        <v>31</v>
      </c>
      <c r="AX135" s="15" t="s">
        <v>75</v>
      </c>
      <c r="AY135" s="264" t="s">
        <v>126</v>
      </c>
    </row>
    <row r="136" s="13" customFormat="1">
      <c r="A136" s="13"/>
      <c r="B136" s="232"/>
      <c r="C136" s="233"/>
      <c r="D136" s="234" t="s">
        <v>136</v>
      </c>
      <c r="E136" s="235" t="s">
        <v>1</v>
      </c>
      <c r="F136" s="236" t="s">
        <v>149</v>
      </c>
      <c r="G136" s="233"/>
      <c r="H136" s="237">
        <v>18</v>
      </c>
      <c r="I136" s="238"/>
      <c r="J136" s="233"/>
      <c r="K136" s="233"/>
      <c r="L136" s="239"/>
      <c r="M136" s="240"/>
      <c r="N136" s="241"/>
      <c r="O136" s="241"/>
      <c r="P136" s="241"/>
      <c r="Q136" s="241"/>
      <c r="R136" s="241"/>
      <c r="S136" s="241"/>
      <c r="T136" s="24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3" t="s">
        <v>136</v>
      </c>
      <c r="AU136" s="243" t="s">
        <v>85</v>
      </c>
      <c r="AV136" s="13" t="s">
        <v>85</v>
      </c>
      <c r="AW136" s="13" t="s">
        <v>31</v>
      </c>
      <c r="AX136" s="13" t="s">
        <v>75</v>
      </c>
      <c r="AY136" s="243" t="s">
        <v>126</v>
      </c>
    </row>
    <row r="137" s="14" customFormat="1">
      <c r="A137" s="14"/>
      <c r="B137" s="244"/>
      <c r="C137" s="245"/>
      <c r="D137" s="234" t="s">
        <v>136</v>
      </c>
      <c r="E137" s="246" t="s">
        <v>1</v>
      </c>
      <c r="F137" s="247" t="s">
        <v>139</v>
      </c>
      <c r="G137" s="245"/>
      <c r="H137" s="248">
        <v>53</v>
      </c>
      <c r="I137" s="249"/>
      <c r="J137" s="245"/>
      <c r="K137" s="245"/>
      <c r="L137" s="250"/>
      <c r="M137" s="251"/>
      <c r="N137" s="252"/>
      <c r="O137" s="252"/>
      <c r="P137" s="252"/>
      <c r="Q137" s="252"/>
      <c r="R137" s="252"/>
      <c r="S137" s="252"/>
      <c r="T137" s="253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4" t="s">
        <v>136</v>
      </c>
      <c r="AU137" s="254" t="s">
        <v>85</v>
      </c>
      <c r="AV137" s="14" t="s">
        <v>134</v>
      </c>
      <c r="AW137" s="14" t="s">
        <v>31</v>
      </c>
      <c r="AX137" s="14" t="s">
        <v>83</v>
      </c>
      <c r="AY137" s="254" t="s">
        <v>126</v>
      </c>
    </row>
    <row r="138" s="15" customFormat="1">
      <c r="A138" s="15"/>
      <c r="B138" s="255"/>
      <c r="C138" s="256"/>
      <c r="D138" s="234" t="s">
        <v>136</v>
      </c>
      <c r="E138" s="257" t="s">
        <v>1</v>
      </c>
      <c r="F138" s="258" t="s">
        <v>140</v>
      </c>
      <c r="G138" s="256"/>
      <c r="H138" s="257" t="s">
        <v>1</v>
      </c>
      <c r="I138" s="259"/>
      <c r="J138" s="256"/>
      <c r="K138" s="256"/>
      <c r="L138" s="260"/>
      <c r="M138" s="261"/>
      <c r="N138" s="262"/>
      <c r="O138" s="262"/>
      <c r="P138" s="262"/>
      <c r="Q138" s="262"/>
      <c r="R138" s="262"/>
      <c r="S138" s="262"/>
      <c r="T138" s="263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64" t="s">
        <v>136</v>
      </c>
      <c r="AU138" s="264" t="s">
        <v>85</v>
      </c>
      <c r="AV138" s="15" t="s">
        <v>83</v>
      </c>
      <c r="AW138" s="15" t="s">
        <v>31</v>
      </c>
      <c r="AX138" s="15" t="s">
        <v>75</v>
      </c>
      <c r="AY138" s="264" t="s">
        <v>126</v>
      </c>
    </row>
    <row r="139" s="2" customFormat="1" ht="24.15" customHeight="1">
      <c r="A139" s="38"/>
      <c r="B139" s="39"/>
      <c r="C139" s="218" t="s">
        <v>150</v>
      </c>
      <c r="D139" s="218" t="s">
        <v>128</v>
      </c>
      <c r="E139" s="219" t="s">
        <v>151</v>
      </c>
      <c r="F139" s="220" t="s">
        <v>152</v>
      </c>
      <c r="G139" s="221" t="s">
        <v>131</v>
      </c>
      <c r="H139" s="222">
        <v>51</v>
      </c>
      <c r="I139" s="223"/>
      <c r="J139" s="224">
        <f>ROUND(I139*H139,2)</f>
        <v>0</v>
      </c>
      <c r="K139" s="220" t="s">
        <v>132</v>
      </c>
      <c r="L139" s="225"/>
      <c r="M139" s="226" t="s">
        <v>1</v>
      </c>
      <c r="N139" s="227" t="s">
        <v>40</v>
      </c>
      <c r="O139" s="91"/>
      <c r="P139" s="228">
        <f>O139*H139</f>
        <v>0</v>
      </c>
      <c r="Q139" s="228">
        <v>0.13200000000000001</v>
      </c>
      <c r="R139" s="228">
        <f>Q139*H139</f>
        <v>6.7320000000000002</v>
      </c>
      <c r="S139" s="228">
        <v>0</v>
      </c>
      <c r="T139" s="229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0" t="s">
        <v>133</v>
      </c>
      <c r="AT139" s="230" t="s">
        <v>128</v>
      </c>
      <c r="AU139" s="230" t="s">
        <v>85</v>
      </c>
      <c r="AY139" s="17" t="s">
        <v>126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7" t="s">
        <v>83</v>
      </c>
      <c r="BK139" s="231">
        <f>ROUND(I139*H139,2)</f>
        <v>0</v>
      </c>
      <c r="BL139" s="17" t="s">
        <v>134</v>
      </c>
      <c r="BM139" s="230" t="s">
        <v>153</v>
      </c>
    </row>
    <row r="140" s="15" customFormat="1">
      <c r="A140" s="15"/>
      <c r="B140" s="255"/>
      <c r="C140" s="256"/>
      <c r="D140" s="234" t="s">
        <v>136</v>
      </c>
      <c r="E140" s="257" t="s">
        <v>1</v>
      </c>
      <c r="F140" s="258" t="s">
        <v>154</v>
      </c>
      <c r="G140" s="256"/>
      <c r="H140" s="257" t="s">
        <v>1</v>
      </c>
      <c r="I140" s="259"/>
      <c r="J140" s="256"/>
      <c r="K140" s="256"/>
      <c r="L140" s="260"/>
      <c r="M140" s="261"/>
      <c r="N140" s="262"/>
      <c r="O140" s="262"/>
      <c r="P140" s="262"/>
      <c r="Q140" s="262"/>
      <c r="R140" s="262"/>
      <c r="S140" s="262"/>
      <c r="T140" s="263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64" t="s">
        <v>136</v>
      </c>
      <c r="AU140" s="264" t="s">
        <v>85</v>
      </c>
      <c r="AV140" s="15" t="s">
        <v>83</v>
      </c>
      <c r="AW140" s="15" t="s">
        <v>31</v>
      </c>
      <c r="AX140" s="15" t="s">
        <v>75</v>
      </c>
      <c r="AY140" s="264" t="s">
        <v>126</v>
      </c>
    </row>
    <row r="141" s="13" customFormat="1">
      <c r="A141" s="13"/>
      <c r="B141" s="232"/>
      <c r="C141" s="233"/>
      <c r="D141" s="234" t="s">
        <v>136</v>
      </c>
      <c r="E141" s="235" t="s">
        <v>1</v>
      </c>
      <c r="F141" s="236" t="s">
        <v>155</v>
      </c>
      <c r="G141" s="233"/>
      <c r="H141" s="237">
        <v>51</v>
      </c>
      <c r="I141" s="238"/>
      <c r="J141" s="233"/>
      <c r="K141" s="233"/>
      <c r="L141" s="239"/>
      <c r="M141" s="240"/>
      <c r="N141" s="241"/>
      <c r="O141" s="241"/>
      <c r="P141" s="241"/>
      <c r="Q141" s="241"/>
      <c r="R141" s="241"/>
      <c r="S141" s="241"/>
      <c r="T141" s="24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3" t="s">
        <v>136</v>
      </c>
      <c r="AU141" s="243" t="s">
        <v>85</v>
      </c>
      <c r="AV141" s="13" t="s">
        <v>85</v>
      </c>
      <c r="AW141" s="13" t="s">
        <v>31</v>
      </c>
      <c r="AX141" s="13" t="s">
        <v>75</v>
      </c>
      <c r="AY141" s="243" t="s">
        <v>126</v>
      </c>
    </row>
    <row r="142" s="14" customFormat="1">
      <c r="A142" s="14"/>
      <c r="B142" s="244"/>
      <c r="C142" s="245"/>
      <c r="D142" s="234" t="s">
        <v>136</v>
      </c>
      <c r="E142" s="246" t="s">
        <v>1</v>
      </c>
      <c r="F142" s="247" t="s">
        <v>139</v>
      </c>
      <c r="G142" s="245"/>
      <c r="H142" s="248">
        <v>51</v>
      </c>
      <c r="I142" s="249"/>
      <c r="J142" s="245"/>
      <c r="K142" s="245"/>
      <c r="L142" s="250"/>
      <c r="M142" s="251"/>
      <c r="N142" s="252"/>
      <c r="O142" s="252"/>
      <c r="P142" s="252"/>
      <c r="Q142" s="252"/>
      <c r="R142" s="252"/>
      <c r="S142" s="252"/>
      <c r="T142" s="253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4" t="s">
        <v>136</v>
      </c>
      <c r="AU142" s="254" t="s">
        <v>85</v>
      </c>
      <c r="AV142" s="14" t="s">
        <v>134</v>
      </c>
      <c r="AW142" s="14" t="s">
        <v>31</v>
      </c>
      <c r="AX142" s="14" t="s">
        <v>83</v>
      </c>
      <c r="AY142" s="254" t="s">
        <v>126</v>
      </c>
    </row>
    <row r="143" s="15" customFormat="1">
      <c r="A143" s="15"/>
      <c r="B143" s="255"/>
      <c r="C143" s="256"/>
      <c r="D143" s="234" t="s">
        <v>136</v>
      </c>
      <c r="E143" s="257" t="s">
        <v>1</v>
      </c>
      <c r="F143" s="258" t="s">
        <v>140</v>
      </c>
      <c r="G143" s="256"/>
      <c r="H143" s="257" t="s">
        <v>1</v>
      </c>
      <c r="I143" s="259"/>
      <c r="J143" s="256"/>
      <c r="K143" s="256"/>
      <c r="L143" s="260"/>
      <c r="M143" s="261"/>
      <c r="N143" s="262"/>
      <c r="O143" s="262"/>
      <c r="P143" s="262"/>
      <c r="Q143" s="262"/>
      <c r="R143" s="262"/>
      <c r="S143" s="262"/>
      <c r="T143" s="263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64" t="s">
        <v>136</v>
      </c>
      <c r="AU143" s="264" t="s">
        <v>85</v>
      </c>
      <c r="AV143" s="15" t="s">
        <v>83</v>
      </c>
      <c r="AW143" s="15" t="s">
        <v>31</v>
      </c>
      <c r="AX143" s="15" t="s">
        <v>75</v>
      </c>
      <c r="AY143" s="264" t="s">
        <v>126</v>
      </c>
    </row>
    <row r="144" s="12" customFormat="1" ht="22.8" customHeight="1">
      <c r="A144" s="12"/>
      <c r="B144" s="202"/>
      <c r="C144" s="203"/>
      <c r="D144" s="204" t="s">
        <v>74</v>
      </c>
      <c r="E144" s="216" t="s">
        <v>85</v>
      </c>
      <c r="F144" s="216" t="s">
        <v>156</v>
      </c>
      <c r="G144" s="203"/>
      <c r="H144" s="203"/>
      <c r="I144" s="206"/>
      <c r="J144" s="217">
        <f>BK144</f>
        <v>0</v>
      </c>
      <c r="K144" s="203"/>
      <c r="L144" s="208"/>
      <c r="M144" s="209"/>
      <c r="N144" s="210"/>
      <c r="O144" s="210"/>
      <c r="P144" s="211">
        <f>SUM(P145:P248)</f>
        <v>0</v>
      </c>
      <c r="Q144" s="210"/>
      <c r="R144" s="211">
        <f>SUM(R145:R248)</f>
        <v>3293.1679099999997</v>
      </c>
      <c r="S144" s="210"/>
      <c r="T144" s="212">
        <f>SUM(T145:T248)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3" t="s">
        <v>83</v>
      </c>
      <c r="AT144" s="214" t="s">
        <v>74</v>
      </c>
      <c r="AU144" s="214" t="s">
        <v>83</v>
      </c>
      <c r="AY144" s="213" t="s">
        <v>126</v>
      </c>
      <c r="BK144" s="215">
        <f>SUM(BK145:BK248)</f>
        <v>0</v>
      </c>
    </row>
    <row r="145" s="2" customFormat="1" ht="24.15" customHeight="1">
      <c r="A145" s="38"/>
      <c r="B145" s="39"/>
      <c r="C145" s="218" t="s">
        <v>134</v>
      </c>
      <c r="D145" s="218" t="s">
        <v>128</v>
      </c>
      <c r="E145" s="219" t="s">
        <v>157</v>
      </c>
      <c r="F145" s="220" t="s">
        <v>158</v>
      </c>
      <c r="G145" s="221" t="s">
        <v>131</v>
      </c>
      <c r="H145" s="222">
        <v>212</v>
      </c>
      <c r="I145" s="223"/>
      <c r="J145" s="224">
        <f>ROUND(I145*H145,2)</f>
        <v>0</v>
      </c>
      <c r="K145" s="220" t="s">
        <v>132</v>
      </c>
      <c r="L145" s="225"/>
      <c r="M145" s="226" t="s">
        <v>1</v>
      </c>
      <c r="N145" s="227" t="s">
        <v>40</v>
      </c>
      <c r="O145" s="91"/>
      <c r="P145" s="228">
        <f>O145*H145</f>
        <v>0</v>
      </c>
      <c r="Q145" s="228">
        <v>0.00123</v>
      </c>
      <c r="R145" s="228">
        <f>Q145*H145</f>
        <v>0.26075999999999999</v>
      </c>
      <c r="S145" s="228">
        <v>0</v>
      </c>
      <c r="T145" s="229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0" t="s">
        <v>133</v>
      </c>
      <c r="AT145" s="230" t="s">
        <v>128</v>
      </c>
      <c r="AU145" s="230" t="s">
        <v>85</v>
      </c>
      <c r="AY145" s="17" t="s">
        <v>126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7" t="s">
        <v>83</v>
      </c>
      <c r="BK145" s="231">
        <f>ROUND(I145*H145,2)</f>
        <v>0</v>
      </c>
      <c r="BL145" s="17" t="s">
        <v>134</v>
      </c>
      <c r="BM145" s="230" t="s">
        <v>159</v>
      </c>
    </row>
    <row r="146" s="15" customFormat="1">
      <c r="A146" s="15"/>
      <c r="B146" s="255"/>
      <c r="C146" s="256"/>
      <c r="D146" s="234" t="s">
        <v>136</v>
      </c>
      <c r="E146" s="257" t="s">
        <v>1</v>
      </c>
      <c r="F146" s="258" t="s">
        <v>160</v>
      </c>
      <c r="G146" s="256"/>
      <c r="H146" s="257" t="s">
        <v>1</v>
      </c>
      <c r="I146" s="259"/>
      <c r="J146" s="256"/>
      <c r="K146" s="256"/>
      <c r="L146" s="260"/>
      <c r="M146" s="261"/>
      <c r="N146" s="262"/>
      <c r="O146" s="262"/>
      <c r="P146" s="262"/>
      <c r="Q146" s="262"/>
      <c r="R146" s="262"/>
      <c r="S146" s="262"/>
      <c r="T146" s="263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64" t="s">
        <v>136</v>
      </c>
      <c r="AU146" s="264" t="s">
        <v>85</v>
      </c>
      <c r="AV146" s="15" t="s">
        <v>83</v>
      </c>
      <c r="AW146" s="15" t="s">
        <v>31</v>
      </c>
      <c r="AX146" s="15" t="s">
        <v>75</v>
      </c>
      <c r="AY146" s="264" t="s">
        <v>126</v>
      </c>
    </row>
    <row r="147" s="13" customFormat="1">
      <c r="A147" s="13"/>
      <c r="B147" s="232"/>
      <c r="C147" s="233"/>
      <c r="D147" s="234" t="s">
        <v>136</v>
      </c>
      <c r="E147" s="235" t="s">
        <v>1</v>
      </c>
      <c r="F147" s="236" t="s">
        <v>161</v>
      </c>
      <c r="G147" s="233"/>
      <c r="H147" s="237">
        <v>80</v>
      </c>
      <c r="I147" s="238"/>
      <c r="J147" s="233"/>
      <c r="K147" s="233"/>
      <c r="L147" s="239"/>
      <c r="M147" s="240"/>
      <c r="N147" s="241"/>
      <c r="O147" s="241"/>
      <c r="P147" s="241"/>
      <c r="Q147" s="241"/>
      <c r="R147" s="241"/>
      <c r="S147" s="241"/>
      <c r="T147" s="24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3" t="s">
        <v>136</v>
      </c>
      <c r="AU147" s="243" t="s">
        <v>85</v>
      </c>
      <c r="AV147" s="13" t="s">
        <v>85</v>
      </c>
      <c r="AW147" s="13" t="s">
        <v>31</v>
      </c>
      <c r="AX147" s="13" t="s">
        <v>75</v>
      </c>
      <c r="AY147" s="243" t="s">
        <v>126</v>
      </c>
    </row>
    <row r="148" s="15" customFormat="1">
      <c r="A148" s="15"/>
      <c r="B148" s="255"/>
      <c r="C148" s="256"/>
      <c r="D148" s="234" t="s">
        <v>136</v>
      </c>
      <c r="E148" s="257" t="s">
        <v>1</v>
      </c>
      <c r="F148" s="258" t="s">
        <v>147</v>
      </c>
      <c r="G148" s="256"/>
      <c r="H148" s="257" t="s">
        <v>1</v>
      </c>
      <c r="I148" s="259"/>
      <c r="J148" s="256"/>
      <c r="K148" s="256"/>
      <c r="L148" s="260"/>
      <c r="M148" s="261"/>
      <c r="N148" s="262"/>
      <c r="O148" s="262"/>
      <c r="P148" s="262"/>
      <c r="Q148" s="262"/>
      <c r="R148" s="262"/>
      <c r="S148" s="262"/>
      <c r="T148" s="263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64" t="s">
        <v>136</v>
      </c>
      <c r="AU148" s="264" t="s">
        <v>85</v>
      </c>
      <c r="AV148" s="15" t="s">
        <v>83</v>
      </c>
      <c r="AW148" s="15" t="s">
        <v>31</v>
      </c>
      <c r="AX148" s="15" t="s">
        <v>75</v>
      </c>
      <c r="AY148" s="264" t="s">
        <v>126</v>
      </c>
    </row>
    <row r="149" s="13" customFormat="1">
      <c r="A149" s="13"/>
      <c r="B149" s="232"/>
      <c r="C149" s="233"/>
      <c r="D149" s="234" t="s">
        <v>136</v>
      </c>
      <c r="E149" s="235" t="s">
        <v>1</v>
      </c>
      <c r="F149" s="236" t="s">
        <v>162</v>
      </c>
      <c r="G149" s="233"/>
      <c r="H149" s="237">
        <v>60</v>
      </c>
      <c r="I149" s="238"/>
      <c r="J149" s="233"/>
      <c r="K149" s="233"/>
      <c r="L149" s="239"/>
      <c r="M149" s="240"/>
      <c r="N149" s="241"/>
      <c r="O149" s="241"/>
      <c r="P149" s="241"/>
      <c r="Q149" s="241"/>
      <c r="R149" s="241"/>
      <c r="S149" s="241"/>
      <c r="T149" s="24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3" t="s">
        <v>136</v>
      </c>
      <c r="AU149" s="243" t="s">
        <v>85</v>
      </c>
      <c r="AV149" s="13" t="s">
        <v>85</v>
      </c>
      <c r="AW149" s="13" t="s">
        <v>31</v>
      </c>
      <c r="AX149" s="13" t="s">
        <v>75</v>
      </c>
      <c r="AY149" s="243" t="s">
        <v>126</v>
      </c>
    </row>
    <row r="150" s="15" customFormat="1">
      <c r="A150" s="15"/>
      <c r="B150" s="255"/>
      <c r="C150" s="256"/>
      <c r="D150" s="234" t="s">
        <v>136</v>
      </c>
      <c r="E150" s="257" t="s">
        <v>1</v>
      </c>
      <c r="F150" s="258" t="s">
        <v>163</v>
      </c>
      <c r="G150" s="256"/>
      <c r="H150" s="257" t="s">
        <v>1</v>
      </c>
      <c r="I150" s="259"/>
      <c r="J150" s="256"/>
      <c r="K150" s="256"/>
      <c r="L150" s="260"/>
      <c r="M150" s="261"/>
      <c r="N150" s="262"/>
      <c r="O150" s="262"/>
      <c r="P150" s="262"/>
      <c r="Q150" s="262"/>
      <c r="R150" s="262"/>
      <c r="S150" s="262"/>
      <c r="T150" s="263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64" t="s">
        <v>136</v>
      </c>
      <c r="AU150" s="264" t="s">
        <v>85</v>
      </c>
      <c r="AV150" s="15" t="s">
        <v>83</v>
      </c>
      <c r="AW150" s="15" t="s">
        <v>31</v>
      </c>
      <c r="AX150" s="15" t="s">
        <v>75</v>
      </c>
      <c r="AY150" s="264" t="s">
        <v>126</v>
      </c>
    </row>
    <row r="151" s="13" customFormat="1">
      <c r="A151" s="13"/>
      <c r="B151" s="232"/>
      <c r="C151" s="233"/>
      <c r="D151" s="234" t="s">
        <v>136</v>
      </c>
      <c r="E151" s="235" t="s">
        <v>1</v>
      </c>
      <c r="F151" s="236" t="s">
        <v>164</v>
      </c>
      <c r="G151" s="233"/>
      <c r="H151" s="237">
        <v>72</v>
      </c>
      <c r="I151" s="238"/>
      <c r="J151" s="233"/>
      <c r="K151" s="233"/>
      <c r="L151" s="239"/>
      <c r="M151" s="240"/>
      <c r="N151" s="241"/>
      <c r="O151" s="241"/>
      <c r="P151" s="241"/>
      <c r="Q151" s="241"/>
      <c r="R151" s="241"/>
      <c r="S151" s="241"/>
      <c r="T151" s="24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3" t="s">
        <v>136</v>
      </c>
      <c r="AU151" s="243" t="s">
        <v>85</v>
      </c>
      <c r="AV151" s="13" t="s">
        <v>85</v>
      </c>
      <c r="AW151" s="13" t="s">
        <v>31</v>
      </c>
      <c r="AX151" s="13" t="s">
        <v>75</v>
      </c>
      <c r="AY151" s="243" t="s">
        <v>126</v>
      </c>
    </row>
    <row r="152" s="14" customFormat="1">
      <c r="A152" s="14"/>
      <c r="B152" s="244"/>
      <c r="C152" s="245"/>
      <c r="D152" s="234" t="s">
        <v>136</v>
      </c>
      <c r="E152" s="246" t="s">
        <v>1</v>
      </c>
      <c r="F152" s="247" t="s">
        <v>139</v>
      </c>
      <c r="G152" s="245"/>
      <c r="H152" s="248">
        <v>212</v>
      </c>
      <c r="I152" s="249"/>
      <c r="J152" s="245"/>
      <c r="K152" s="245"/>
      <c r="L152" s="250"/>
      <c r="M152" s="251"/>
      <c r="N152" s="252"/>
      <c r="O152" s="252"/>
      <c r="P152" s="252"/>
      <c r="Q152" s="252"/>
      <c r="R152" s="252"/>
      <c r="S152" s="252"/>
      <c r="T152" s="253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4" t="s">
        <v>136</v>
      </c>
      <c r="AU152" s="254" t="s">
        <v>85</v>
      </c>
      <c r="AV152" s="14" t="s">
        <v>134</v>
      </c>
      <c r="AW152" s="14" t="s">
        <v>31</v>
      </c>
      <c r="AX152" s="14" t="s">
        <v>83</v>
      </c>
      <c r="AY152" s="254" t="s">
        <v>126</v>
      </c>
    </row>
    <row r="153" s="2" customFormat="1" ht="24.15" customHeight="1">
      <c r="A153" s="38"/>
      <c r="B153" s="39"/>
      <c r="C153" s="218" t="s">
        <v>165</v>
      </c>
      <c r="D153" s="218" t="s">
        <v>128</v>
      </c>
      <c r="E153" s="219" t="s">
        <v>166</v>
      </c>
      <c r="F153" s="220" t="s">
        <v>167</v>
      </c>
      <c r="G153" s="221" t="s">
        <v>131</v>
      </c>
      <c r="H153" s="222">
        <v>19244</v>
      </c>
      <c r="I153" s="223"/>
      <c r="J153" s="224">
        <f>ROUND(I153*H153,2)</f>
        <v>0</v>
      </c>
      <c r="K153" s="220" t="s">
        <v>132</v>
      </c>
      <c r="L153" s="225"/>
      <c r="M153" s="226" t="s">
        <v>1</v>
      </c>
      <c r="N153" s="227" t="s">
        <v>40</v>
      </c>
      <c r="O153" s="91"/>
      <c r="P153" s="228">
        <f>O153*H153</f>
        <v>0</v>
      </c>
      <c r="Q153" s="228">
        <v>0.00012</v>
      </c>
      <c r="R153" s="228">
        <f>Q153*H153</f>
        <v>2.3092800000000002</v>
      </c>
      <c r="S153" s="228">
        <v>0</v>
      </c>
      <c r="T153" s="229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0" t="s">
        <v>133</v>
      </c>
      <c r="AT153" s="230" t="s">
        <v>128</v>
      </c>
      <c r="AU153" s="230" t="s">
        <v>85</v>
      </c>
      <c r="AY153" s="17" t="s">
        <v>126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7" t="s">
        <v>83</v>
      </c>
      <c r="BK153" s="231">
        <f>ROUND(I153*H153,2)</f>
        <v>0</v>
      </c>
      <c r="BL153" s="17" t="s">
        <v>134</v>
      </c>
      <c r="BM153" s="230" t="s">
        <v>168</v>
      </c>
    </row>
    <row r="154" s="15" customFormat="1">
      <c r="A154" s="15"/>
      <c r="B154" s="255"/>
      <c r="C154" s="256"/>
      <c r="D154" s="234" t="s">
        <v>136</v>
      </c>
      <c r="E154" s="257" t="s">
        <v>1</v>
      </c>
      <c r="F154" s="258" t="s">
        <v>169</v>
      </c>
      <c r="G154" s="256"/>
      <c r="H154" s="257" t="s">
        <v>1</v>
      </c>
      <c r="I154" s="259"/>
      <c r="J154" s="256"/>
      <c r="K154" s="256"/>
      <c r="L154" s="260"/>
      <c r="M154" s="261"/>
      <c r="N154" s="262"/>
      <c r="O154" s="262"/>
      <c r="P154" s="262"/>
      <c r="Q154" s="262"/>
      <c r="R154" s="262"/>
      <c r="S154" s="262"/>
      <c r="T154" s="263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64" t="s">
        <v>136</v>
      </c>
      <c r="AU154" s="264" t="s">
        <v>85</v>
      </c>
      <c r="AV154" s="15" t="s">
        <v>83</v>
      </c>
      <c r="AW154" s="15" t="s">
        <v>31</v>
      </c>
      <c r="AX154" s="15" t="s">
        <v>75</v>
      </c>
      <c r="AY154" s="264" t="s">
        <v>126</v>
      </c>
    </row>
    <row r="155" s="13" customFormat="1">
      <c r="A155" s="13"/>
      <c r="B155" s="232"/>
      <c r="C155" s="233"/>
      <c r="D155" s="234" t="s">
        <v>136</v>
      </c>
      <c r="E155" s="235" t="s">
        <v>1</v>
      </c>
      <c r="F155" s="236" t="s">
        <v>170</v>
      </c>
      <c r="G155" s="233"/>
      <c r="H155" s="237">
        <v>19456</v>
      </c>
      <c r="I155" s="238"/>
      <c r="J155" s="233"/>
      <c r="K155" s="233"/>
      <c r="L155" s="239"/>
      <c r="M155" s="240"/>
      <c r="N155" s="241"/>
      <c r="O155" s="241"/>
      <c r="P155" s="241"/>
      <c r="Q155" s="241"/>
      <c r="R155" s="241"/>
      <c r="S155" s="241"/>
      <c r="T155" s="24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3" t="s">
        <v>136</v>
      </c>
      <c r="AU155" s="243" t="s">
        <v>85</v>
      </c>
      <c r="AV155" s="13" t="s">
        <v>85</v>
      </c>
      <c r="AW155" s="13" t="s">
        <v>31</v>
      </c>
      <c r="AX155" s="13" t="s">
        <v>75</v>
      </c>
      <c r="AY155" s="243" t="s">
        <v>126</v>
      </c>
    </row>
    <row r="156" s="15" customFormat="1">
      <c r="A156" s="15"/>
      <c r="B156" s="255"/>
      <c r="C156" s="256"/>
      <c r="D156" s="234" t="s">
        <v>136</v>
      </c>
      <c r="E156" s="257" t="s">
        <v>1</v>
      </c>
      <c r="F156" s="258" t="s">
        <v>171</v>
      </c>
      <c r="G156" s="256"/>
      <c r="H156" s="257" t="s">
        <v>1</v>
      </c>
      <c r="I156" s="259"/>
      <c r="J156" s="256"/>
      <c r="K156" s="256"/>
      <c r="L156" s="260"/>
      <c r="M156" s="261"/>
      <c r="N156" s="262"/>
      <c r="O156" s="262"/>
      <c r="P156" s="262"/>
      <c r="Q156" s="262"/>
      <c r="R156" s="262"/>
      <c r="S156" s="262"/>
      <c r="T156" s="263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64" t="s">
        <v>136</v>
      </c>
      <c r="AU156" s="264" t="s">
        <v>85</v>
      </c>
      <c r="AV156" s="15" t="s">
        <v>83</v>
      </c>
      <c r="AW156" s="15" t="s">
        <v>31</v>
      </c>
      <c r="AX156" s="15" t="s">
        <v>75</v>
      </c>
      <c r="AY156" s="264" t="s">
        <v>126</v>
      </c>
    </row>
    <row r="157" s="13" customFormat="1">
      <c r="A157" s="13"/>
      <c r="B157" s="232"/>
      <c r="C157" s="233"/>
      <c r="D157" s="234" t="s">
        <v>136</v>
      </c>
      <c r="E157" s="235" t="s">
        <v>1</v>
      </c>
      <c r="F157" s="236" t="s">
        <v>172</v>
      </c>
      <c r="G157" s="233"/>
      <c r="H157" s="237">
        <v>-212</v>
      </c>
      <c r="I157" s="238"/>
      <c r="J157" s="233"/>
      <c r="K157" s="233"/>
      <c r="L157" s="239"/>
      <c r="M157" s="240"/>
      <c r="N157" s="241"/>
      <c r="O157" s="241"/>
      <c r="P157" s="241"/>
      <c r="Q157" s="241"/>
      <c r="R157" s="241"/>
      <c r="S157" s="241"/>
      <c r="T157" s="24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3" t="s">
        <v>136</v>
      </c>
      <c r="AU157" s="243" t="s">
        <v>85</v>
      </c>
      <c r="AV157" s="13" t="s">
        <v>85</v>
      </c>
      <c r="AW157" s="13" t="s">
        <v>31</v>
      </c>
      <c r="AX157" s="13" t="s">
        <v>75</v>
      </c>
      <c r="AY157" s="243" t="s">
        <v>126</v>
      </c>
    </row>
    <row r="158" s="14" customFormat="1">
      <c r="A158" s="14"/>
      <c r="B158" s="244"/>
      <c r="C158" s="245"/>
      <c r="D158" s="234" t="s">
        <v>136</v>
      </c>
      <c r="E158" s="246" t="s">
        <v>1</v>
      </c>
      <c r="F158" s="247" t="s">
        <v>139</v>
      </c>
      <c r="G158" s="245"/>
      <c r="H158" s="248">
        <v>19244</v>
      </c>
      <c r="I158" s="249"/>
      <c r="J158" s="245"/>
      <c r="K158" s="245"/>
      <c r="L158" s="250"/>
      <c r="M158" s="251"/>
      <c r="N158" s="252"/>
      <c r="O158" s="252"/>
      <c r="P158" s="252"/>
      <c r="Q158" s="252"/>
      <c r="R158" s="252"/>
      <c r="S158" s="252"/>
      <c r="T158" s="253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4" t="s">
        <v>136</v>
      </c>
      <c r="AU158" s="254" t="s">
        <v>85</v>
      </c>
      <c r="AV158" s="14" t="s">
        <v>134</v>
      </c>
      <c r="AW158" s="14" t="s">
        <v>31</v>
      </c>
      <c r="AX158" s="14" t="s">
        <v>83</v>
      </c>
      <c r="AY158" s="254" t="s">
        <v>126</v>
      </c>
    </row>
    <row r="159" s="2" customFormat="1" ht="24.15" customHeight="1">
      <c r="A159" s="38"/>
      <c r="B159" s="39"/>
      <c r="C159" s="218" t="s">
        <v>173</v>
      </c>
      <c r="D159" s="218" t="s">
        <v>128</v>
      </c>
      <c r="E159" s="219" t="s">
        <v>174</v>
      </c>
      <c r="F159" s="220" t="s">
        <v>175</v>
      </c>
      <c r="G159" s="221" t="s">
        <v>131</v>
      </c>
      <c r="H159" s="222">
        <v>36</v>
      </c>
      <c r="I159" s="223"/>
      <c r="J159" s="224">
        <f>ROUND(I159*H159,2)</f>
        <v>0</v>
      </c>
      <c r="K159" s="220" t="s">
        <v>132</v>
      </c>
      <c r="L159" s="225"/>
      <c r="M159" s="226" t="s">
        <v>1</v>
      </c>
      <c r="N159" s="227" t="s">
        <v>40</v>
      </c>
      <c r="O159" s="91"/>
      <c r="P159" s="228">
        <f>O159*H159</f>
        <v>0</v>
      </c>
      <c r="Q159" s="228">
        <v>9.0000000000000006E-05</v>
      </c>
      <c r="R159" s="228">
        <f>Q159*H159</f>
        <v>0.0032400000000000003</v>
      </c>
      <c r="S159" s="228">
        <v>0</v>
      </c>
      <c r="T159" s="229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0" t="s">
        <v>133</v>
      </c>
      <c r="AT159" s="230" t="s">
        <v>128</v>
      </c>
      <c r="AU159" s="230" t="s">
        <v>85</v>
      </c>
      <c r="AY159" s="17" t="s">
        <v>126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7" t="s">
        <v>83</v>
      </c>
      <c r="BK159" s="231">
        <f>ROUND(I159*H159,2)</f>
        <v>0</v>
      </c>
      <c r="BL159" s="17" t="s">
        <v>134</v>
      </c>
      <c r="BM159" s="230" t="s">
        <v>176</v>
      </c>
    </row>
    <row r="160" s="15" customFormat="1">
      <c r="A160" s="15"/>
      <c r="B160" s="255"/>
      <c r="C160" s="256"/>
      <c r="D160" s="234" t="s">
        <v>136</v>
      </c>
      <c r="E160" s="257" t="s">
        <v>1</v>
      </c>
      <c r="F160" s="258" t="s">
        <v>163</v>
      </c>
      <c r="G160" s="256"/>
      <c r="H160" s="257" t="s">
        <v>1</v>
      </c>
      <c r="I160" s="259"/>
      <c r="J160" s="256"/>
      <c r="K160" s="256"/>
      <c r="L160" s="260"/>
      <c r="M160" s="261"/>
      <c r="N160" s="262"/>
      <c r="O160" s="262"/>
      <c r="P160" s="262"/>
      <c r="Q160" s="262"/>
      <c r="R160" s="262"/>
      <c r="S160" s="262"/>
      <c r="T160" s="263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64" t="s">
        <v>136</v>
      </c>
      <c r="AU160" s="264" t="s">
        <v>85</v>
      </c>
      <c r="AV160" s="15" t="s">
        <v>83</v>
      </c>
      <c r="AW160" s="15" t="s">
        <v>31</v>
      </c>
      <c r="AX160" s="15" t="s">
        <v>75</v>
      </c>
      <c r="AY160" s="264" t="s">
        <v>126</v>
      </c>
    </row>
    <row r="161" s="13" customFormat="1">
      <c r="A161" s="13"/>
      <c r="B161" s="232"/>
      <c r="C161" s="233"/>
      <c r="D161" s="234" t="s">
        <v>136</v>
      </c>
      <c r="E161" s="235" t="s">
        <v>1</v>
      </c>
      <c r="F161" s="236" t="s">
        <v>177</v>
      </c>
      <c r="G161" s="233"/>
      <c r="H161" s="237">
        <v>36</v>
      </c>
      <c r="I161" s="238"/>
      <c r="J161" s="233"/>
      <c r="K161" s="233"/>
      <c r="L161" s="239"/>
      <c r="M161" s="240"/>
      <c r="N161" s="241"/>
      <c r="O161" s="241"/>
      <c r="P161" s="241"/>
      <c r="Q161" s="241"/>
      <c r="R161" s="241"/>
      <c r="S161" s="241"/>
      <c r="T161" s="24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3" t="s">
        <v>136</v>
      </c>
      <c r="AU161" s="243" t="s">
        <v>85</v>
      </c>
      <c r="AV161" s="13" t="s">
        <v>85</v>
      </c>
      <c r="AW161" s="13" t="s">
        <v>31</v>
      </c>
      <c r="AX161" s="13" t="s">
        <v>75</v>
      </c>
      <c r="AY161" s="243" t="s">
        <v>126</v>
      </c>
    </row>
    <row r="162" s="14" customFormat="1">
      <c r="A162" s="14"/>
      <c r="B162" s="244"/>
      <c r="C162" s="245"/>
      <c r="D162" s="234" t="s">
        <v>136</v>
      </c>
      <c r="E162" s="246" t="s">
        <v>1</v>
      </c>
      <c r="F162" s="247" t="s">
        <v>139</v>
      </c>
      <c r="G162" s="245"/>
      <c r="H162" s="248">
        <v>36</v>
      </c>
      <c r="I162" s="249"/>
      <c r="J162" s="245"/>
      <c r="K162" s="245"/>
      <c r="L162" s="250"/>
      <c r="M162" s="251"/>
      <c r="N162" s="252"/>
      <c r="O162" s="252"/>
      <c r="P162" s="252"/>
      <c r="Q162" s="252"/>
      <c r="R162" s="252"/>
      <c r="S162" s="252"/>
      <c r="T162" s="253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4" t="s">
        <v>136</v>
      </c>
      <c r="AU162" s="254" t="s">
        <v>85</v>
      </c>
      <c r="AV162" s="14" t="s">
        <v>134</v>
      </c>
      <c r="AW162" s="14" t="s">
        <v>31</v>
      </c>
      <c r="AX162" s="14" t="s">
        <v>83</v>
      </c>
      <c r="AY162" s="254" t="s">
        <v>126</v>
      </c>
    </row>
    <row r="163" s="2" customFormat="1" ht="24.15" customHeight="1">
      <c r="A163" s="38"/>
      <c r="B163" s="39"/>
      <c r="C163" s="218" t="s">
        <v>178</v>
      </c>
      <c r="D163" s="218" t="s">
        <v>128</v>
      </c>
      <c r="E163" s="219" t="s">
        <v>179</v>
      </c>
      <c r="F163" s="220" t="s">
        <v>180</v>
      </c>
      <c r="G163" s="221" t="s">
        <v>131</v>
      </c>
      <c r="H163" s="222">
        <v>19244</v>
      </c>
      <c r="I163" s="223"/>
      <c r="J163" s="224">
        <f>ROUND(I163*H163,2)</f>
        <v>0</v>
      </c>
      <c r="K163" s="220" t="s">
        <v>132</v>
      </c>
      <c r="L163" s="225"/>
      <c r="M163" s="226" t="s">
        <v>1</v>
      </c>
      <c r="N163" s="227" t="s">
        <v>40</v>
      </c>
      <c r="O163" s="91"/>
      <c r="P163" s="228">
        <f>O163*H163</f>
        <v>0</v>
      </c>
      <c r="Q163" s="228">
        <v>9.0000000000000006E-05</v>
      </c>
      <c r="R163" s="228">
        <f>Q163*H163</f>
        <v>1.7319600000000002</v>
      </c>
      <c r="S163" s="228">
        <v>0</v>
      </c>
      <c r="T163" s="229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0" t="s">
        <v>133</v>
      </c>
      <c r="AT163" s="230" t="s">
        <v>128</v>
      </c>
      <c r="AU163" s="230" t="s">
        <v>85</v>
      </c>
      <c r="AY163" s="17" t="s">
        <v>126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7" t="s">
        <v>83</v>
      </c>
      <c r="BK163" s="231">
        <f>ROUND(I163*H163,2)</f>
        <v>0</v>
      </c>
      <c r="BL163" s="17" t="s">
        <v>134</v>
      </c>
      <c r="BM163" s="230" t="s">
        <v>181</v>
      </c>
    </row>
    <row r="164" s="15" customFormat="1">
      <c r="A164" s="15"/>
      <c r="B164" s="255"/>
      <c r="C164" s="256"/>
      <c r="D164" s="234" t="s">
        <v>136</v>
      </c>
      <c r="E164" s="257" t="s">
        <v>1</v>
      </c>
      <c r="F164" s="258" t="s">
        <v>169</v>
      </c>
      <c r="G164" s="256"/>
      <c r="H164" s="257" t="s">
        <v>1</v>
      </c>
      <c r="I164" s="259"/>
      <c r="J164" s="256"/>
      <c r="K164" s="256"/>
      <c r="L164" s="260"/>
      <c r="M164" s="261"/>
      <c r="N164" s="262"/>
      <c r="O164" s="262"/>
      <c r="P164" s="262"/>
      <c r="Q164" s="262"/>
      <c r="R164" s="262"/>
      <c r="S164" s="262"/>
      <c r="T164" s="263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64" t="s">
        <v>136</v>
      </c>
      <c r="AU164" s="264" t="s">
        <v>85</v>
      </c>
      <c r="AV164" s="15" t="s">
        <v>83</v>
      </c>
      <c r="AW164" s="15" t="s">
        <v>31</v>
      </c>
      <c r="AX164" s="15" t="s">
        <v>75</v>
      </c>
      <c r="AY164" s="264" t="s">
        <v>126</v>
      </c>
    </row>
    <row r="165" s="13" customFormat="1">
      <c r="A165" s="13"/>
      <c r="B165" s="232"/>
      <c r="C165" s="233"/>
      <c r="D165" s="234" t="s">
        <v>136</v>
      </c>
      <c r="E165" s="235" t="s">
        <v>1</v>
      </c>
      <c r="F165" s="236" t="s">
        <v>170</v>
      </c>
      <c r="G165" s="233"/>
      <c r="H165" s="237">
        <v>19456</v>
      </c>
      <c r="I165" s="238"/>
      <c r="J165" s="233"/>
      <c r="K165" s="233"/>
      <c r="L165" s="239"/>
      <c r="M165" s="240"/>
      <c r="N165" s="241"/>
      <c r="O165" s="241"/>
      <c r="P165" s="241"/>
      <c r="Q165" s="241"/>
      <c r="R165" s="241"/>
      <c r="S165" s="241"/>
      <c r="T165" s="24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3" t="s">
        <v>136</v>
      </c>
      <c r="AU165" s="243" t="s">
        <v>85</v>
      </c>
      <c r="AV165" s="13" t="s">
        <v>85</v>
      </c>
      <c r="AW165" s="13" t="s">
        <v>31</v>
      </c>
      <c r="AX165" s="13" t="s">
        <v>75</v>
      </c>
      <c r="AY165" s="243" t="s">
        <v>126</v>
      </c>
    </row>
    <row r="166" s="15" customFormat="1">
      <c r="A166" s="15"/>
      <c r="B166" s="255"/>
      <c r="C166" s="256"/>
      <c r="D166" s="234" t="s">
        <v>136</v>
      </c>
      <c r="E166" s="257" t="s">
        <v>1</v>
      </c>
      <c r="F166" s="258" t="s">
        <v>171</v>
      </c>
      <c r="G166" s="256"/>
      <c r="H166" s="257" t="s">
        <v>1</v>
      </c>
      <c r="I166" s="259"/>
      <c r="J166" s="256"/>
      <c r="K166" s="256"/>
      <c r="L166" s="260"/>
      <c r="M166" s="261"/>
      <c r="N166" s="262"/>
      <c r="O166" s="262"/>
      <c r="P166" s="262"/>
      <c r="Q166" s="262"/>
      <c r="R166" s="262"/>
      <c r="S166" s="262"/>
      <c r="T166" s="263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64" t="s">
        <v>136</v>
      </c>
      <c r="AU166" s="264" t="s">
        <v>85</v>
      </c>
      <c r="AV166" s="15" t="s">
        <v>83</v>
      </c>
      <c r="AW166" s="15" t="s">
        <v>31</v>
      </c>
      <c r="AX166" s="15" t="s">
        <v>75</v>
      </c>
      <c r="AY166" s="264" t="s">
        <v>126</v>
      </c>
    </row>
    <row r="167" s="13" customFormat="1">
      <c r="A167" s="13"/>
      <c r="B167" s="232"/>
      <c r="C167" s="233"/>
      <c r="D167" s="234" t="s">
        <v>136</v>
      </c>
      <c r="E167" s="235" t="s">
        <v>1</v>
      </c>
      <c r="F167" s="236" t="s">
        <v>172</v>
      </c>
      <c r="G167" s="233"/>
      <c r="H167" s="237">
        <v>-212</v>
      </c>
      <c r="I167" s="238"/>
      <c r="J167" s="233"/>
      <c r="K167" s="233"/>
      <c r="L167" s="239"/>
      <c r="M167" s="240"/>
      <c r="N167" s="241"/>
      <c r="O167" s="241"/>
      <c r="P167" s="241"/>
      <c r="Q167" s="241"/>
      <c r="R167" s="241"/>
      <c r="S167" s="241"/>
      <c r="T167" s="24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3" t="s">
        <v>136</v>
      </c>
      <c r="AU167" s="243" t="s">
        <v>85</v>
      </c>
      <c r="AV167" s="13" t="s">
        <v>85</v>
      </c>
      <c r="AW167" s="13" t="s">
        <v>31</v>
      </c>
      <c r="AX167" s="13" t="s">
        <v>75</v>
      </c>
      <c r="AY167" s="243" t="s">
        <v>126</v>
      </c>
    </row>
    <row r="168" s="14" customFormat="1">
      <c r="A168" s="14"/>
      <c r="B168" s="244"/>
      <c r="C168" s="245"/>
      <c r="D168" s="234" t="s">
        <v>136</v>
      </c>
      <c r="E168" s="246" t="s">
        <v>1</v>
      </c>
      <c r="F168" s="247" t="s">
        <v>139</v>
      </c>
      <c r="G168" s="245"/>
      <c r="H168" s="248">
        <v>19244</v>
      </c>
      <c r="I168" s="249"/>
      <c r="J168" s="245"/>
      <c r="K168" s="245"/>
      <c r="L168" s="250"/>
      <c r="M168" s="251"/>
      <c r="N168" s="252"/>
      <c r="O168" s="252"/>
      <c r="P168" s="252"/>
      <c r="Q168" s="252"/>
      <c r="R168" s="252"/>
      <c r="S168" s="252"/>
      <c r="T168" s="253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4" t="s">
        <v>136</v>
      </c>
      <c r="AU168" s="254" t="s">
        <v>85</v>
      </c>
      <c r="AV168" s="14" t="s">
        <v>134</v>
      </c>
      <c r="AW168" s="14" t="s">
        <v>31</v>
      </c>
      <c r="AX168" s="14" t="s">
        <v>83</v>
      </c>
      <c r="AY168" s="254" t="s">
        <v>126</v>
      </c>
    </row>
    <row r="169" s="2" customFormat="1" ht="24.15" customHeight="1">
      <c r="A169" s="38"/>
      <c r="B169" s="39"/>
      <c r="C169" s="218" t="s">
        <v>133</v>
      </c>
      <c r="D169" s="218" t="s">
        <v>128</v>
      </c>
      <c r="E169" s="219" t="s">
        <v>182</v>
      </c>
      <c r="F169" s="220" t="s">
        <v>183</v>
      </c>
      <c r="G169" s="221" t="s">
        <v>131</v>
      </c>
      <c r="H169" s="222">
        <v>19244</v>
      </c>
      <c r="I169" s="223"/>
      <c r="J169" s="224">
        <f>ROUND(I169*H169,2)</f>
        <v>0</v>
      </c>
      <c r="K169" s="220" t="s">
        <v>132</v>
      </c>
      <c r="L169" s="225"/>
      <c r="M169" s="226" t="s">
        <v>1</v>
      </c>
      <c r="N169" s="227" t="s">
        <v>40</v>
      </c>
      <c r="O169" s="91"/>
      <c r="P169" s="228">
        <f>O169*H169</f>
        <v>0</v>
      </c>
      <c r="Q169" s="228">
        <v>0.00040999999999999999</v>
      </c>
      <c r="R169" s="228">
        <f>Q169*H169</f>
        <v>7.8900399999999999</v>
      </c>
      <c r="S169" s="228">
        <v>0</v>
      </c>
      <c r="T169" s="229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0" t="s">
        <v>133</v>
      </c>
      <c r="AT169" s="230" t="s">
        <v>128</v>
      </c>
      <c r="AU169" s="230" t="s">
        <v>85</v>
      </c>
      <c r="AY169" s="17" t="s">
        <v>126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7" t="s">
        <v>83</v>
      </c>
      <c r="BK169" s="231">
        <f>ROUND(I169*H169,2)</f>
        <v>0</v>
      </c>
      <c r="BL169" s="17" t="s">
        <v>134</v>
      </c>
      <c r="BM169" s="230" t="s">
        <v>184</v>
      </c>
    </row>
    <row r="170" s="15" customFormat="1">
      <c r="A170" s="15"/>
      <c r="B170" s="255"/>
      <c r="C170" s="256"/>
      <c r="D170" s="234" t="s">
        <v>136</v>
      </c>
      <c r="E170" s="257" t="s">
        <v>1</v>
      </c>
      <c r="F170" s="258" t="s">
        <v>169</v>
      </c>
      <c r="G170" s="256"/>
      <c r="H170" s="257" t="s">
        <v>1</v>
      </c>
      <c r="I170" s="259"/>
      <c r="J170" s="256"/>
      <c r="K170" s="256"/>
      <c r="L170" s="260"/>
      <c r="M170" s="261"/>
      <c r="N170" s="262"/>
      <c r="O170" s="262"/>
      <c r="P170" s="262"/>
      <c r="Q170" s="262"/>
      <c r="R170" s="262"/>
      <c r="S170" s="262"/>
      <c r="T170" s="263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64" t="s">
        <v>136</v>
      </c>
      <c r="AU170" s="264" t="s">
        <v>85</v>
      </c>
      <c r="AV170" s="15" t="s">
        <v>83</v>
      </c>
      <c r="AW170" s="15" t="s">
        <v>31</v>
      </c>
      <c r="AX170" s="15" t="s">
        <v>75</v>
      </c>
      <c r="AY170" s="264" t="s">
        <v>126</v>
      </c>
    </row>
    <row r="171" s="13" customFormat="1">
      <c r="A171" s="13"/>
      <c r="B171" s="232"/>
      <c r="C171" s="233"/>
      <c r="D171" s="234" t="s">
        <v>136</v>
      </c>
      <c r="E171" s="235" t="s">
        <v>1</v>
      </c>
      <c r="F171" s="236" t="s">
        <v>170</v>
      </c>
      <c r="G171" s="233"/>
      <c r="H171" s="237">
        <v>19456</v>
      </c>
      <c r="I171" s="238"/>
      <c r="J171" s="233"/>
      <c r="K171" s="233"/>
      <c r="L171" s="239"/>
      <c r="M171" s="240"/>
      <c r="N171" s="241"/>
      <c r="O171" s="241"/>
      <c r="P171" s="241"/>
      <c r="Q171" s="241"/>
      <c r="R171" s="241"/>
      <c r="S171" s="241"/>
      <c r="T171" s="24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3" t="s">
        <v>136</v>
      </c>
      <c r="AU171" s="243" t="s">
        <v>85</v>
      </c>
      <c r="AV171" s="13" t="s">
        <v>85</v>
      </c>
      <c r="AW171" s="13" t="s">
        <v>31</v>
      </c>
      <c r="AX171" s="13" t="s">
        <v>75</v>
      </c>
      <c r="AY171" s="243" t="s">
        <v>126</v>
      </c>
    </row>
    <row r="172" s="15" customFormat="1">
      <c r="A172" s="15"/>
      <c r="B172" s="255"/>
      <c r="C172" s="256"/>
      <c r="D172" s="234" t="s">
        <v>136</v>
      </c>
      <c r="E172" s="257" t="s">
        <v>1</v>
      </c>
      <c r="F172" s="258" t="s">
        <v>171</v>
      </c>
      <c r="G172" s="256"/>
      <c r="H172" s="257" t="s">
        <v>1</v>
      </c>
      <c r="I172" s="259"/>
      <c r="J172" s="256"/>
      <c r="K172" s="256"/>
      <c r="L172" s="260"/>
      <c r="M172" s="261"/>
      <c r="N172" s="262"/>
      <c r="O172" s="262"/>
      <c r="P172" s="262"/>
      <c r="Q172" s="262"/>
      <c r="R172" s="262"/>
      <c r="S172" s="262"/>
      <c r="T172" s="263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64" t="s">
        <v>136</v>
      </c>
      <c r="AU172" s="264" t="s">
        <v>85</v>
      </c>
      <c r="AV172" s="15" t="s">
        <v>83</v>
      </c>
      <c r="AW172" s="15" t="s">
        <v>31</v>
      </c>
      <c r="AX172" s="15" t="s">
        <v>75</v>
      </c>
      <c r="AY172" s="264" t="s">
        <v>126</v>
      </c>
    </row>
    <row r="173" s="13" customFormat="1">
      <c r="A173" s="13"/>
      <c r="B173" s="232"/>
      <c r="C173" s="233"/>
      <c r="D173" s="234" t="s">
        <v>136</v>
      </c>
      <c r="E173" s="235" t="s">
        <v>1</v>
      </c>
      <c r="F173" s="236" t="s">
        <v>172</v>
      </c>
      <c r="G173" s="233"/>
      <c r="H173" s="237">
        <v>-212</v>
      </c>
      <c r="I173" s="238"/>
      <c r="J173" s="233"/>
      <c r="K173" s="233"/>
      <c r="L173" s="239"/>
      <c r="M173" s="240"/>
      <c r="N173" s="241"/>
      <c r="O173" s="241"/>
      <c r="P173" s="241"/>
      <c r="Q173" s="241"/>
      <c r="R173" s="241"/>
      <c r="S173" s="241"/>
      <c r="T173" s="24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3" t="s">
        <v>136</v>
      </c>
      <c r="AU173" s="243" t="s">
        <v>85</v>
      </c>
      <c r="AV173" s="13" t="s">
        <v>85</v>
      </c>
      <c r="AW173" s="13" t="s">
        <v>31</v>
      </c>
      <c r="AX173" s="13" t="s">
        <v>75</v>
      </c>
      <c r="AY173" s="243" t="s">
        <v>126</v>
      </c>
    </row>
    <row r="174" s="14" customFormat="1">
      <c r="A174" s="14"/>
      <c r="B174" s="244"/>
      <c r="C174" s="245"/>
      <c r="D174" s="234" t="s">
        <v>136</v>
      </c>
      <c r="E174" s="246" t="s">
        <v>1</v>
      </c>
      <c r="F174" s="247" t="s">
        <v>139</v>
      </c>
      <c r="G174" s="245"/>
      <c r="H174" s="248">
        <v>19244</v>
      </c>
      <c r="I174" s="249"/>
      <c r="J174" s="245"/>
      <c r="K174" s="245"/>
      <c r="L174" s="250"/>
      <c r="M174" s="251"/>
      <c r="N174" s="252"/>
      <c r="O174" s="252"/>
      <c r="P174" s="252"/>
      <c r="Q174" s="252"/>
      <c r="R174" s="252"/>
      <c r="S174" s="252"/>
      <c r="T174" s="253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4" t="s">
        <v>136</v>
      </c>
      <c r="AU174" s="254" t="s">
        <v>85</v>
      </c>
      <c r="AV174" s="14" t="s">
        <v>134</v>
      </c>
      <c r="AW174" s="14" t="s">
        <v>31</v>
      </c>
      <c r="AX174" s="14" t="s">
        <v>83</v>
      </c>
      <c r="AY174" s="254" t="s">
        <v>126</v>
      </c>
    </row>
    <row r="175" s="2" customFormat="1" ht="24.15" customHeight="1">
      <c r="A175" s="38"/>
      <c r="B175" s="39"/>
      <c r="C175" s="218" t="s">
        <v>185</v>
      </c>
      <c r="D175" s="218" t="s">
        <v>128</v>
      </c>
      <c r="E175" s="219" t="s">
        <v>186</v>
      </c>
      <c r="F175" s="220" t="s">
        <v>187</v>
      </c>
      <c r="G175" s="221" t="s">
        <v>131</v>
      </c>
      <c r="H175" s="222">
        <v>19244</v>
      </c>
      <c r="I175" s="223"/>
      <c r="J175" s="224">
        <f>ROUND(I175*H175,2)</f>
        <v>0</v>
      </c>
      <c r="K175" s="220" t="s">
        <v>132</v>
      </c>
      <c r="L175" s="225"/>
      <c r="M175" s="226" t="s">
        <v>1</v>
      </c>
      <c r="N175" s="227" t="s">
        <v>40</v>
      </c>
      <c r="O175" s="91"/>
      <c r="P175" s="228">
        <f>O175*H175</f>
        <v>0</v>
      </c>
      <c r="Q175" s="228">
        <v>5.0000000000000002E-05</v>
      </c>
      <c r="R175" s="228">
        <f>Q175*H175</f>
        <v>0.96220000000000006</v>
      </c>
      <c r="S175" s="228">
        <v>0</v>
      </c>
      <c r="T175" s="229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0" t="s">
        <v>133</v>
      </c>
      <c r="AT175" s="230" t="s">
        <v>128</v>
      </c>
      <c r="AU175" s="230" t="s">
        <v>85</v>
      </c>
      <c r="AY175" s="17" t="s">
        <v>126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7" t="s">
        <v>83</v>
      </c>
      <c r="BK175" s="231">
        <f>ROUND(I175*H175,2)</f>
        <v>0</v>
      </c>
      <c r="BL175" s="17" t="s">
        <v>134</v>
      </c>
      <c r="BM175" s="230" t="s">
        <v>188</v>
      </c>
    </row>
    <row r="176" s="15" customFormat="1">
      <c r="A176" s="15"/>
      <c r="B176" s="255"/>
      <c r="C176" s="256"/>
      <c r="D176" s="234" t="s">
        <v>136</v>
      </c>
      <c r="E176" s="257" t="s">
        <v>1</v>
      </c>
      <c r="F176" s="258" t="s">
        <v>169</v>
      </c>
      <c r="G176" s="256"/>
      <c r="H176" s="257" t="s">
        <v>1</v>
      </c>
      <c r="I176" s="259"/>
      <c r="J176" s="256"/>
      <c r="K176" s="256"/>
      <c r="L176" s="260"/>
      <c r="M176" s="261"/>
      <c r="N176" s="262"/>
      <c r="O176" s="262"/>
      <c r="P176" s="262"/>
      <c r="Q176" s="262"/>
      <c r="R176" s="262"/>
      <c r="S176" s="262"/>
      <c r="T176" s="263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64" t="s">
        <v>136</v>
      </c>
      <c r="AU176" s="264" t="s">
        <v>85</v>
      </c>
      <c r="AV176" s="15" t="s">
        <v>83</v>
      </c>
      <c r="AW176" s="15" t="s">
        <v>31</v>
      </c>
      <c r="AX176" s="15" t="s">
        <v>75</v>
      </c>
      <c r="AY176" s="264" t="s">
        <v>126</v>
      </c>
    </row>
    <row r="177" s="13" customFormat="1">
      <c r="A177" s="13"/>
      <c r="B177" s="232"/>
      <c r="C177" s="233"/>
      <c r="D177" s="234" t="s">
        <v>136</v>
      </c>
      <c r="E177" s="235" t="s">
        <v>1</v>
      </c>
      <c r="F177" s="236" t="s">
        <v>170</v>
      </c>
      <c r="G177" s="233"/>
      <c r="H177" s="237">
        <v>19456</v>
      </c>
      <c r="I177" s="238"/>
      <c r="J177" s="233"/>
      <c r="K177" s="233"/>
      <c r="L177" s="239"/>
      <c r="M177" s="240"/>
      <c r="N177" s="241"/>
      <c r="O177" s="241"/>
      <c r="P177" s="241"/>
      <c r="Q177" s="241"/>
      <c r="R177" s="241"/>
      <c r="S177" s="241"/>
      <c r="T177" s="24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3" t="s">
        <v>136</v>
      </c>
      <c r="AU177" s="243" t="s">
        <v>85</v>
      </c>
      <c r="AV177" s="13" t="s">
        <v>85</v>
      </c>
      <c r="AW177" s="13" t="s">
        <v>31</v>
      </c>
      <c r="AX177" s="13" t="s">
        <v>75</v>
      </c>
      <c r="AY177" s="243" t="s">
        <v>126</v>
      </c>
    </row>
    <row r="178" s="15" customFormat="1">
      <c r="A178" s="15"/>
      <c r="B178" s="255"/>
      <c r="C178" s="256"/>
      <c r="D178" s="234" t="s">
        <v>136</v>
      </c>
      <c r="E178" s="257" t="s">
        <v>1</v>
      </c>
      <c r="F178" s="258" t="s">
        <v>171</v>
      </c>
      <c r="G178" s="256"/>
      <c r="H178" s="257" t="s">
        <v>1</v>
      </c>
      <c r="I178" s="259"/>
      <c r="J178" s="256"/>
      <c r="K178" s="256"/>
      <c r="L178" s="260"/>
      <c r="M178" s="261"/>
      <c r="N178" s="262"/>
      <c r="O178" s="262"/>
      <c r="P178" s="262"/>
      <c r="Q178" s="262"/>
      <c r="R178" s="262"/>
      <c r="S178" s="262"/>
      <c r="T178" s="263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64" t="s">
        <v>136</v>
      </c>
      <c r="AU178" s="264" t="s">
        <v>85</v>
      </c>
      <c r="AV178" s="15" t="s">
        <v>83</v>
      </c>
      <c r="AW178" s="15" t="s">
        <v>31</v>
      </c>
      <c r="AX178" s="15" t="s">
        <v>75</v>
      </c>
      <c r="AY178" s="264" t="s">
        <v>126</v>
      </c>
    </row>
    <row r="179" s="13" customFormat="1">
      <c r="A179" s="13"/>
      <c r="B179" s="232"/>
      <c r="C179" s="233"/>
      <c r="D179" s="234" t="s">
        <v>136</v>
      </c>
      <c r="E179" s="235" t="s">
        <v>1</v>
      </c>
      <c r="F179" s="236" t="s">
        <v>172</v>
      </c>
      <c r="G179" s="233"/>
      <c r="H179" s="237">
        <v>-212</v>
      </c>
      <c r="I179" s="238"/>
      <c r="J179" s="233"/>
      <c r="K179" s="233"/>
      <c r="L179" s="239"/>
      <c r="M179" s="240"/>
      <c r="N179" s="241"/>
      <c r="O179" s="241"/>
      <c r="P179" s="241"/>
      <c r="Q179" s="241"/>
      <c r="R179" s="241"/>
      <c r="S179" s="241"/>
      <c r="T179" s="24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3" t="s">
        <v>136</v>
      </c>
      <c r="AU179" s="243" t="s">
        <v>85</v>
      </c>
      <c r="AV179" s="13" t="s">
        <v>85</v>
      </c>
      <c r="AW179" s="13" t="s">
        <v>31</v>
      </c>
      <c r="AX179" s="13" t="s">
        <v>75</v>
      </c>
      <c r="AY179" s="243" t="s">
        <v>126</v>
      </c>
    </row>
    <row r="180" s="14" customFormat="1">
      <c r="A180" s="14"/>
      <c r="B180" s="244"/>
      <c r="C180" s="245"/>
      <c r="D180" s="234" t="s">
        <v>136</v>
      </c>
      <c r="E180" s="246" t="s">
        <v>1</v>
      </c>
      <c r="F180" s="247" t="s">
        <v>139</v>
      </c>
      <c r="G180" s="245"/>
      <c r="H180" s="248">
        <v>19244</v>
      </c>
      <c r="I180" s="249"/>
      <c r="J180" s="245"/>
      <c r="K180" s="245"/>
      <c r="L180" s="250"/>
      <c r="M180" s="251"/>
      <c r="N180" s="252"/>
      <c r="O180" s="252"/>
      <c r="P180" s="252"/>
      <c r="Q180" s="252"/>
      <c r="R180" s="252"/>
      <c r="S180" s="252"/>
      <c r="T180" s="253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4" t="s">
        <v>136</v>
      </c>
      <c r="AU180" s="254" t="s">
        <v>85</v>
      </c>
      <c r="AV180" s="14" t="s">
        <v>134</v>
      </c>
      <c r="AW180" s="14" t="s">
        <v>31</v>
      </c>
      <c r="AX180" s="14" t="s">
        <v>83</v>
      </c>
      <c r="AY180" s="254" t="s">
        <v>126</v>
      </c>
    </row>
    <row r="181" s="2" customFormat="1" ht="24.15" customHeight="1">
      <c r="A181" s="38"/>
      <c r="B181" s="39"/>
      <c r="C181" s="218" t="s">
        <v>189</v>
      </c>
      <c r="D181" s="218" t="s">
        <v>128</v>
      </c>
      <c r="E181" s="219" t="s">
        <v>190</v>
      </c>
      <c r="F181" s="220" t="s">
        <v>191</v>
      </c>
      <c r="G181" s="221" t="s">
        <v>131</v>
      </c>
      <c r="H181" s="222">
        <v>9740</v>
      </c>
      <c r="I181" s="223"/>
      <c r="J181" s="224">
        <f>ROUND(I181*H181,2)</f>
        <v>0</v>
      </c>
      <c r="K181" s="220" t="s">
        <v>132</v>
      </c>
      <c r="L181" s="225"/>
      <c r="M181" s="226" t="s">
        <v>1</v>
      </c>
      <c r="N181" s="227" t="s">
        <v>40</v>
      </c>
      <c r="O181" s="91"/>
      <c r="P181" s="228">
        <f>O181*H181</f>
        <v>0</v>
      </c>
      <c r="Q181" s="228">
        <v>0.00018000000000000001</v>
      </c>
      <c r="R181" s="228">
        <f>Q181*H181</f>
        <v>1.7532000000000001</v>
      </c>
      <c r="S181" s="228">
        <v>0</v>
      </c>
      <c r="T181" s="229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0" t="s">
        <v>133</v>
      </c>
      <c r="AT181" s="230" t="s">
        <v>128</v>
      </c>
      <c r="AU181" s="230" t="s">
        <v>85</v>
      </c>
      <c r="AY181" s="17" t="s">
        <v>126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7" t="s">
        <v>83</v>
      </c>
      <c r="BK181" s="231">
        <f>ROUND(I181*H181,2)</f>
        <v>0</v>
      </c>
      <c r="BL181" s="17" t="s">
        <v>134</v>
      </c>
      <c r="BM181" s="230" t="s">
        <v>192</v>
      </c>
    </row>
    <row r="182" s="15" customFormat="1">
      <c r="A182" s="15"/>
      <c r="B182" s="255"/>
      <c r="C182" s="256"/>
      <c r="D182" s="234" t="s">
        <v>136</v>
      </c>
      <c r="E182" s="257" t="s">
        <v>1</v>
      </c>
      <c r="F182" s="258" t="s">
        <v>169</v>
      </c>
      <c r="G182" s="256"/>
      <c r="H182" s="257" t="s">
        <v>1</v>
      </c>
      <c r="I182" s="259"/>
      <c r="J182" s="256"/>
      <c r="K182" s="256"/>
      <c r="L182" s="260"/>
      <c r="M182" s="261"/>
      <c r="N182" s="262"/>
      <c r="O182" s="262"/>
      <c r="P182" s="262"/>
      <c r="Q182" s="262"/>
      <c r="R182" s="262"/>
      <c r="S182" s="262"/>
      <c r="T182" s="263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64" t="s">
        <v>136</v>
      </c>
      <c r="AU182" s="264" t="s">
        <v>85</v>
      </c>
      <c r="AV182" s="15" t="s">
        <v>83</v>
      </c>
      <c r="AW182" s="15" t="s">
        <v>31</v>
      </c>
      <c r="AX182" s="15" t="s">
        <v>75</v>
      </c>
      <c r="AY182" s="264" t="s">
        <v>126</v>
      </c>
    </row>
    <row r="183" s="13" customFormat="1">
      <c r="A183" s="13"/>
      <c r="B183" s="232"/>
      <c r="C183" s="233"/>
      <c r="D183" s="234" t="s">
        <v>136</v>
      </c>
      <c r="E183" s="235" t="s">
        <v>1</v>
      </c>
      <c r="F183" s="236" t="s">
        <v>193</v>
      </c>
      <c r="G183" s="233"/>
      <c r="H183" s="237">
        <v>9728</v>
      </c>
      <c r="I183" s="238"/>
      <c r="J183" s="233"/>
      <c r="K183" s="233"/>
      <c r="L183" s="239"/>
      <c r="M183" s="240"/>
      <c r="N183" s="241"/>
      <c r="O183" s="241"/>
      <c r="P183" s="241"/>
      <c r="Q183" s="241"/>
      <c r="R183" s="241"/>
      <c r="S183" s="241"/>
      <c r="T183" s="24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3" t="s">
        <v>136</v>
      </c>
      <c r="AU183" s="243" t="s">
        <v>85</v>
      </c>
      <c r="AV183" s="13" t="s">
        <v>85</v>
      </c>
      <c r="AW183" s="13" t="s">
        <v>31</v>
      </c>
      <c r="AX183" s="13" t="s">
        <v>75</v>
      </c>
      <c r="AY183" s="243" t="s">
        <v>126</v>
      </c>
    </row>
    <row r="184" s="13" customFormat="1">
      <c r="A184" s="13"/>
      <c r="B184" s="232"/>
      <c r="C184" s="233"/>
      <c r="D184" s="234" t="s">
        <v>136</v>
      </c>
      <c r="E184" s="235" t="s">
        <v>1</v>
      </c>
      <c r="F184" s="236" t="s">
        <v>194</v>
      </c>
      <c r="G184" s="233"/>
      <c r="H184" s="237">
        <v>12</v>
      </c>
      <c r="I184" s="238"/>
      <c r="J184" s="233"/>
      <c r="K184" s="233"/>
      <c r="L184" s="239"/>
      <c r="M184" s="240"/>
      <c r="N184" s="241"/>
      <c r="O184" s="241"/>
      <c r="P184" s="241"/>
      <c r="Q184" s="241"/>
      <c r="R184" s="241"/>
      <c r="S184" s="241"/>
      <c r="T184" s="24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3" t="s">
        <v>136</v>
      </c>
      <c r="AU184" s="243" t="s">
        <v>85</v>
      </c>
      <c r="AV184" s="13" t="s">
        <v>85</v>
      </c>
      <c r="AW184" s="13" t="s">
        <v>31</v>
      </c>
      <c r="AX184" s="13" t="s">
        <v>75</v>
      </c>
      <c r="AY184" s="243" t="s">
        <v>126</v>
      </c>
    </row>
    <row r="185" s="14" customFormat="1">
      <c r="A185" s="14"/>
      <c r="B185" s="244"/>
      <c r="C185" s="245"/>
      <c r="D185" s="234" t="s">
        <v>136</v>
      </c>
      <c r="E185" s="246" t="s">
        <v>1</v>
      </c>
      <c r="F185" s="247" t="s">
        <v>139</v>
      </c>
      <c r="G185" s="245"/>
      <c r="H185" s="248">
        <v>9740</v>
      </c>
      <c r="I185" s="249"/>
      <c r="J185" s="245"/>
      <c r="K185" s="245"/>
      <c r="L185" s="250"/>
      <c r="M185" s="251"/>
      <c r="N185" s="252"/>
      <c r="O185" s="252"/>
      <c r="P185" s="252"/>
      <c r="Q185" s="252"/>
      <c r="R185" s="252"/>
      <c r="S185" s="252"/>
      <c r="T185" s="253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4" t="s">
        <v>136</v>
      </c>
      <c r="AU185" s="254" t="s">
        <v>85</v>
      </c>
      <c r="AV185" s="14" t="s">
        <v>134</v>
      </c>
      <c r="AW185" s="14" t="s">
        <v>31</v>
      </c>
      <c r="AX185" s="14" t="s">
        <v>83</v>
      </c>
      <c r="AY185" s="254" t="s">
        <v>126</v>
      </c>
    </row>
    <row r="186" s="2" customFormat="1" ht="24.15" customHeight="1">
      <c r="A186" s="38"/>
      <c r="B186" s="39"/>
      <c r="C186" s="218" t="s">
        <v>195</v>
      </c>
      <c r="D186" s="218" t="s">
        <v>128</v>
      </c>
      <c r="E186" s="219" t="s">
        <v>196</v>
      </c>
      <c r="F186" s="220" t="s">
        <v>197</v>
      </c>
      <c r="G186" s="221" t="s">
        <v>131</v>
      </c>
      <c r="H186" s="222">
        <v>144</v>
      </c>
      <c r="I186" s="223"/>
      <c r="J186" s="224">
        <f>ROUND(I186*H186,2)</f>
        <v>0</v>
      </c>
      <c r="K186" s="220" t="s">
        <v>132</v>
      </c>
      <c r="L186" s="225"/>
      <c r="M186" s="226" t="s">
        <v>1</v>
      </c>
      <c r="N186" s="227" t="s">
        <v>40</v>
      </c>
      <c r="O186" s="91"/>
      <c r="P186" s="228">
        <f>O186*H186</f>
        <v>0</v>
      </c>
      <c r="Q186" s="228">
        <v>0.00051999999999999995</v>
      </c>
      <c r="R186" s="228">
        <f>Q186*H186</f>
        <v>0.074879999999999988</v>
      </c>
      <c r="S186" s="228">
        <v>0</v>
      </c>
      <c r="T186" s="229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0" t="s">
        <v>133</v>
      </c>
      <c r="AT186" s="230" t="s">
        <v>128</v>
      </c>
      <c r="AU186" s="230" t="s">
        <v>85</v>
      </c>
      <c r="AY186" s="17" t="s">
        <v>126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17" t="s">
        <v>83</v>
      </c>
      <c r="BK186" s="231">
        <f>ROUND(I186*H186,2)</f>
        <v>0</v>
      </c>
      <c r="BL186" s="17" t="s">
        <v>134</v>
      </c>
      <c r="BM186" s="230" t="s">
        <v>198</v>
      </c>
    </row>
    <row r="187" s="15" customFormat="1">
      <c r="A187" s="15"/>
      <c r="B187" s="255"/>
      <c r="C187" s="256"/>
      <c r="D187" s="234" t="s">
        <v>136</v>
      </c>
      <c r="E187" s="257" t="s">
        <v>1</v>
      </c>
      <c r="F187" s="258" t="s">
        <v>199</v>
      </c>
      <c r="G187" s="256"/>
      <c r="H187" s="257" t="s">
        <v>1</v>
      </c>
      <c r="I187" s="259"/>
      <c r="J187" s="256"/>
      <c r="K187" s="256"/>
      <c r="L187" s="260"/>
      <c r="M187" s="261"/>
      <c r="N187" s="262"/>
      <c r="O187" s="262"/>
      <c r="P187" s="262"/>
      <c r="Q187" s="262"/>
      <c r="R187" s="262"/>
      <c r="S187" s="262"/>
      <c r="T187" s="263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64" t="s">
        <v>136</v>
      </c>
      <c r="AU187" s="264" t="s">
        <v>85</v>
      </c>
      <c r="AV187" s="15" t="s">
        <v>83</v>
      </c>
      <c r="AW187" s="15" t="s">
        <v>31</v>
      </c>
      <c r="AX187" s="15" t="s">
        <v>75</v>
      </c>
      <c r="AY187" s="264" t="s">
        <v>126</v>
      </c>
    </row>
    <row r="188" s="13" customFormat="1">
      <c r="A188" s="13"/>
      <c r="B188" s="232"/>
      <c r="C188" s="233"/>
      <c r="D188" s="234" t="s">
        <v>136</v>
      </c>
      <c r="E188" s="235" t="s">
        <v>1</v>
      </c>
      <c r="F188" s="236" t="s">
        <v>200</v>
      </c>
      <c r="G188" s="233"/>
      <c r="H188" s="237">
        <v>144</v>
      </c>
      <c r="I188" s="238"/>
      <c r="J188" s="233"/>
      <c r="K188" s="233"/>
      <c r="L188" s="239"/>
      <c r="M188" s="240"/>
      <c r="N188" s="241"/>
      <c r="O188" s="241"/>
      <c r="P188" s="241"/>
      <c r="Q188" s="241"/>
      <c r="R188" s="241"/>
      <c r="S188" s="241"/>
      <c r="T188" s="24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3" t="s">
        <v>136</v>
      </c>
      <c r="AU188" s="243" t="s">
        <v>85</v>
      </c>
      <c r="AV188" s="13" t="s">
        <v>85</v>
      </c>
      <c r="AW188" s="13" t="s">
        <v>31</v>
      </c>
      <c r="AX188" s="13" t="s">
        <v>75</v>
      </c>
      <c r="AY188" s="243" t="s">
        <v>126</v>
      </c>
    </row>
    <row r="189" s="14" customFormat="1">
      <c r="A189" s="14"/>
      <c r="B189" s="244"/>
      <c r="C189" s="245"/>
      <c r="D189" s="234" t="s">
        <v>136</v>
      </c>
      <c r="E189" s="246" t="s">
        <v>1</v>
      </c>
      <c r="F189" s="247" t="s">
        <v>139</v>
      </c>
      <c r="G189" s="245"/>
      <c r="H189" s="248">
        <v>144</v>
      </c>
      <c r="I189" s="249"/>
      <c r="J189" s="245"/>
      <c r="K189" s="245"/>
      <c r="L189" s="250"/>
      <c r="M189" s="251"/>
      <c r="N189" s="252"/>
      <c r="O189" s="252"/>
      <c r="P189" s="252"/>
      <c r="Q189" s="252"/>
      <c r="R189" s="252"/>
      <c r="S189" s="252"/>
      <c r="T189" s="253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4" t="s">
        <v>136</v>
      </c>
      <c r="AU189" s="254" t="s">
        <v>85</v>
      </c>
      <c r="AV189" s="14" t="s">
        <v>134</v>
      </c>
      <c r="AW189" s="14" t="s">
        <v>31</v>
      </c>
      <c r="AX189" s="14" t="s">
        <v>83</v>
      </c>
      <c r="AY189" s="254" t="s">
        <v>126</v>
      </c>
    </row>
    <row r="190" s="2" customFormat="1" ht="24.15" customHeight="1">
      <c r="A190" s="38"/>
      <c r="B190" s="39"/>
      <c r="C190" s="218" t="s">
        <v>194</v>
      </c>
      <c r="D190" s="218" t="s">
        <v>128</v>
      </c>
      <c r="E190" s="219" t="s">
        <v>201</v>
      </c>
      <c r="F190" s="220" t="s">
        <v>202</v>
      </c>
      <c r="G190" s="221" t="s">
        <v>131</v>
      </c>
      <c r="H190" s="222">
        <v>144</v>
      </c>
      <c r="I190" s="223"/>
      <c r="J190" s="224">
        <f>ROUND(I190*H190,2)</f>
        <v>0</v>
      </c>
      <c r="K190" s="220" t="s">
        <v>132</v>
      </c>
      <c r="L190" s="225"/>
      <c r="M190" s="226" t="s">
        <v>1</v>
      </c>
      <c r="N190" s="227" t="s">
        <v>40</v>
      </c>
      <c r="O190" s="91"/>
      <c r="P190" s="228">
        <f>O190*H190</f>
        <v>0</v>
      </c>
      <c r="Q190" s="228">
        <v>9.0000000000000006E-05</v>
      </c>
      <c r="R190" s="228">
        <f>Q190*H190</f>
        <v>0.012960000000000001</v>
      </c>
      <c r="S190" s="228">
        <v>0</v>
      </c>
      <c r="T190" s="229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30" t="s">
        <v>133</v>
      </c>
      <c r="AT190" s="230" t="s">
        <v>128</v>
      </c>
      <c r="AU190" s="230" t="s">
        <v>85</v>
      </c>
      <c r="AY190" s="17" t="s">
        <v>126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7" t="s">
        <v>83</v>
      </c>
      <c r="BK190" s="231">
        <f>ROUND(I190*H190,2)</f>
        <v>0</v>
      </c>
      <c r="BL190" s="17" t="s">
        <v>134</v>
      </c>
      <c r="BM190" s="230" t="s">
        <v>203</v>
      </c>
    </row>
    <row r="191" s="15" customFormat="1">
      <c r="A191" s="15"/>
      <c r="B191" s="255"/>
      <c r="C191" s="256"/>
      <c r="D191" s="234" t="s">
        <v>136</v>
      </c>
      <c r="E191" s="257" t="s">
        <v>1</v>
      </c>
      <c r="F191" s="258" t="s">
        <v>199</v>
      </c>
      <c r="G191" s="256"/>
      <c r="H191" s="257" t="s">
        <v>1</v>
      </c>
      <c r="I191" s="259"/>
      <c r="J191" s="256"/>
      <c r="K191" s="256"/>
      <c r="L191" s="260"/>
      <c r="M191" s="261"/>
      <c r="N191" s="262"/>
      <c r="O191" s="262"/>
      <c r="P191" s="262"/>
      <c r="Q191" s="262"/>
      <c r="R191" s="262"/>
      <c r="S191" s="262"/>
      <c r="T191" s="263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64" t="s">
        <v>136</v>
      </c>
      <c r="AU191" s="264" t="s">
        <v>85</v>
      </c>
      <c r="AV191" s="15" t="s">
        <v>83</v>
      </c>
      <c r="AW191" s="15" t="s">
        <v>31</v>
      </c>
      <c r="AX191" s="15" t="s">
        <v>75</v>
      </c>
      <c r="AY191" s="264" t="s">
        <v>126</v>
      </c>
    </row>
    <row r="192" s="13" customFormat="1">
      <c r="A192" s="13"/>
      <c r="B192" s="232"/>
      <c r="C192" s="233"/>
      <c r="D192" s="234" t="s">
        <v>136</v>
      </c>
      <c r="E192" s="235" t="s">
        <v>1</v>
      </c>
      <c r="F192" s="236" t="s">
        <v>200</v>
      </c>
      <c r="G192" s="233"/>
      <c r="H192" s="237">
        <v>144</v>
      </c>
      <c r="I192" s="238"/>
      <c r="J192" s="233"/>
      <c r="K192" s="233"/>
      <c r="L192" s="239"/>
      <c r="M192" s="240"/>
      <c r="N192" s="241"/>
      <c r="O192" s="241"/>
      <c r="P192" s="241"/>
      <c r="Q192" s="241"/>
      <c r="R192" s="241"/>
      <c r="S192" s="241"/>
      <c r="T192" s="24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3" t="s">
        <v>136</v>
      </c>
      <c r="AU192" s="243" t="s">
        <v>85</v>
      </c>
      <c r="AV192" s="13" t="s">
        <v>85</v>
      </c>
      <c r="AW192" s="13" t="s">
        <v>31</v>
      </c>
      <c r="AX192" s="13" t="s">
        <v>75</v>
      </c>
      <c r="AY192" s="243" t="s">
        <v>126</v>
      </c>
    </row>
    <row r="193" s="14" customFormat="1">
      <c r="A193" s="14"/>
      <c r="B193" s="244"/>
      <c r="C193" s="245"/>
      <c r="D193" s="234" t="s">
        <v>136</v>
      </c>
      <c r="E193" s="246" t="s">
        <v>1</v>
      </c>
      <c r="F193" s="247" t="s">
        <v>139</v>
      </c>
      <c r="G193" s="245"/>
      <c r="H193" s="248">
        <v>144</v>
      </c>
      <c r="I193" s="249"/>
      <c r="J193" s="245"/>
      <c r="K193" s="245"/>
      <c r="L193" s="250"/>
      <c r="M193" s="251"/>
      <c r="N193" s="252"/>
      <c r="O193" s="252"/>
      <c r="P193" s="252"/>
      <c r="Q193" s="252"/>
      <c r="R193" s="252"/>
      <c r="S193" s="252"/>
      <c r="T193" s="253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4" t="s">
        <v>136</v>
      </c>
      <c r="AU193" s="254" t="s">
        <v>85</v>
      </c>
      <c r="AV193" s="14" t="s">
        <v>134</v>
      </c>
      <c r="AW193" s="14" t="s">
        <v>31</v>
      </c>
      <c r="AX193" s="14" t="s">
        <v>83</v>
      </c>
      <c r="AY193" s="254" t="s">
        <v>126</v>
      </c>
    </row>
    <row r="194" s="2" customFormat="1" ht="24.15" customHeight="1">
      <c r="A194" s="38"/>
      <c r="B194" s="39"/>
      <c r="C194" s="218" t="s">
        <v>204</v>
      </c>
      <c r="D194" s="218" t="s">
        <v>128</v>
      </c>
      <c r="E194" s="219" t="s">
        <v>205</v>
      </c>
      <c r="F194" s="220" t="s">
        <v>206</v>
      </c>
      <c r="G194" s="221" t="s">
        <v>207</v>
      </c>
      <c r="H194" s="222">
        <v>3204</v>
      </c>
      <c r="I194" s="223"/>
      <c r="J194" s="224">
        <f>ROUND(I194*H194,2)</f>
        <v>0</v>
      </c>
      <c r="K194" s="220" t="s">
        <v>132</v>
      </c>
      <c r="L194" s="225"/>
      <c r="M194" s="226" t="s">
        <v>1</v>
      </c>
      <c r="N194" s="227" t="s">
        <v>40</v>
      </c>
      <c r="O194" s="91"/>
      <c r="P194" s="228">
        <f>O194*H194</f>
        <v>0</v>
      </c>
      <c r="Q194" s="228">
        <v>1</v>
      </c>
      <c r="R194" s="228">
        <f>Q194*H194</f>
        <v>3204</v>
      </c>
      <c r="S194" s="228">
        <v>0</v>
      </c>
      <c r="T194" s="229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30" t="s">
        <v>133</v>
      </c>
      <c r="AT194" s="230" t="s">
        <v>128</v>
      </c>
      <c r="AU194" s="230" t="s">
        <v>85</v>
      </c>
      <c r="AY194" s="17" t="s">
        <v>126</v>
      </c>
      <c r="BE194" s="231">
        <f>IF(N194="základní",J194,0)</f>
        <v>0</v>
      </c>
      <c r="BF194" s="231">
        <f>IF(N194="snížená",J194,0)</f>
        <v>0</v>
      </c>
      <c r="BG194" s="231">
        <f>IF(N194="zákl. přenesená",J194,0)</f>
        <v>0</v>
      </c>
      <c r="BH194" s="231">
        <f>IF(N194="sníž. přenesená",J194,0)</f>
        <v>0</v>
      </c>
      <c r="BI194" s="231">
        <f>IF(N194="nulová",J194,0)</f>
        <v>0</v>
      </c>
      <c r="BJ194" s="17" t="s">
        <v>83</v>
      </c>
      <c r="BK194" s="231">
        <f>ROUND(I194*H194,2)</f>
        <v>0</v>
      </c>
      <c r="BL194" s="17" t="s">
        <v>134</v>
      </c>
      <c r="BM194" s="230" t="s">
        <v>208</v>
      </c>
    </row>
    <row r="195" s="15" customFormat="1">
      <c r="A195" s="15"/>
      <c r="B195" s="255"/>
      <c r="C195" s="256"/>
      <c r="D195" s="234" t="s">
        <v>136</v>
      </c>
      <c r="E195" s="257" t="s">
        <v>1</v>
      </c>
      <c r="F195" s="258" t="s">
        <v>209</v>
      </c>
      <c r="G195" s="256"/>
      <c r="H195" s="257" t="s">
        <v>1</v>
      </c>
      <c r="I195" s="259"/>
      <c r="J195" s="256"/>
      <c r="K195" s="256"/>
      <c r="L195" s="260"/>
      <c r="M195" s="261"/>
      <c r="N195" s="262"/>
      <c r="O195" s="262"/>
      <c r="P195" s="262"/>
      <c r="Q195" s="262"/>
      <c r="R195" s="262"/>
      <c r="S195" s="262"/>
      <c r="T195" s="263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64" t="s">
        <v>136</v>
      </c>
      <c r="AU195" s="264" t="s">
        <v>85</v>
      </c>
      <c r="AV195" s="15" t="s">
        <v>83</v>
      </c>
      <c r="AW195" s="15" t="s">
        <v>31</v>
      </c>
      <c r="AX195" s="15" t="s">
        <v>75</v>
      </c>
      <c r="AY195" s="264" t="s">
        <v>126</v>
      </c>
    </row>
    <row r="196" s="13" customFormat="1">
      <c r="A196" s="13"/>
      <c r="B196" s="232"/>
      <c r="C196" s="233"/>
      <c r="D196" s="234" t="s">
        <v>136</v>
      </c>
      <c r="E196" s="235" t="s">
        <v>1</v>
      </c>
      <c r="F196" s="236" t="s">
        <v>210</v>
      </c>
      <c r="G196" s="233"/>
      <c r="H196" s="237">
        <v>2304</v>
      </c>
      <c r="I196" s="238"/>
      <c r="J196" s="233"/>
      <c r="K196" s="233"/>
      <c r="L196" s="239"/>
      <c r="M196" s="240"/>
      <c r="N196" s="241"/>
      <c r="O196" s="241"/>
      <c r="P196" s="241"/>
      <c r="Q196" s="241"/>
      <c r="R196" s="241"/>
      <c r="S196" s="241"/>
      <c r="T196" s="24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3" t="s">
        <v>136</v>
      </c>
      <c r="AU196" s="243" t="s">
        <v>85</v>
      </c>
      <c r="AV196" s="13" t="s">
        <v>85</v>
      </c>
      <c r="AW196" s="13" t="s">
        <v>31</v>
      </c>
      <c r="AX196" s="13" t="s">
        <v>75</v>
      </c>
      <c r="AY196" s="243" t="s">
        <v>126</v>
      </c>
    </row>
    <row r="197" s="15" customFormat="1">
      <c r="A197" s="15"/>
      <c r="B197" s="255"/>
      <c r="C197" s="256"/>
      <c r="D197" s="234" t="s">
        <v>136</v>
      </c>
      <c r="E197" s="257" t="s">
        <v>1</v>
      </c>
      <c r="F197" s="258" t="s">
        <v>211</v>
      </c>
      <c r="G197" s="256"/>
      <c r="H197" s="257" t="s">
        <v>1</v>
      </c>
      <c r="I197" s="259"/>
      <c r="J197" s="256"/>
      <c r="K197" s="256"/>
      <c r="L197" s="260"/>
      <c r="M197" s="261"/>
      <c r="N197" s="262"/>
      <c r="O197" s="262"/>
      <c r="P197" s="262"/>
      <c r="Q197" s="262"/>
      <c r="R197" s="262"/>
      <c r="S197" s="262"/>
      <c r="T197" s="263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64" t="s">
        <v>136</v>
      </c>
      <c r="AU197" s="264" t="s">
        <v>85</v>
      </c>
      <c r="AV197" s="15" t="s">
        <v>83</v>
      </c>
      <c r="AW197" s="15" t="s">
        <v>31</v>
      </c>
      <c r="AX197" s="15" t="s">
        <v>75</v>
      </c>
      <c r="AY197" s="264" t="s">
        <v>126</v>
      </c>
    </row>
    <row r="198" s="13" customFormat="1">
      <c r="A198" s="13"/>
      <c r="B198" s="232"/>
      <c r="C198" s="233"/>
      <c r="D198" s="234" t="s">
        <v>136</v>
      </c>
      <c r="E198" s="235" t="s">
        <v>1</v>
      </c>
      <c r="F198" s="236" t="s">
        <v>212</v>
      </c>
      <c r="G198" s="233"/>
      <c r="H198" s="237">
        <v>270</v>
      </c>
      <c r="I198" s="238"/>
      <c r="J198" s="233"/>
      <c r="K198" s="233"/>
      <c r="L198" s="239"/>
      <c r="M198" s="240"/>
      <c r="N198" s="241"/>
      <c r="O198" s="241"/>
      <c r="P198" s="241"/>
      <c r="Q198" s="241"/>
      <c r="R198" s="241"/>
      <c r="S198" s="241"/>
      <c r="T198" s="24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3" t="s">
        <v>136</v>
      </c>
      <c r="AU198" s="243" t="s">
        <v>85</v>
      </c>
      <c r="AV198" s="13" t="s">
        <v>85</v>
      </c>
      <c r="AW198" s="13" t="s">
        <v>31</v>
      </c>
      <c r="AX198" s="13" t="s">
        <v>75</v>
      </c>
      <c r="AY198" s="243" t="s">
        <v>126</v>
      </c>
    </row>
    <row r="199" s="13" customFormat="1">
      <c r="A199" s="13"/>
      <c r="B199" s="232"/>
      <c r="C199" s="233"/>
      <c r="D199" s="234" t="s">
        <v>136</v>
      </c>
      <c r="E199" s="235" t="s">
        <v>1</v>
      </c>
      <c r="F199" s="236" t="s">
        <v>213</v>
      </c>
      <c r="G199" s="233"/>
      <c r="H199" s="237">
        <v>216</v>
      </c>
      <c r="I199" s="238"/>
      <c r="J199" s="233"/>
      <c r="K199" s="233"/>
      <c r="L199" s="239"/>
      <c r="M199" s="240"/>
      <c r="N199" s="241"/>
      <c r="O199" s="241"/>
      <c r="P199" s="241"/>
      <c r="Q199" s="241"/>
      <c r="R199" s="241"/>
      <c r="S199" s="241"/>
      <c r="T199" s="242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3" t="s">
        <v>136</v>
      </c>
      <c r="AU199" s="243" t="s">
        <v>85</v>
      </c>
      <c r="AV199" s="13" t="s">
        <v>85</v>
      </c>
      <c r="AW199" s="13" t="s">
        <v>31</v>
      </c>
      <c r="AX199" s="13" t="s">
        <v>75</v>
      </c>
      <c r="AY199" s="243" t="s">
        <v>126</v>
      </c>
    </row>
    <row r="200" s="13" customFormat="1">
      <c r="A200" s="13"/>
      <c r="B200" s="232"/>
      <c r="C200" s="233"/>
      <c r="D200" s="234" t="s">
        <v>136</v>
      </c>
      <c r="E200" s="235" t="s">
        <v>1</v>
      </c>
      <c r="F200" s="236" t="s">
        <v>214</v>
      </c>
      <c r="G200" s="233"/>
      <c r="H200" s="237">
        <v>126</v>
      </c>
      <c r="I200" s="238"/>
      <c r="J200" s="233"/>
      <c r="K200" s="233"/>
      <c r="L200" s="239"/>
      <c r="M200" s="240"/>
      <c r="N200" s="241"/>
      <c r="O200" s="241"/>
      <c r="P200" s="241"/>
      <c r="Q200" s="241"/>
      <c r="R200" s="241"/>
      <c r="S200" s="241"/>
      <c r="T200" s="24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3" t="s">
        <v>136</v>
      </c>
      <c r="AU200" s="243" t="s">
        <v>85</v>
      </c>
      <c r="AV200" s="13" t="s">
        <v>85</v>
      </c>
      <c r="AW200" s="13" t="s">
        <v>31</v>
      </c>
      <c r="AX200" s="13" t="s">
        <v>75</v>
      </c>
      <c r="AY200" s="243" t="s">
        <v>126</v>
      </c>
    </row>
    <row r="201" s="15" customFormat="1">
      <c r="A201" s="15"/>
      <c r="B201" s="255"/>
      <c r="C201" s="256"/>
      <c r="D201" s="234" t="s">
        <v>136</v>
      </c>
      <c r="E201" s="257" t="s">
        <v>1</v>
      </c>
      <c r="F201" s="258" t="s">
        <v>215</v>
      </c>
      <c r="G201" s="256"/>
      <c r="H201" s="257" t="s">
        <v>1</v>
      </c>
      <c r="I201" s="259"/>
      <c r="J201" s="256"/>
      <c r="K201" s="256"/>
      <c r="L201" s="260"/>
      <c r="M201" s="261"/>
      <c r="N201" s="262"/>
      <c r="O201" s="262"/>
      <c r="P201" s="262"/>
      <c r="Q201" s="262"/>
      <c r="R201" s="262"/>
      <c r="S201" s="262"/>
      <c r="T201" s="263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64" t="s">
        <v>136</v>
      </c>
      <c r="AU201" s="264" t="s">
        <v>85</v>
      </c>
      <c r="AV201" s="15" t="s">
        <v>83</v>
      </c>
      <c r="AW201" s="15" t="s">
        <v>31</v>
      </c>
      <c r="AX201" s="15" t="s">
        <v>75</v>
      </c>
      <c r="AY201" s="264" t="s">
        <v>126</v>
      </c>
    </row>
    <row r="202" s="13" customFormat="1">
      <c r="A202" s="13"/>
      <c r="B202" s="232"/>
      <c r="C202" s="233"/>
      <c r="D202" s="234" t="s">
        <v>136</v>
      </c>
      <c r="E202" s="235" t="s">
        <v>1</v>
      </c>
      <c r="F202" s="236" t="s">
        <v>216</v>
      </c>
      <c r="G202" s="233"/>
      <c r="H202" s="237">
        <v>288</v>
      </c>
      <c r="I202" s="238"/>
      <c r="J202" s="233"/>
      <c r="K202" s="233"/>
      <c r="L202" s="239"/>
      <c r="M202" s="240"/>
      <c r="N202" s="241"/>
      <c r="O202" s="241"/>
      <c r="P202" s="241"/>
      <c r="Q202" s="241"/>
      <c r="R202" s="241"/>
      <c r="S202" s="241"/>
      <c r="T202" s="242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3" t="s">
        <v>136</v>
      </c>
      <c r="AU202" s="243" t="s">
        <v>85</v>
      </c>
      <c r="AV202" s="13" t="s">
        <v>85</v>
      </c>
      <c r="AW202" s="13" t="s">
        <v>31</v>
      </c>
      <c r="AX202" s="13" t="s">
        <v>75</v>
      </c>
      <c r="AY202" s="243" t="s">
        <v>126</v>
      </c>
    </row>
    <row r="203" s="14" customFormat="1">
      <c r="A203" s="14"/>
      <c r="B203" s="244"/>
      <c r="C203" s="245"/>
      <c r="D203" s="234" t="s">
        <v>136</v>
      </c>
      <c r="E203" s="246" t="s">
        <v>1</v>
      </c>
      <c r="F203" s="247" t="s">
        <v>139</v>
      </c>
      <c r="G203" s="245"/>
      <c r="H203" s="248">
        <v>3204</v>
      </c>
      <c r="I203" s="249"/>
      <c r="J203" s="245"/>
      <c r="K203" s="245"/>
      <c r="L203" s="250"/>
      <c r="M203" s="251"/>
      <c r="N203" s="252"/>
      <c r="O203" s="252"/>
      <c r="P203" s="252"/>
      <c r="Q203" s="252"/>
      <c r="R203" s="252"/>
      <c r="S203" s="252"/>
      <c r="T203" s="253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4" t="s">
        <v>136</v>
      </c>
      <c r="AU203" s="254" t="s">
        <v>85</v>
      </c>
      <c r="AV203" s="14" t="s">
        <v>134</v>
      </c>
      <c r="AW203" s="14" t="s">
        <v>31</v>
      </c>
      <c r="AX203" s="14" t="s">
        <v>83</v>
      </c>
      <c r="AY203" s="254" t="s">
        <v>126</v>
      </c>
    </row>
    <row r="204" s="2" customFormat="1" ht="24.15" customHeight="1">
      <c r="A204" s="38"/>
      <c r="B204" s="39"/>
      <c r="C204" s="218" t="s">
        <v>217</v>
      </c>
      <c r="D204" s="218" t="s">
        <v>128</v>
      </c>
      <c r="E204" s="219" t="s">
        <v>218</v>
      </c>
      <c r="F204" s="220" t="s">
        <v>219</v>
      </c>
      <c r="G204" s="221" t="s">
        <v>131</v>
      </c>
      <c r="H204" s="222">
        <v>18</v>
      </c>
      <c r="I204" s="223"/>
      <c r="J204" s="224">
        <f>ROUND(I204*H204,2)</f>
        <v>0</v>
      </c>
      <c r="K204" s="220" t="s">
        <v>132</v>
      </c>
      <c r="L204" s="225"/>
      <c r="M204" s="226" t="s">
        <v>1</v>
      </c>
      <c r="N204" s="227" t="s">
        <v>40</v>
      </c>
      <c r="O204" s="91"/>
      <c r="P204" s="228">
        <f>O204*H204</f>
        <v>0</v>
      </c>
      <c r="Q204" s="228">
        <v>0.01006</v>
      </c>
      <c r="R204" s="228">
        <f>Q204*H204</f>
        <v>0.18107999999999999</v>
      </c>
      <c r="S204" s="228">
        <v>0</v>
      </c>
      <c r="T204" s="229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30" t="s">
        <v>133</v>
      </c>
      <c r="AT204" s="230" t="s">
        <v>128</v>
      </c>
      <c r="AU204" s="230" t="s">
        <v>85</v>
      </c>
      <c r="AY204" s="17" t="s">
        <v>126</v>
      </c>
      <c r="BE204" s="231">
        <f>IF(N204="základní",J204,0)</f>
        <v>0</v>
      </c>
      <c r="BF204" s="231">
        <f>IF(N204="snížená",J204,0)</f>
        <v>0</v>
      </c>
      <c r="BG204" s="231">
        <f>IF(N204="zákl. přenesená",J204,0)</f>
        <v>0</v>
      </c>
      <c r="BH204" s="231">
        <f>IF(N204="sníž. přenesená",J204,0)</f>
        <v>0</v>
      </c>
      <c r="BI204" s="231">
        <f>IF(N204="nulová",J204,0)</f>
        <v>0</v>
      </c>
      <c r="BJ204" s="17" t="s">
        <v>83</v>
      </c>
      <c r="BK204" s="231">
        <f>ROUND(I204*H204,2)</f>
        <v>0</v>
      </c>
      <c r="BL204" s="17" t="s">
        <v>134</v>
      </c>
      <c r="BM204" s="230" t="s">
        <v>220</v>
      </c>
    </row>
    <row r="205" s="15" customFormat="1">
      <c r="A205" s="15"/>
      <c r="B205" s="255"/>
      <c r="C205" s="256"/>
      <c r="D205" s="234" t="s">
        <v>136</v>
      </c>
      <c r="E205" s="257" t="s">
        <v>1</v>
      </c>
      <c r="F205" s="258" t="s">
        <v>163</v>
      </c>
      <c r="G205" s="256"/>
      <c r="H205" s="257" t="s">
        <v>1</v>
      </c>
      <c r="I205" s="259"/>
      <c r="J205" s="256"/>
      <c r="K205" s="256"/>
      <c r="L205" s="260"/>
      <c r="M205" s="261"/>
      <c r="N205" s="262"/>
      <c r="O205" s="262"/>
      <c r="P205" s="262"/>
      <c r="Q205" s="262"/>
      <c r="R205" s="262"/>
      <c r="S205" s="262"/>
      <c r="T205" s="263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64" t="s">
        <v>136</v>
      </c>
      <c r="AU205" s="264" t="s">
        <v>85</v>
      </c>
      <c r="AV205" s="15" t="s">
        <v>83</v>
      </c>
      <c r="AW205" s="15" t="s">
        <v>31</v>
      </c>
      <c r="AX205" s="15" t="s">
        <v>75</v>
      </c>
      <c r="AY205" s="264" t="s">
        <v>126</v>
      </c>
    </row>
    <row r="206" s="15" customFormat="1">
      <c r="A206" s="15"/>
      <c r="B206" s="255"/>
      <c r="C206" s="256"/>
      <c r="D206" s="234" t="s">
        <v>136</v>
      </c>
      <c r="E206" s="257" t="s">
        <v>1</v>
      </c>
      <c r="F206" s="258" t="s">
        <v>221</v>
      </c>
      <c r="G206" s="256"/>
      <c r="H206" s="257" t="s">
        <v>1</v>
      </c>
      <c r="I206" s="259"/>
      <c r="J206" s="256"/>
      <c r="K206" s="256"/>
      <c r="L206" s="260"/>
      <c r="M206" s="261"/>
      <c r="N206" s="262"/>
      <c r="O206" s="262"/>
      <c r="P206" s="262"/>
      <c r="Q206" s="262"/>
      <c r="R206" s="262"/>
      <c r="S206" s="262"/>
      <c r="T206" s="263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64" t="s">
        <v>136</v>
      </c>
      <c r="AU206" s="264" t="s">
        <v>85</v>
      </c>
      <c r="AV206" s="15" t="s">
        <v>83</v>
      </c>
      <c r="AW206" s="15" t="s">
        <v>31</v>
      </c>
      <c r="AX206" s="15" t="s">
        <v>75</v>
      </c>
      <c r="AY206" s="264" t="s">
        <v>126</v>
      </c>
    </row>
    <row r="207" s="13" customFormat="1">
      <c r="A207" s="13"/>
      <c r="B207" s="232"/>
      <c r="C207" s="233"/>
      <c r="D207" s="234" t="s">
        <v>136</v>
      </c>
      <c r="E207" s="235" t="s">
        <v>1</v>
      </c>
      <c r="F207" s="236" t="s">
        <v>149</v>
      </c>
      <c r="G207" s="233"/>
      <c r="H207" s="237">
        <v>18</v>
      </c>
      <c r="I207" s="238"/>
      <c r="J207" s="233"/>
      <c r="K207" s="233"/>
      <c r="L207" s="239"/>
      <c r="M207" s="240"/>
      <c r="N207" s="241"/>
      <c r="O207" s="241"/>
      <c r="P207" s="241"/>
      <c r="Q207" s="241"/>
      <c r="R207" s="241"/>
      <c r="S207" s="241"/>
      <c r="T207" s="242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3" t="s">
        <v>136</v>
      </c>
      <c r="AU207" s="243" t="s">
        <v>85</v>
      </c>
      <c r="AV207" s="13" t="s">
        <v>85</v>
      </c>
      <c r="AW207" s="13" t="s">
        <v>31</v>
      </c>
      <c r="AX207" s="13" t="s">
        <v>75</v>
      </c>
      <c r="AY207" s="243" t="s">
        <v>126</v>
      </c>
    </row>
    <row r="208" s="14" customFormat="1">
      <c r="A208" s="14"/>
      <c r="B208" s="244"/>
      <c r="C208" s="245"/>
      <c r="D208" s="234" t="s">
        <v>136</v>
      </c>
      <c r="E208" s="246" t="s">
        <v>1</v>
      </c>
      <c r="F208" s="247" t="s">
        <v>139</v>
      </c>
      <c r="G208" s="245"/>
      <c r="H208" s="248">
        <v>18</v>
      </c>
      <c r="I208" s="249"/>
      <c r="J208" s="245"/>
      <c r="K208" s="245"/>
      <c r="L208" s="250"/>
      <c r="M208" s="251"/>
      <c r="N208" s="252"/>
      <c r="O208" s="252"/>
      <c r="P208" s="252"/>
      <c r="Q208" s="252"/>
      <c r="R208" s="252"/>
      <c r="S208" s="252"/>
      <c r="T208" s="253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4" t="s">
        <v>136</v>
      </c>
      <c r="AU208" s="254" t="s">
        <v>85</v>
      </c>
      <c r="AV208" s="14" t="s">
        <v>134</v>
      </c>
      <c r="AW208" s="14" t="s">
        <v>31</v>
      </c>
      <c r="AX208" s="14" t="s">
        <v>83</v>
      </c>
      <c r="AY208" s="254" t="s">
        <v>126</v>
      </c>
    </row>
    <row r="209" s="2" customFormat="1" ht="24.15" customHeight="1">
      <c r="A209" s="38"/>
      <c r="B209" s="39"/>
      <c r="C209" s="218" t="s">
        <v>8</v>
      </c>
      <c r="D209" s="218" t="s">
        <v>128</v>
      </c>
      <c r="E209" s="219" t="s">
        <v>222</v>
      </c>
      <c r="F209" s="220" t="s">
        <v>223</v>
      </c>
      <c r="G209" s="221" t="s">
        <v>131</v>
      </c>
      <c r="H209" s="222">
        <v>577</v>
      </c>
      <c r="I209" s="223"/>
      <c r="J209" s="224">
        <f>ROUND(I209*H209,2)</f>
        <v>0</v>
      </c>
      <c r="K209" s="220" t="s">
        <v>132</v>
      </c>
      <c r="L209" s="225"/>
      <c r="M209" s="226" t="s">
        <v>1</v>
      </c>
      <c r="N209" s="227" t="s">
        <v>40</v>
      </c>
      <c r="O209" s="91"/>
      <c r="P209" s="228">
        <f>O209*H209</f>
        <v>0</v>
      </c>
      <c r="Q209" s="228">
        <v>0.010030000000000001</v>
      </c>
      <c r="R209" s="228">
        <f>Q209*H209</f>
        <v>5.7873100000000006</v>
      </c>
      <c r="S209" s="228">
        <v>0</v>
      </c>
      <c r="T209" s="229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30" t="s">
        <v>133</v>
      </c>
      <c r="AT209" s="230" t="s">
        <v>128</v>
      </c>
      <c r="AU209" s="230" t="s">
        <v>85</v>
      </c>
      <c r="AY209" s="17" t="s">
        <v>126</v>
      </c>
      <c r="BE209" s="231">
        <f>IF(N209="základní",J209,0)</f>
        <v>0</v>
      </c>
      <c r="BF209" s="231">
        <f>IF(N209="snížená",J209,0)</f>
        <v>0</v>
      </c>
      <c r="BG209" s="231">
        <f>IF(N209="zákl. přenesená",J209,0)</f>
        <v>0</v>
      </c>
      <c r="BH209" s="231">
        <f>IF(N209="sníž. přenesená",J209,0)</f>
        <v>0</v>
      </c>
      <c r="BI209" s="231">
        <f>IF(N209="nulová",J209,0)</f>
        <v>0</v>
      </c>
      <c r="BJ209" s="17" t="s">
        <v>83</v>
      </c>
      <c r="BK209" s="231">
        <f>ROUND(I209*H209,2)</f>
        <v>0</v>
      </c>
      <c r="BL209" s="17" t="s">
        <v>134</v>
      </c>
      <c r="BM209" s="230" t="s">
        <v>224</v>
      </c>
    </row>
    <row r="210" s="15" customFormat="1">
      <c r="A210" s="15"/>
      <c r="B210" s="255"/>
      <c r="C210" s="256"/>
      <c r="D210" s="234" t="s">
        <v>136</v>
      </c>
      <c r="E210" s="257" t="s">
        <v>1</v>
      </c>
      <c r="F210" s="258" t="s">
        <v>221</v>
      </c>
      <c r="G210" s="256"/>
      <c r="H210" s="257" t="s">
        <v>1</v>
      </c>
      <c r="I210" s="259"/>
      <c r="J210" s="256"/>
      <c r="K210" s="256"/>
      <c r="L210" s="260"/>
      <c r="M210" s="261"/>
      <c r="N210" s="262"/>
      <c r="O210" s="262"/>
      <c r="P210" s="262"/>
      <c r="Q210" s="262"/>
      <c r="R210" s="262"/>
      <c r="S210" s="262"/>
      <c r="T210" s="263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64" t="s">
        <v>136</v>
      </c>
      <c r="AU210" s="264" t="s">
        <v>85</v>
      </c>
      <c r="AV210" s="15" t="s">
        <v>83</v>
      </c>
      <c r="AW210" s="15" t="s">
        <v>31</v>
      </c>
      <c r="AX210" s="15" t="s">
        <v>75</v>
      </c>
      <c r="AY210" s="264" t="s">
        <v>126</v>
      </c>
    </row>
    <row r="211" s="13" customFormat="1">
      <c r="A211" s="13"/>
      <c r="B211" s="232"/>
      <c r="C211" s="233"/>
      <c r="D211" s="234" t="s">
        <v>136</v>
      </c>
      <c r="E211" s="235" t="s">
        <v>1</v>
      </c>
      <c r="F211" s="236" t="s">
        <v>225</v>
      </c>
      <c r="G211" s="233"/>
      <c r="H211" s="237">
        <v>577</v>
      </c>
      <c r="I211" s="238"/>
      <c r="J211" s="233"/>
      <c r="K211" s="233"/>
      <c r="L211" s="239"/>
      <c r="M211" s="240"/>
      <c r="N211" s="241"/>
      <c r="O211" s="241"/>
      <c r="P211" s="241"/>
      <c r="Q211" s="241"/>
      <c r="R211" s="241"/>
      <c r="S211" s="241"/>
      <c r="T211" s="242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3" t="s">
        <v>136</v>
      </c>
      <c r="AU211" s="243" t="s">
        <v>85</v>
      </c>
      <c r="AV211" s="13" t="s">
        <v>85</v>
      </c>
      <c r="AW211" s="13" t="s">
        <v>31</v>
      </c>
      <c r="AX211" s="13" t="s">
        <v>75</v>
      </c>
      <c r="AY211" s="243" t="s">
        <v>126</v>
      </c>
    </row>
    <row r="212" s="14" customFormat="1">
      <c r="A212" s="14"/>
      <c r="B212" s="244"/>
      <c r="C212" s="245"/>
      <c r="D212" s="234" t="s">
        <v>136</v>
      </c>
      <c r="E212" s="246" t="s">
        <v>1</v>
      </c>
      <c r="F212" s="247" t="s">
        <v>139</v>
      </c>
      <c r="G212" s="245"/>
      <c r="H212" s="248">
        <v>577</v>
      </c>
      <c r="I212" s="249"/>
      <c r="J212" s="245"/>
      <c r="K212" s="245"/>
      <c r="L212" s="250"/>
      <c r="M212" s="251"/>
      <c r="N212" s="252"/>
      <c r="O212" s="252"/>
      <c r="P212" s="252"/>
      <c r="Q212" s="252"/>
      <c r="R212" s="252"/>
      <c r="S212" s="252"/>
      <c r="T212" s="253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4" t="s">
        <v>136</v>
      </c>
      <c r="AU212" s="254" t="s">
        <v>85</v>
      </c>
      <c r="AV212" s="14" t="s">
        <v>134</v>
      </c>
      <c r="AW212" s="14" t="s">
        <v>31</v>
      </c>
      <c r="AX212" s="14" t="s">
        <v>83</v>
      </c>
      <c r="AY212" s="254" t="s">
        <v>126</v>
      </c>
    </row>
    <row r="213" s="2" customFormat="1" ht="24.15" customHeight="1">
      <c r="A213" s="38"/>
      <c r="B213" s="39"/>
      <c r="C213" s="218" t="s">
        <v>226</v>
      </c>
      <c r="D213" s="218" t="s">
        <v>128</v>
      </c>
      <c r="E213" s="219" t="s">
        <v>227</v>
      </c>
      <c r="F213" s="220" t="s">
        <v>228</v>
      </c>
      <c r="G213" s="221" t="s">
        <v>207</v>
      </c>
      <c r="H213" s="222">
        <v>14.5</v>
      </c>
      <c r="I213" s="223"/>
      <c r="J213" s="224">
        <f>ROUND(I213*H213,2)</f>
        <v>0</v>
      </c>
      <c r="K213" s="220" t="s">
        <v>132</v>
      </c>
      <c r="L213" s="225"/>
      <c r="M213" s="226" t="s">
        <v>1</v>
      </c>
      <c r="N213" s="227" t="s">
        <v>40</v>
      </c>
      <c r="O213" s="91"/>
      <c r="P213" s="228">
        <f>O213*H213</f>
        <v>0</v>
      </c>
      <c r="Q213" s="228">
        <v>1</v>
      </c>
      <c r="R213" s="228">
        <f>Q213*H213</f>
        <v>14.5</v>
      </c>
      <c r="S213" s="228">
        <v>0</v>
      </c>
      <c r="T213" s="229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30" t="s">
        <v>133</v>
      </c>
      <c r="AT213" s="230" t="s">
        <v>128</v>
      </c>
      <c r="AU213" s="230" t="s">
        <v>85</v>
      </c>
      <c r="AY213" s="17" t="s">
        <v>126</v>
      </c>
      <c r="BE213" s="231">
        <f>IF(N213="základní",J213,0)</f>
        <v>0</v>
      </c>
      <c r="BF213" s="231">
        <f>IF(N213="snížená",J213,0)</f>
        <v>0</v>
      </c>
      <c r="BG213" s="231">
        <f>IF(N213="zákl. přenesená",J213,0)</f>
        <v>0</v>
      </c>
      <c r="BH213" s="231">
        <f>IF(N213="sníž. přenesená",J213,0)</f>
        <v>0</v>
      </c>
      <c r="BI213" s="231">
        <f>IF(N213="nulová",J213,0)</f>
        <v>0</v>
      </c>
      <c r="BJ213" s="17" t="s">
        <v>83</v>
      </c>
      <c r="BK213" s="231">
        <f>ROUND(I213*H213,2)</f>
        <v>0</v>
      </c>
      <c r="BL213" s="17" t="s">
        <v>134</v>
      </c>
      <c r="BM213" s="230" t="s">
        <v>229</v>
      </c>
    </row>
    <row r="214" s="15" customFormat="1">
      <c r="A214" s="15"/>
      <c r="B214" s="255"/>
      <c r="C214" s="256"/>
      <c r="D214" s="234" t="s">
        <v>136</v>
      </c>
      <c r="E214" s="257" t="s">
        <v>1</v>
      </c>
      <c r="F214" s="258" t="s">
        <v>230</v>
      </c>
      <c r="G214" s="256"/>
      <c r="H214" s="257" t="s">
        <v>1</v>
      </c>
      <c r="I214" s="259"/>
      <c r="J214" s="256"/>
      <c r="K214" s="256"/>
      <c r="L214" s="260"/>
      <c r="M214" s="261"/>
      <c r="N214" s="262"/>
      <c r="O214" s="262"/>
      <c r="P214" s="262"/>
      <c r="Q214" s="262"/>
      <c r="R214" s="262"/>
      <c r="S214" s="262"/>
      <c r="T214" s="263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64" t="s">
        <v>136</v>
      </c>
      <c r="AU214" s="264" t="s">
        <v>85</v>
      </c>
      <c r="AV214" s="15" t="s">
        <v>83</v>
      </c>
      <c r="AW214" s="15" t="s">
        <v>31</v>
      </c>
      <c r="AX214" s="15" t="s">
        <v>75</v>
      </c>
      <c r="AY214" s="264" t="s">
        <v>126</v>
      </c>
    </row>
    <row r="215" s="13" customFormat="1">
      <c r="A215" s="13"/>
      <c r="B215" s="232"/>
      <c r="C215" s="233"/>
      <c r="D215" s="234" t="s">
        <v>136</v>
      </c>
      <c r="E215" s="235" t="s">
        <v>1</v>
      </c>
      <c r="F215" s="236" t="s">
        <v>231</v>
      </c>
      <c r="G215" s="233"/>
      <c r="H215" s="237">
        <v>12.5</v>
      </c>
      <c r="I215" s="238"/>
      <c r="J215" s="233"/>
      <c r="K215" s="233"/>
      <c r="L215" s="239"/>
      <c r="M215" s="240"/>
      <c r="N215" s="241"/>
      <c r="O215" s="241"/>
      <c r="P215" s="241"/>
      <c r="Q215" s="241"/>
      <c r="R215" s="241"/>
      <c r="S215" s="241"/>
      <c r="T215" s="242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3" t="s">
        <v>136</v>
      </c>
      <c r="AU215" s="243" t="s">
        <v>85</v>
      </c>
      <c r="AV215" s="13" t="s">
        <v>85</v>
      </c>
      <c r="AW215" s="13" t="s">
        <v>31</v>
      </c>
      <c r="AX215" s="13" t="s">
        <v>75</v>
      </c>
      <c r="AY215" s="243" t="s">
        <v>126</v>
      </c>
    </row>
    <row r="216" s="13" customFormat="1">
      <c r="A216" s="13"/>
      <c r="B216" s="232"/>
      <c r="C216" s="233"/>
      <c r="D216" s="234" t="s">
        <v>136</v>
      </c>
      <c r="E216" s="235" t="s">
        <v>1</v>
      </c>
      <c r="F216" s="236" t="s">
        <v>232</v>
      </c>
      <c r="G216" s="233"/>
      <c r="H216" s="237">
        <v>2</v>
      </c>
      <c r="I216" s="238"/>
      <c r="J216" s="233"/>
      <c r="K216" s="233"/>
      <c r="L216" s="239"/>
      <c r="M216" s="240"/>
      <c r="N216" s="241"/>
      <c r="O216" s="241"/>
      <c r="P216" s="241"/>
      <c r="Q216" s="241"/>
      <c r="R216" s="241"/>
      <c r="S216" s="241"/>
      <c r="T216" s="242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3" t="s">
        <v>136</v>
      </c>
      <c r="AU216" s="243" t="s">
        <v>85</v>
      </c>
      <c r="AV216" s="13" t="s">
        <v>85</v>
      </c>
      <c r="AW216" s="13" t="s">
        <v>31</v>
      </c>
      <c r="AX216" s="13" t="s">
        <v>75</v>
      </c>
      <c r="AY216" s="243" t="s">
        <v>126</v>
      </c>
    </row>
    <row r="217" s="14" customFormat="1">
      <c r="A217" s="14"/>
      <c r="B217" s="244"/>
      <c r="C217" s="245"/>
      <c r="D217" s="234" t="s">
        <v>136</v>
      </c>
      <c r="E217" s="246" t="s">
        <v>1</v>
      </c>
      <c r="F217" s="247" t="s">
        <v>139</v>
      </c>
      <c r="G217" s="245"/>
      <c r="H217" s="248">
        <v>14.5</v>
      </c>
      <c r="I217" s="249"/>
      <c r="J217" s="245"/>
      <c r="K217" s="245"/>
      <c r="L217" s="250"/>
      <c r="M217" s="251"/>
      <c r="N217" s="252"/>
      <c r="O217" s="252"/>
      <c r="P217" s="252"/>
      <c r="Q217" s="252"/>
      <c r="R217" s="252"/>
      <c r="S217" s="252"/>
      <c r="T217" s="253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4" t="s">
        <v>136</v>
      </c>
      <c r="AU217" s="254" t="s">
        <v>85</v>
      </c>
      <c r="AV217" s="14" t="s">
        <v>134</v>
      </c>
      <c r="AW217" s="14" t="s">
        <v>31</v>
      </c>
      <c r="AX217" s="14" t="s">
        <v>83</v>
      </c>
      <c r="AY217" s="254" t="s">
        <v>126</v>
      </c>
    </row>
    <row r="218" s="2" customFormat="1" ht="24.15" customHeight="1">
      <c r="A218" s="38"/>
      <c r="B218" s="39"/>
      <c r="C218" s="218" t="s">
        <v>233</v>
      </c>
      <c r="D218" s="218" t="s">
        <v>128</v>
      </c>
      <c r="E218" s="219" t="s">
        <v>234</v>
      </c>
      <c r="F218" s="220" t="s">
        <v>235</v>
      </c>
      <c r="G218" s="221" t="s">
        <v>131</v>
      </c>
      <c r="H218" s="222">
        <v>50</v>
      </c>
      <c r="I218" s="223"/>
      <c r="J218" s="224">
        <f>ROUND(I218*H218,2)</f>
        <v>0</v>
      </c>
      <c r="K218" s="220" t="s">
        <v>132</v>
      </c>
      <c r="L218" s="225"/>
      <c r="M218" s="226" t="s">
        <v>1</v>
      </c>
      <c r="N218" s="227" t="s">
        <v>40</v>
      </c>
      <c r="O218" s="91"/>
      <c r="P218" s="228">
        <f>O218*H218</f>
        <v>0</v>
      </c>
      <c r="Q218" s="228">
        <v>0.14899999999999999</v>
      </c>
      <c r="R218" s="228">
        <f>Q218*H218</f>
        <v>7.4499999999999993</v>
      </c>
      <c r="S218" s="228">
        <v>0</v>
      </c>
      <c r="T218" s="229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30" t="s">
        <v>133</v>
      </c>
      <c r="AT218" s="230" t="s">
        <v>128</v>
      </c>
      <c r="AU218" s="230" t="s">
        <v>85</v>
      </c>
      <c r="AY218" s="17" t="s">
        <v>126</v>
      </c>
      <c r="BE218" s="231">
        <f>IF(N218="základní",J218,0)</f>
        <v>0</v>
      </c>
      <c r="BF218" s="231">
        <f>IF(N218="snížená",J218,0)</f>
        <v>0</v>
      </c>
      <c r="BG218" s="231">
        <f>IF(N218="zákl. přenesená",J218,0)</f>
        <v>0</v>
      </c>
      <c r="BH218" s="231">
        <f>IF(N218="sníž. přenesená",J218,0)</f>
        <v>0</v>
      </c>
      <c r="BI218" s="231">
        <f>IF(N218="nulová",J218,0)</f>
        <v>0</v>
      </c>
      <c r="BJ218" s="17" t="s">
        <v>83</v>
      </c>
      <c r="BK218" s="231">
        <f>ROUND(I218*H218,2)</f>
        <v>0</v>
      </c>
      <c r="BL218" s="17" t="s">
        <v>134</v>
      </c>
      <c r="BM218" s="230" t="s">
        <v>236</v>
      </c>
    </row>
    <row r="219" s="15" customFormat="1">
      <c r="A219" s="15"/>
      <c r="B219" s="255"/>
      <c r="C219" s="256"/>
      <c r="D219" s="234" t="s">
        <v>136</v>
      </c>
      <c r="E219" s="257" t="s">
        <v>1</v>
      </c>
      <c r="F219" s="258" t="s">
        <v>154</v>
      </c>
      <c r="G219" s="256"/>
      <c r="H219" s="257" t="s">
        <v>1</v>
      </c>
      <c r="I219" s="259"/>
      <c r="J219" s="256"/>
      <c r="K219" s="256"/>
      <c r="L219" s="260"/>
      <c r="M219" s="261"/>
      <c r="N219" s="262"/>
      <c r="O219" s="262"/>
      <c r="P219" s="262"/>
      <c r="Q219" s="262"/>
      <c r="R219" s="262"/>
      <c r="S219" s="262"/>
      <c r="T219" s="263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64" t="s">
        <v>136</v>
      </c>
      <c r="AU219" s="264" t="s">
        <v>85</v>
      </c>
      <c r="AV219" s="15" t="s">
        <v>83</v>
      </c>
      <c r="AW219" s="15" t="s">
        <v>31</v>
      </c>
      <c r="AX219" s="15" t="s">
        <v>75</v>
      </c>
      <c r="AY219" s="264" t="s">
        <v>126</v>
      </c>
    </row>
    <row r="220" s="13" customFormat="1">
      <c r="A220" s="13"/>
      <c r="B220" s="232"/>
      <c r="C220" s="233"/>
      <c r="D220" s="234" t="s">
        <v>136</v>
      </c>
      <c r="E220" s="235" t="s">
        <v>1</v>
      </c>
      <c r="F220" s="236" t="s">
        <v>237</v>
      </c>
      <c r="G220" s="233"/>
      <c r="H220" s="237">
        <v>50</v>
      </c>
      <c r="I220" s="238"/>
      <c r="J220" s="233"/>
      <c r="K220" s="233"/>
      <c r="L220" s="239"/>
      <c r="M220" s="240"/>
      <c r="N220" s="241"/>
      <c r="O220" s="241"/>
      <c r="P220" s="241"/>
      <c r="Q220" s="241"/>
      <c r="R220" s="241"/>
      <c r="S220" s="241"/>
      <c r="T220" s="242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3" t="s">
        <v>136</v>
      </c>
      <c r="AU220" s="243" t="s">
        <v>85</v>
      </c>
      <c r="AV220" s="13" t="s">
        <v>85</v>
      </c>
      <c r="AW220" s="13" t="s">
        <v>31</v>
      </c>
      <c r="AX220" s="13" t="s">
        <v>75</v>
      </c>
      <c r="AY220" s="243" t="s">
        <v>126</v>
      </c>
    </row>
    <row r="221" s="14" customFormat="1">
      <c r="A221" s="14"/>
      <c r="B221" s="244"/>
      <c r="C221" s="245"/>
      <c r="D221" s="234" t="s">
        <v>136</v>
      </c>
      <c r="E221" s="246" t="s">
        <v>1</v>
      </c>
      <c r="F221" s="247" t="s">
        <v>139</v>
      </c>
      <c r="G221" s="245"/>
      <c r="H221" s="248">
        <v>50</v>
      </c>
      <c r="I221" s="249"/>
      <c r="J221" s="245"/>
      <c r="K221" s="245"/>
      <c r="L221" s="250"/>
      <c r="M221" s="251"/>
      <c r="N221" s="252"/>
      <c r="O221" s="252"/>
      <c r="P221" s="252"/>
      <c r="Q221" s="252"/>
      <c r="R221" s="252"/>
      <c r="S221" s="252"/>
      <c r="T221" s="253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4" t="s">
        <v>136</v>
      </c>
      <c r="AU221" s="254" t="s">
        <v>85</v>
      </c>
      <c r="AV221" s="14" t="s">
        <v>134</v>
      </c>
      <c r="AW221" s="14" t="s">
        <v>31</v>
      </c>
      <c r="AX221" s="14" t="s">
        <v>83</v>
      </c>
      <c r="AY221" s="254" t="s">
        <v>126</v>
      </c>
    </row>
    <row r="222" s="2" customFormat="1" ht="14.4" customHeight="1">
      <c r="A222" s="38"/>
      <c r="B222" s="39"/>
      <c r="C222" s="218" t="s">
        <v>149</v>
      </c>
      <c r="D222" s="218" t="s">
        <v>128</v>
      </c>
      <c r="E222" s="219" t="s">
        <v>238</v>
      </c>
      <c r="F222" s="220" t="s">
        <v>239</v>
      </c>
      <c r="G222" s="221" t="s">
        <v>240</v>
      </c>
      <c r="H222" s="222">
        <v>66</v>
      </c>
      <c r="I222" s="223"/>
      <c r="J222" s="224">
        <f>ROUND(I222*H222,2)</f>
        <v>0</v>
      </c>
      <c r="K222" s="220" t="s">
        <v>1</v>
      </c>
      <c r="L222" s="225"/>
      <c r="M222" s="226" t="s">
        <v>1</v>
      </c>
      <c r="N222" s="227" t="s">
        <v>40</v>
      </c>
      <c r="O222" s="91"/>
      <c r="P222" s="228">
        <f>O222*H222</f>
        <v>0</v>
      </c>
      <c r="Q222" s="228">
        <v>0.028000000000000001</v>
      </c>
      <c r="R222" s="228">
        <f>Q222*H222</f>
        <v>1.8480000000000001</v>
      </c>
      <c r="S222" s="228">
        <v>0</v>
      </c>
      <c r="T222" s="229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30" t="s">
        <v>133</v>
      </c>
      <c r="AT222" s="230" t="s">
        <v>128</v>
      </c>
      <c r="AU222" s="230" t="s">
        <v>85</v>
      </c>
      <c r="AY222" s="17" t="s">
        <v>126</v>
      </c>
      <c r="BE222" s="231">
        <f>IF(N222="základní",J222,0)</f>
        <v>0</v>
      </c>
      <c r="BF222" s="231">
        <f>IF(N222="snížená",J222,0)</f>
        <v>0</v>
      </c>
      <c r="BG222" s="231">
        <f>IF(N222="zákl. přenesená",J222,0)</f>
        <v>0</v>
      </c>
      <c r="BH222" s="231">
        <f>IF(N222="sníž. přenesená",J222,0)</f>
        <v>0</v>
      </c>
      <c r="BI222" s="231">
        <f>IF(N222="nulová",J222,0)</f>
        <v>0</v>
      </c>
      <c r="BJ222" s="17" t="s">
        <v>83</v>
      </c>
      <c r="BK222" s="231">
        <f>ROUND(I222*H222,2)</f>
        <v>0</v>
      </c>
      <c r="BL222" s="17" t="s">
        <v>134</v>
      </c>
      <c r="BM222" s="230" t="s">
        <v>241</v>
      </c>
    </row>
    <row r="223" s="15" customFormat="1">
      <c r="A223" s="15"/>
      <c r="B223" s="255"/>
      <c r="C223" s="256"/>
      <c r="D223" s="234" t="s">
        <v>136</v>
      </c>
      <c r="E223" s="257" t="s">
        <v>1</v>
      </c>
      <c r="F223" s="258" t="s">
        <v>242</v>
      </c>
      <c r="G223" s="256"/>
      <c r="H223" s="257" t="s">
        <v>1</v>
      </c>
      <c r="I223" s="259"/>
      <c r="J223" s="256"/>
      <c r="K223" s="256"/>
      <c r="L223" s="260"/>
      <c r="M223" s="261"/>
      <c r="N223" s="262"/>
      <c r="O223" s="262"/>
      <c r="P223" s="262"/>
      <c r="Q223" s="262"/>
      <c r="R223" s="262"/>
      <c r="S223" s="262"/>
      <c r="T223" s="263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64" t="s">
        <v>136</v>
      </c>
      <c r="AU223" s="264" t="s">
        <v>85</v>
      </c>
      <c r="AV223" s="15" t="s">
        <v>83</v>
      </c>
      <c r="AW223" s="15" t="s">
        <v>31</v>
      </c>
      <c r="AX223" s="15" t="s">
        <v>75</v>
      </c>
      <c r="AY223" s="264" t="s">
        <v>126</v>
      </c>
    </row>
    <row r="224" s="13" customFormat="1">
      <c r="A224" s="13"/>
      <c r="B224" s="232"/>
      <c r="C224" s="233"/>
      <c r="D224" s="234" t="s">
        <v>136</v>
      </c>
      <c r="E224" s="235" t="s">
        <v>1</v>
      </c>
      <c r="F224" s="236" t="s">
        <v>243</v>
      </c>
      <c r="G224" s="233"/>
      <c r="H224" s="237">
        <v>66</v>
      </c>
      <c r="I224" s="238"/>
      <c r="J224" s="233"/>
      <c r="K224" s="233"/>
      <c r="L224" s="239"/>
      <c r="M224" s="240"/>
      <c r="N224" s="241"/>
      <c r="O224" s="241"/>
      <c r="P224" s="241"/>
      <c r="Q224" s="241"/>
      <c r="R224" s="241"/>
      <c r="S224" s="241"/>
      <c r="T224" s="242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3" t="s">
        <v>136</v>
      </c>
      <c r="AU224" s="243" t="s">
        <v>85</v>
      </c>
      <c r="AV224" s="13" t="s">
        <v>85</v>
      </c>
      <c r="AW224" s="13" t="s">
        <v>31</v>
      </c>
      <c r="AX224" s="13" t="s">
        <v>75</v>
      </c>
      <c r="AY224" s="243" t="s">
        <v>126</v>
      </c>
    </row>
    <row r="225" s="14" customFormat="1">
      <c r="A225" s="14"/>
      <c r="B225" s="244"/>
      <c r="C225" s="245"/>
      <c r="D225" s="234" t="s">
        <v>136</v>
      </c>
      <c r="E225" s="246" t="s">
        <v>1</v>
      </c>
      <c r="F225" s="247" t="s">
        <v>139</v>
      </c>
      <c r="G225" s="245"/>
      <c r="H225" s="248">
        <v>66</v>
      </c>
      <c r="I225" s="249"/>
      <c r="J225" s="245"/>
      <c r="K225" s="245"/>
      <c r="L225" s="250"/>
      <c r="M225" s="251"/>
      <c r="N225" s="252"/>
      <c r="O225" s="252"/>
      <c r="P225" s="252"/>
      <c r="Q225" s="252"/>
      <c r="R225" s="252"/>
      <c r="S225" s="252"/>
      <c r="T225" s="253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4" t="s">
        <v>136</v>
      </c>
      <c r="AU225" s="254" t="s">
        <v>85</v>
      </c>
      <c r="AV225" s="14" t="s">
        <v>134</v>
      </c>
      <c r="AW225" s="14" t="s">
        <v>31</v>
      </c>
      <c r="AX225" s="14" t="s">
        <v>83</v>
      </c>
      <c r="AY225" s="254" t="s">
        <v>126</v>
      </c>
    </row>
    <row r="226" s="2" customFormat="1" ht="24.15" customHeight="1">
      <c r="A226" s="38"/>
      <c r="B226" s="39"/>
      <c r="C226" s="218" t="s">
        <v>244</v>
      </c>
      <c r="D226" s="218" t="s">
        <v>128</v>
      </c>
      <c r="E226" s="219" t="s">
        <v>245</v>
      </c>
      <c r="F226" s="220" t="s">
        <v>246</v>
      </c>
      <c r="G226" s="221" t="s">
        <v>207</v>
      </c>
      <c r="H226" s="222">
        <v>14.5</v>
      </c>
      <c r="I226" s="223"/>
      <c r="J226" s="224">
        <f>ROUND(I226*H226,2)</f>
        <v>0</v>
      </c>
      <c r="K226" s="220" t="s">
        <v>132</v>
      </c>
      <c r="L226" s="225"/>
      <c r="M226" s="226" t="s">
        <v>1</v>
      </c>
      <c r="N226" s="227" t="s">
        <v>40</v>
      </c>
      <c r="O226" s="91"/>
      <c r="P226" s="228">
        <f>O226*H226</f>
        <v>0</v>
      </c>
      <c r="Q226" s="228">
        <v>1</v>
      </c>
      <c r="R226" s="228">
        <f>Q226*H226</f>
        <v>14.5</v>
      </c>
      <c r="S226" s="228">
        <v>0</v>
      </c>
      <c r="T226" s="229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30" t="s">
        <v>133</v>
      </c>
      <c r="AT226" s="230" t="s">
        <v>128</v>
      </c>
      <c r="AU226" s="230" t="s">
        <v>85</v>
      </c>
      <c r="AY226" s="17" t="s">
        <v>126</v>
      </c>
      <c r="BE226" s="231">
        <f>IF(N226="základní",J226,0)</f>
        <v>0</v>
      </c>
      <c r="BF226" s="231">
        <f>IF(N226="snížená",J226,0)</f>
        <v>0</v>
      </c>
      <c r="BG226" s="231">
        <f>IF(N226="zákl. přenesená",J226,0)</f>
        <v>0</v>
      </c>
      <c r="BH226" s="231">
        <f>IF(N226="sníž. přenesená",J226,0)</f>
        <v>0</v>
      </c>
      <c r="BI226" s="231">
        <f>IF(N226="nulová",J226,0)</f>
        <v>0</v>
      </c>
      <c r="BJ226" s="17" t="s">
        <v>83</v>
      </c>
      <c r="BK226" s="231">
        <f>ROUND(I226*H226,2)</f>
        <v>0</v>
      </c>
      <c r="BL226" s="17" t="s">
        <v>134</v>
      </c>
      <c r="BM226" s="230" t="s">
        <v>247</v>
      </c>
    </row>
    <row r="227" s="15" customFormat="1">
      <c r="A227" s="15"/>
      <c r="B227" s="255"/>
      <c r="C227" s="256"/>
      <c r="D227" s="234" t="s">
        <v>136</v>
      </c>
      <c r="E227" s="257" t="s">
        <v>1</v>
      </c>
      <c r="F227" s="258" t="s">
        <v>230</v>
      </c>
      <c r="G227" s="256"/>
      <c r="H227" s="257" t="s">
        <v>1</v>
      </c>
      <c r="I227" s="259"/>
      <c r="J227" s="256"/>
      <c r="K227" s="256"/>
      <c r="L227" s="260"/>
      <c r="M227" s="261"/>
      <c r="N227" s="262"/>
      <c r="O227" s="262"/>
      <c r="P227" s="262"/>
      <c r="Q227" s="262"/>
      <c r="R227" s="262"/>
      <c r="S227" s="262"/>
      <c r="T227" s="263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64" t="s">
        <v>136</v>
      </c>
      <c r="AU227" s="264" t="s">
        <v>85</v>
      </c>
      <c r="AV227" s="15" t="s">
        <v>83</v>
      </c>
      <c r="AW227" s="15" t="s">
        <v>31</v>
      </c>
      <c r="AX227" s="15" t="s">
        <v>75</v>
      </c>
      <c r="AY227" s="264" t="s">
        <v>126</v>
      </c>
    </row>
    <row r="228" s="13" customFormat="1">
      <c r="A228" s="13"/>
      <c r="B228" s="232"/>
      <c r="C228" s="233"/>
      <c r="D228" s="234" t="s">
        <v>136</v>
      </c>
      <c r="E228" s="235" t="s">
        <v>1</v>
      </c>
      <c r="F228" s="236" t="s">
        <v>231</v>
      </c>
      <c r="G228" s="233"/>
      <c r="H228" s="237">
        <v>12.5</v>
      </c>
      <c r="I228" s="238"/>
      <c r="J228" s="233"/>
      <c r="K228" s="233"/>
      <c r="L228" s="239"/>
      <c r="M228" s="240"/>
      <c r="N228" s="241"/>
      <c r="O228" s="241"/>
      <c r="P228" s="241"/>
      <c r="Q228" s="241"/>
      <c r="R228" s="241"/>
      <c r="S228" s="241"/>
      <c r="T228" s="242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3" t="s">
        <v>136</v>
      </c>
      <c r="AU228" s="243" t="s">
        <v>85</v>
      </c>
      <c r="AV228" s="13" t="s">
        <v>85</v>
      </c>
      <c r="AW228" s="13" t="s">
        <v>31</v>
      </c>
      <c r="AX228" s="13" t="s">
        <v>75</v>
      </c>
      <c r="AY228" s="243" t="s">
        <v>126</v>
      </c>
    </row>
    <row r="229" s="13" customFormat="1">
      <c r="A229" s="13"/>
      <c r="B229" s="232"/>
      <c r="C229" s="233"/>
      <c r="D229" s="234" t="s">
        <v>136</v>
      </c>
      <c r="E229" s="235" t="s">
        <v>1</v>
      </c>
      <c r="F229" s="236" t="s">
        <v>232</v>
      </c>
      <c r="G229" s="233"/>
      <c r="H229" s="237">
        <v>2</v>
      </c>
      <c r="I229" s="238"/>
      <c r="J229" s="233"/>
      <c r="K229" s="233"/>
      <c r="L229" s="239"/>
      <c r="M229" s="240"/>
      <c r="N229" s="241"/>
      <c r="O229" s="241"/>
      <c r="P229" s="241"/>
      <c r="Q229" s="241"/>
      <c r="R229" s="241"/>
      <c r="S229" s="241"/>
      <c r="T229" s="242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3" t="s">
        <v>136</v>
      </c>
      <c r="AU229" s="243" t="s">
        <v>85</v>
      </c>
      <c r="AV229" s="13" t="s">
        <v>85</v>
      </c>
      <c r="AW229" s="13" t="s">
        <v>31</v>
      </c>
      <c r="AX229" s="13" t="s">
        <v>75</v>
      </c>
      <c r="AY229" s="243" t="s">
        <v>126</v>
      </c>
    </row>
    <row r="230" s="14" customFormat="1">
      <c r="A230" s="14"/>
      <c r="B230" s="244"/>
      <c r="C230" s="245"/>
      <c r="D230" s="234" t="s">
        <v>136</v>
      </c>
      <c r="E230" s="246" t="s">
        <v>1</v>
      </c>
      <c r="F230" s="247" t="s">
        <v>139</v>
      </c>
      <c r="G230" s="245"/>
      <c r="H230" s="248">
        <v>14.5</v>
      </c>
      <c r="I230" s="249"/>
      <c r="J230" s="245"/>
      <c r="K230" s="245"/>
      <c r="L230" s="250"/>
      <c r="M230" s="251"/>
      <c r="N230" s="252"/>
      <c r="O230" s="252"/>
      <c r="P230" s="252"/>
      <c r="Q230" s="252"/>
      <c r="R230" s="252"/>
      <c r="S230" s="252"/>
      <c r="T230" s="253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4" t="s">
        <v>136</v>
      </c>
      <c r="AU230" s="254" t="s">
        <v>85</v>
      </c>
      <c r="AV230" s="14" t="s">
        <v>134</v>
      </c>
      <c r="AW230" s="14" t="s">
        <v>31</v>
      </c>
      <c r="AX230" s="14" t="s">
        <v>83</v>
      </c>
      <c r="AY230" s="254" t="s">
        <v>126</v>
      </c>
    </row>
    <row r="231" s="2" customFormat="1" ht="24.15" customHeight="1">
      <c r="A231" s="38"/>
      <c r="B231" s="39"/>
      <c r="C231" s="218" t="s">
        <v>146</v>
      </c>
      <c r="D231" s="218" t="s">
        <v>128</v>
      </c>
      <c r="E231" s="219" t="s">
        <v>248</v>
      </c>
      <c r="F231" s="220" t="s">
        <v>249</v>
      </c>
      <c r="G231" s="221" t="s">
        <v>250</v>
      </c>
      <c r="H231" s="222">
        <v>4.5</v>
      </c>
      <c r="I231" s="223"/>
      <c r="J231" s="224">
        <f>ROUND(I231*H231,2)</f>
        <v>0</v>
      </c>
      <c r="K231" s="220" t="s">
        <v>132</v>
      </c>
      <c r="L231" s="225"/>
      <c r="M231" s="226" t="s">
        <v>1</v>
      </c>
      <c r="N231" s="227" t="s">
        <v>40</v>
      </c>
      <c r="O231" s="91"/>
      <c r="P231" s="228">
        <f>O231*H231</f>
        <v>0</v>
      </c>
      <c r="Q231" s="228">
        <v>2.234</v>
      </c>
      <c r="R231" s="228">
        <f>Q231*H231</f>
        <v>10.053000000000001</v>
      </c>
      <c r="S231" s="228">
        <v>0</v>
      </c>
      <c r="T231" s="229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30" t="s">
        <v>133</v>
      </c>
      <c r="AT231" s="230" t="s">
        <v>128</v>
      </c>
      <c r="AU231" s="230" t="s">
        <v>85</v>
      </c>
      <c r="AY231" s="17" t="s">
        <v>126</v>
      </c>
      <c r="BE231" s="231">
        <f>IF(N231="základní",J231,0)</f>
        <v>0</v>
      </c>
      <c r="BF231" s="231">
        <f>IF(N231="snížená",J231,0)</f>
        <v>0</v>
      </c>
      <c r="BG231" s="231">
        <f>IF(N231="zákl. přenesená",J231,0)</f>
        <v>0</v>
      </c>
      <c r="BH231" s="231">
        <f>IF(N231="sníž. přenesená",J231,0)</f>
        <v>0</v>
      </c>
      <c r="BI231" s="231">
        <f>IF(N231="nulová",J231,0)</f>
        <v>0</v>
      </c>
      <c r="BJ231" s="17" t="s">
        <v>83</v>
      </c>
      <c r="BK231" s="231">
        <f>ROUND(I231*H231,2)</f>
        <v>0</v>
      </c>
      <c r="BL231" s="17" t="s">
        <v>134</v>
      </c>
      <c r="BM231" s="230" t="s">
        <v>251</v>
      </c>
    </row>
    <row r="232" s="15" customFormat="1">
      <c r="A232" s="15"/>
      <c r="B232" s="255"/>
      <c r="C232" s="256"/>
      <c r="D232" s="234" t="s">
        <v>136</v>
      </c>
      <c r="E232" s="257" t="s">
        <v>1</v>
      </c>
      <c r="F232" s="258" t="s">
        <v>252</v>
      </c>
      <c r="G232" s="256"/>
      <c r="H232" s="257" t="s">
        <v>1</v>
      </c>
      <c r="I232" s="259"/>
      <c r="J232" s="256"/>
      <c r="K232" s="256"/>
      <c r="L232" s="260"/>
      <c r="M232" s="261"/>
      <c r="N232" s="262"/>
      <c r="O232" s="262"/>
      <c r="P232" s="262"/>
      <c r="Q232" s="262"/>
      <c r="R232" s="262"/>
      <c r="S232" s="262"/>
      <c r="T232" s="263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64" t="s">
        <v>136</v>
      </c>
      <c r="AU232" s="264" t="s">
        <v>85</v>
      </c>
      <c r="AV232" s="15" t="s">
        <v>83</v>
      </c>
      <c r="AW232" s="15" t="s">
        <v>31</v>
      </c>
      <c r="AX232" s="15" t="s">
        <v>75</v>
      </c>
      <c r="AY232" s="264" t="s">
        <v>126</v>
      </c>
    </row>
    <row r="233" s="13" customFormat="1">
      <c r="A233" s="13"/>
      <c r="B233" s="232"/>
      <c r="C233" s="233"/>
      <c r="D233" s="234" t="s">
        <v>136</v>
      </c>
      <c r="E233" s="235" t="s">
        <v>1</v>
      </c>
      <c r="F233" s="236" t="s">
        <v>253</v>
      </c>
      <c r="G233" s="233"/>
      <c r="H233" s="237">
        <v>2.5</v>
      </c>
      <c r="I233" s="238"/>
      <c r="J233" s="233"/>
      <c r="K233" s="233"/>
      <c r="L233" s="239"/>
      <c r="M233" s="240"/>
      <c r="N233" s="241"/>
      <c r="O233" s="241"/>
      <c r="P233" s="241"/>
      <c r="Q233" s="241"/>
      <c r="R233" s="241"/>
      <c r="S233" s="241"/>
      <c r="T233" s="242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3" t="s">
        <v>136</v>
      </c>
      <c r="AU233" s="243" t="s">
        <v>85</v>
      </c>
      <c r="AV233" s="13" t="s">
        <v>85</v>
      </c>
      <c r="AW233" s="13" t="s">
        <v>31</v>
      </c>
      <c r="AX233" s="13" t="s">
        <v>75</v>
      </c>
      <c r="AY233" s="243" t="s">
        <v>126</v>
      </c>
    </row>
    <row r="234" s="15" customFormat="1">
      <c r="A234" s="15"/>
      <c r="B234" s="255"/>
      <c r="C234" s="256"/>
      <c r="D234" s="234" t="s">
        <v>136</v>
      </c>
      <c r="E234" s="257" t="s">
        <v>1</v>
      </c>
      <c r="F234" s="258" t="s">
        <v>254</v>
      </c>
      <c r="G234" s="256"/>
      <c r="H234" s="257" t="s">
        <v>1</v>
      </c>
      <c r="I234" s="259"/>
      <c r="J234" s="256"/>
      <c r="K234" s="256"/>
      <c r="L234" s="260"/>
      <c r="M234" s="261"/>
      <c r="N234" s="262"/>
      <c r="O234" s="262"/>
      <c r="P234" s="262"/>
      <c r="Q234" s="262"/>
      <c r="R234" s="262"/>
      <c r="S234" s="262"/>
      <c r="T234" s="263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64" t="s">
        <v>136</v>
      </c>
      <c r="AU234" s="264" t="s">
        <v>85</v>
      </c>
      <c r="AV234" s="15" t="s">
        <v>83</v>
      </c>
      <c r="AW234" s="15" t="s">
        <v>31</v>
      </c>
      <c r="AX234" s="15" t="s">
        <v>75</v>
      </c>
      <c r="AY234" s="264" t="s">
        <v>126</v>
      </c>
    </row>
    <row r="235" s="13" customFormat="1">
      <c r="A235" s="13"/>
      <c r="B235" s="232"/>
      <c r="C235" s="233"/>
      <c r="D235" s="234" t="s">
        <v>136</v>
      </c>
      <c r="E235" s="235" t="s">
        <v>1</v>
      </c>
      <c r="F235" s="236" t="s">
        <v>85</v>
      </c>
      <c r="G235" s="233"/>
      <c r="H235" s="237">
        <v>2</v>
      </c>
      <c r="I235" s="238"/>
      <c r="J235" s="233"/>
      <c r="K235" s="233"/>
      <c r="L235" s="239"/>
      <c r="M235" s="240"/>
      <c r="N235" s="241"/>
      <c r="O235" s="241"/>
      <c r="P235" s="241"/>
      <c r="Q235" s="241"/>
      <c r="R235" s="241"/>
      <c r="S235" s="241"/>
      <c r="T235" s="242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3" t="s">
        <v>136</v>
      </c>
      <c r="AU235" s="243" t="s">
        <v>85</v>
      </c>
      <c r="AV235" s="13" t="s">
        <v>85</v>
      </c>
      <c r="AW235" s="13" t="s">
        <v>31</v>
      </c>
      <c r="AX235" s="13" t="s">
        <v>75</v>
      </c>
      <c r="AY235" s="243" t="s">
        <v>126</v>
      </c>
    </row>
    <row r="236" s="14" customFormat="1">
      <c r="A236" s="14"/>
      <c r="B236" s="244"/>
      <c r="C236" s="245"/>
      <c r="D236" s="234" t="s">
        <v>136</v>
      </c>
      <c r="E236" s="246" t="s">
        <v>1</v>
      </c>
      <c r="F236" s="247" t="s">
        <v>139</v>
      </c>
      <c r="G236" s="245"/>
      <c r="H236" s="248">
        <v>4.5</v>
      </c>
      <c r="I236" s="249"/>
      <c r="J236" s="245"/>
      <c r="K236" s="245"/>
      <c r="L236" s="250"/>
      <c r="M236" s="251"/>
      <c r="N236" s="252"/>
      <c r="O236" s="252"/>
      <c r="P236" s="252"/>
      <c r="Q236" s="252"/>
      <c r="R236" s="252"/>
      <c r="S236" s="252"/>
      <c r="T236" s="253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4" t="s">
        <v>136</v>
      </c>
      <c r="AU236" s="254" t="s">
        <v>85</v>
      </c>
      <c r="AV236" s="14" t="s">
        <v>134</v>
      </c>
      <c r="AW236" s="14" t="s">
        <v>31</v>
      </c>
      <c r="AX236" s="14" t="s">
        <v>83</v>
      </c>
      <c r="AY236" s="254" t="s">
        <v>126</v>
      </c>
    </row>
    <row r="237" s="2" customFormat="1" ht="14.4" customHeight="1">
      <c r="A237" s="38"/>
      <c r="B237" s="39"/>
      <c r="C237" s="218" t="s">
        <v>7</v>
      </c>
      <c r="D237" s="218" t="s">
        <v>128</v>
      </c>
      <c r="E237" s="219" t="s">
        <v>255</v>
      </c>
      <c r="F237" s="220" t="s">
        <v>256</v>
      </c>
      <c r="G237" s="221" t="s">
        <v>257</v>
      </c>
      <c r="H237" s="222">
        <v>150</v>
      </c>
      <c r="I237" s="223"/>
      <c r="J237" s="224">
        <f>ROUND(I237*H237,2)</f>
        <v>0</v>
      </c>
      <c r="K237" s="220" t="s">
        <v>1</v>
      </c>
      <c r="L237" s="225"/>
      <c r="M237" s="226" t="s">
        <v>1</v>
      </c>
      <c r="N237" s="227" t="s">
        <v>40</v>
      </c>
      <c r="O237" s="91"/>
      <c r="P237" s="228">
        <f>O237*H237</f>
        <v>0</v>
      </c>
      <c r="Q237" s="228">
        <v>0.001</v>
      </c>
      <c r="R237" s="228">
        <f>Q237*H237</f>
        <v>0.14999999999999999</v>
      </c>
      <c r="S237" s="228">
        <v>0</v>
      </c>
      <c r="T237" s="229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30" t="s">
        <v>133</v>
      </c>
      <c r="AT237" s="230" t="s">
        <v>128</v>
      </c>
      <c r="AU237" s="230" t="s">
        <v>85</v>
      </c>
      <c r="AY237" s="17" t="s">
        <v>126</v>
      </c>
      <c r="BE237" s="231">
        <f>IF(N237="základní",J237,0)</f>
        <v>0</v>
      </c>
      <c r="BF237" s="231">
        <f>IF(N237="snížená",J237,0)</f>
        <v>0</v>
      </c>
      <c r="BG237" s="231">
        <f>IF(N237="zákl. přenesená",J237,0)</f>
        <v>0</v>
      </c>
      <c r="BH237" s="231">
        <f>IF(N237="sníž. přenesená",J237,0)</f>
        <v>0</v>
      </c>
      <c r="BI237" s="231">
        <f>IF(N237="nulová",J237,0)</f>
        <v>0</v>
      </c>
      <c r="BJ237" s="17" t="s">
        <v>83</v>
      </c>
      <c r="BK237" s="231">
        <f>ROUND(I237*H237,2)</f>
        <v>0</v>
      </c>
      <c r="BL237" s="17" t="s">
        <v>134</v>
      </c>
      <c r="BM237" s="230" t="s">
        <v>258</v>
      </c>
    </row>
    <row r="238" s="15" customFormat="1">
      <c r="A238" s="15"/>
      <c r="B238" s="255"/>
      <c r="C238" s="256"/>
      <c r="D238" s="234" t="s">
        <v>136</v>
      </c>
      <c r="E238" s="257" t="s">
        <v>1</v>
      </c>
      <c r="F238" s="258" t="s">
        <v>259</v>
      </c>
      <c r="G238" s="256"/>
      <c r="H238" s="257" t="s">
        <v>1</v>
      </c>
      <c r="I238" s="259"/>
      <c r="J238" s="256"/>
      <c r="K238" s="256"/>
      <c r="L238" s="260"/>
      <c r="M238" s="261"/>
      <c r="N238" s="262"/>
      <c r="O238" s="262"/>
      <c r="P238" s="262"/>
      <c r="Q238" s="262"/>
      <c r="R238" s="262"/>
      <c r="S238" s="262"/>
      <c r="T238" s="263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64" t="s">
        <v>136</v>
      </c>
      <c r="AU238" s="264" t="s">
        <v>85</v>
      </c>
      <c r="AV238" s="15" t="s">
        <v>83</v>
      </c>
      <c r="AW238" s="15" t="s">
        <v>31</v>
      </c>
      <c r="AX238" s="15" t="s">
        <v>75</v>
      </c>
      <c r="AY238" s="264" t="s">
        <v>126</v>
      </c>
    </row>
    <row r="239" s="13" customFormat="1">
      <c r="A239" s="13"/>
      <c r="B239" s="232"/>
      <c r="C239" s="233"/>
      <c r="D239" s="234" t="s">
        <v>136</v>
      </c>
      <c r="E239" s="235" t="s">
        <v>1</v>
      </c>
      <c r="F239" s="236" t="s">
        <v>260</v>
      </c>
      <c r="G239" s="233"/>
      <c r="H239" s="237">
        <v>150</v>
      </c>
      <c r="I239" s="238"/>
      <c r="J239" s="233"/>
      <c r="K239" s="233"/>
      <c r="L239" s="239"/>
      <c r="M239" s="240"/>
      <c r="N239" s="241"/>
      <c r="O239" s="241"/>
      <c r="P239" s="241"/>
      <c r="Q239" s="241"/>
      <c r="R239" s="241"/>
      <c r="S239" s="241"/>
      <c r="T239" s="242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3" t="s">
        <v>136</v>
      </c>
      <c r="AU239" s="243" t="s">
        <v>85</v>
      </c>
      <c r="AV239" s="13" t="s">
        <v>85</v>
      </c>
      <c r="AW239" s="13" t="s">
        <v>31</v>
      </c>
      <c r="AX239" s="13" t="s">
        <v>75</v>
      </c>
      <c r="AY239" s="243" t="s">
        <v>126</v>
      </c>
    </row>
    <row r="240" s="14" customFormat="1">
      <c r="A240" s="14"/>
      <c r="B240" s="244"/>
      <c r="C240" s="245"/>
      <c r="D240" s="234" t="s">
        <v>136</v>
      </c>
      <c r="E240" s="246" t="s">
        <v>1</v>
      </c>
      <c r="F240" s="247" t="s">
        <v>139</v>
      </c>
      <c r="G240" s="245"/>
      <c r="H240" s="248">
        <v>150</v>
      </c>
      <c r="I240" s="249"/>
      <c r="J240" s="245"/>
      <c r="K240" s="245"/>
      <c r="L240" s="250"/>
      <c r="M240" s="251"/>
      <c r="N240" s="252"/>
      <c r="O240" s="252"/>
      <c r="P240" s="252"/>
      <c r="Q240" s="252"/>
      <c r="R240" s="252"/>
      <c r="S240" s="252"/>
      <c r="T240" s="253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4" t="s">
        <v>136</v>
      </c>
      <c r="AU240" s="254" t="s">
        <v>85</v>
      </c>
      <c r="AV240" s="14" t="s">
        <v>134</v>
      </c>
      <c r="AW240" s="14" t="s">
        <v>31</v>
      </c>
      <c r="AX240" s="14" t="s">
        <v>83</v>
      </c>
      <c r="AY240" s="254" t="s">
        <v>126</v>
      </c>
    </row>
    <row r="241" s="2" customFormat="1" ht="24.15" customHeight="1">
      <c r="A241" s="38"/>
      <c r="B241" s="39"/>
      <c r="C241" s="218" t="s">
        <v>261</v>
      </c>
      <c r="D241" s="218" t="s">
        <v>128</v>
      </c>
      <c r="E241" s="219" t="s">
        <v>262</v>
      </c>
      <c r="F241" s="220" t="s">
        <v>263</v>
      </c>
      <c r="G241" s="221" t="s">
        <v>131</v>
      </c>
      <c r="H241" s="222">
        <v>100</v>
      </c>
      <c r="I241" s="223"/>
      <c r="J241" s="224">
        <f>ROUND(I241*H241,2)</f>
        <v>0</v>
      </c>
      <c r="K241" s="220" t="s">
        <v>132</v>
      </c>
      <c r="L241" s="225"/>
      <c r="M241" s="226" t="s">
        <v>1</v>
      </c>
      <c r="N241" s="227" t="s">
        <v>40</v>
      </c>
      <c r="O241" s="91"/>
      <c r="P241" s="228">
        <f>O241*H241</f>
        <v>0</v>
      </c>
      <c r="Q241" s="228">
        <v>0.047</v>
      </c>
      <c r="R241" s="228">
        <f>Q241*H241</f>
        <v>4.7000000000000002</v>
      </c>
      <c r="S241" s="228">
        <v>0</v>
      </c>
      <c r="T241" s="229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30" t="s">
        <v>133</v>
      </c>
      <c r="AT241" s="230" t="s">
        <v>128</v>
      </c>
      <c r="AU241" s="230" t="s">
        <v>85</v>
      </c>
      <c r="AY241" s="17" t="s">
        <v>126</v>
      </c>
      <c r="BE241" s="231">
        <f>IF(N241="základní",J241,0)</f>
        <v>0</v>
      </c>
      <c r="BF241" s="231">
        <f>IF(N241="snížená",J241,0)</f>
        <v>0</v>
      </c>
      <c r="BG241" s="231">
        <f>IF(N241="zákl. přenesená",J241,0)</f>
        <v>0</v>
      </c>
      <c r="BH241" s="231">
        <f>IF(N241="sníž. přenesená",J241,0)</f>
        <v>0</v>
      </c>
      <c r="BI241" s="231">
        <f>IF(N241="nulová",J241,0)</f>
        <v>0</v>
      </c>
      <c r="BJ241" s="17" t="s">
        <v>83</v>
      </c>
      <c r="BK241" s="231">
        <f>ROUND(I241*H241,2)</f>
        <v>0</v>
      </c>
      <c r="BL241" s="17" t="s">
        <v>134</v>
      </c>
      <c r="BM241" s="230" t="s">
        <v>264</v>
      </c>
    </row>
    <row r="242" s="15" customFormat="1">
      <c r="A242" s="15"/>
      <c r="B242" s="255"/>
      <c r="C242" s="256"/>
      <c r="D242" s="234" t="s">
        <v>136</v>
      </c>
      <c r="E242" s="257" t="s">
        <v>1</v>
      </c>
      <c r="F242" s="258" t="s">
        <v>230</v>
      </c>
      <c r="G242" s="256"/>
      <c r="H242" s="257" t="s">
        <v>1</v>
      </c>
      <c r="I242" s="259"/>
      <c r="J242" s="256"/>
      <c r="K242" s="256"/>
      <c r="L242" s="260"/>
      <c r="M242" s="261"/>
      <c r="N242" s="262"/>
      <c r="O242" s="262"/>
      <c r="P242" s="262"/>
      <c r="Q242" s="262"/>
      <c r="R242" s="262"/>
      <c r="S242" s="262"/>
      <c r="T242" s="263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64" t="s">
        <v>136</v>
      </c>
      <c r="AU242" s="264" t="s">
        <v>85</v>
      </c>
      <c r="AV242" s="15" t="s">
        <v>83</v>
      </c>
      <c r="AW242" s="15" t="s">
        <v>31</v>
      </c>
      <c r="AX242" s="15" t="s">
        <v>75</v>
      </c>
      <c r="AY242" s="264" t="s">
        <v>126</v>
      </c>
    </row>
    <row r="243" s="13" customFormat="1">
      <c r="A243" s="13"/>
      <c r="B243" s="232"/>
      <c r="C243" s="233"/>
      <c r="D243" s="234" t="s">
        <v>136</v>
      </c>
      <c r="E243" s="235" t="s">
        <v>1</v>
      </c>
      <c r="F243" s="236" t="s">
        <v>265</v>
      </c>
      <c r="G243" s="233"/>
      <c r="H243" s="237">
        <v>100</v>
      </c>
      <c r="I243" s="238"/>
      <c r="J243" s="233"/>
      <c r="K243" s="233"/>
      <c r="L243" s="239"/>
      <c r="M243" s="240"/>
      <c r="N243" s="241"/>
      <c r="O243" s="241"/>
      <c r="P243" s="241"/>
      <c r="Q243" s="241"/>
      <c r="R243" s="241"/>
      <c r="S243" s="241"/>
      <c r="T243" s="242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3" t="s">
        <v>136</v>
      </c>
      <c r="AU243" s="243" t="s">
        <v>85</v>
      </c>
      <c r="AV243" s="13" t="s">
        <v>85</v>
      </c>
      <c r="AW243" s="13" t="s">
        <v>31</v>
      </c>
      <c r="AX243" s="13" t="s">
        <v>75</v>
      </c>
      <c r="AY243" s="243" t="s">
        <v>126</v>
      </c>
    </row>
    <row r="244" s="14" customFormat="1">
      <c r="A244" s="14"/>
      <c r="B244" s="244"/>
      <c r="C244" s="245"/>
      <c r="D244" s="234" t="s">
        <v>136</v>
      </c>
      <c r="E244" s="246" t="s">
        <v>1</v>
      </c>
      <c r="F244" s="247" t="s">
        <v>139</v>
      </c>
      <c r="G244" s="245"/>
      <c r="H244" s="248">
        <v>100</v>
      </c>
      <c r="I244" s="249"/>
      <c r="J244" s="245"/>
      <c r="K244" s="245"/>
      <c r="L244" s="250"/>
      <c r="M244" s="251"/>
      <c r="N244" s="252"/>
      <c r="O244" s="252"/>
      <c r="P244" s="252"/>
      <c r="Q244" s="252"/>
      <c r="R244" s="252"/>
      <c r="S244" s="252"/>
      <c r="T244" s="253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4" t="s">
        <v>136</v>
      </c>
      <c r="AU244" s="254" t="s">
        <v>85</v>
      </c>
      <c r="AV244" s="14" t="s">
        <v>134</v>
      </c>
      <c r="AW244" s="14" t="s">
        <v>31</v>
      </c>
      <c r="AX244" s="14" t="s">
        <v>83</v>
      </c>
      <c r="AY244" s="254" t="s">
        <v>126</v>
      </c>
    </row>
    <row r="245" s="2" customFormat="1" ht="24.15" customHeight="1">
      <c r="A245" s="38"/>
      <c r="B245" s="39"/>
      <c r="C245" s="218" t="s">
        <v>266</v>
      </c>
      <c r="D245" s="218" t="s">
        <v>128</v>
      </c>
      <c r="E245" s="219" t="s">
        <v>267</v>
      </c>
      <c r="F245" s="220" t="s">
        <v>268</v>
      </c>
      <c r="G245" s="221" t="s">
        <v>207</v>
      </c>
      <c r="H245" s="222">
        <v>15</v>
      </c>
      <c r="I245" s="223"/>
      <c r="J245" s="224">
        <f>ROUND(I245*H245,2)</f>
        <v>0</v>
      </c>
      <c r="K245" s="220" t="s">
        <v>132</v>
      </c>
      <c r="L245" s="225"/>
      <c r="M245" s="226" t="s">
        <v>1</v>
      </c>
      <c r="N245" s="227" t="s">
        <v>40</v>
      </c>
      <c r="O245" s="91"/>
      <c r="P245" s="228">
        <f>O245*H245</f>
        <v>0</v>
      </c>
      <c r="Q245" s="228">
        <v>1</v>
      </c>
      <c r="R245" s="228">
        <f>Q245*H245</f>
        <v>15</v>
      </c>
      <c r="S245" s="228">
        <v>0</v>
      </c>
      <c r="T245" s="229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30" t="s">
        <v>133</v>
      </c>
      <c r="AT245" s="230" t="s">
        <v>128</v>
      </c>
      <c r="AU245" s="230" t="s">
        <v>85</v>
      </c>
      <c r="AY245" s="17" t="s">
        <v>126</v>
      </c>
      <c r="BE245" s="231">
        <f>IF(N245="základní",J245,0)</f>
        <v>0</v>
      </c>
      <c r="BF245" s="231">
        <f>IF(N245="snížená",J245,0)</f>
        <v>0</v>
      </c>
      <c r="BG245" s="231">
        <f>IF(N245="zákl. přenesená",J245,0)</f>
        <v>0</v>
      </c>
      <c r="BH245" s="231">
        <f>IF(N245="sníž. přenesená",J245,0)</f>
        <v>0</v>
      </c>
      <c r="BI245" s="231">
        <f>IF(N245="nulová",J245,0)</f>
        <v>0</v>
      </c>
      <c r="BJ245" s="17" t="s">
        <v>83</v>
      </c>
      <c r="BK245" s="231">
        <f>ROUND(I245*H245,2)</f>
        <v>0</v>
      </c>
      <c r="BL245" s="17" t="s">
        <v>134</v>
      </c>
      <c r="BM245" s="230" t="s">
        <v>269</v>
      </c>
    </row>
    <row r="246" s="15" customFormat="1">
      <c r="A246" s="15"/>
      <c r="B246" s="255"/>
      <c r="C246" s="256"/>
      <c r="D246" s="234" t="s">
        <v>136</v>
      </c>
      <c r="E246" s="257" t="s">
        <v>1</v>
      </c>
      <c r="F246" s="258" t="s">
        <v>270</v>
      </c>
      <c r="G246" s="256"/>
      <c r="H246" s="257" t="s">
        <v>1</v>
      </c>
      <c r="I246" s="259"/>
      <c r="J246" s="256"/>
      <c r="K246" s="256"/>
      <c r="L246" s="260"/>
      <c r="M246" s="261"/>
      <c r="N246" s="262"/>
      <c r="O246" s="262"/>
      <c r="P246" s="262"/>
      <c r="Q246" s="262"/>
      <c r="R246" s="262"/>
      <c r="S246" s="262"/>
      <c r="T246" s="263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64" t="s">
        <v>136</v>
      </c>
      <c r="AU246" s="264" t="s">
        <v>85</v>
      </c>
      <c r="AV246" s="15" t="s">
        <v>83</v>
      </c>
      <c r="AW246" s="15" t="s">
        <v>31</v>
      </c>
      <c r="AX246" s="15" t="s">
        <v>75</v>
      </c>
      <c r="AY246" s="264" t="s">
        <v>126</v>
      </c>
    </row>
    <row r="247" s="13" customFormat="1">
      <c r="A247" s="13"/>
      <c r="B247" s="232"/>
      <c r="C247" s="233"/>
      <c r="D247" s="234" t="s">
        <v>136</v>
      </c>
      <c r="E247" s="235" t="s">
        <v>1</v>
      </c>
      <c r="F247" s="236" t="s">
        <v>8</v>
      </c>
      <c r="G247" s="233"/>
      <c r="H247" s="237">
        <v>15</v>
      </c>
      <c r="I247" s="238"/>
      <c r="J247" s="233"/>
      <c r="K247" s="233"/>
      <c r="L247" s="239"/>
      <c r="M247" s="240"/>
      <c r="N247" s="241"/>
      <c r="O247" s="241"/>
      <c r="P247" s="241"/>
      <c r="Q247" s="241"/>
      <c r="R247" s="241"/>
      <c r="S247" s="241"/>
      <c r="T247" s="242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3" t="s">
        <v>136</v>
      </c>
      <c r="AU247" s="243" t="s">
        <v>85</v>
      </c>
      <c r="AV247" s="13" t="s">
        <v>85</v>
      </c>
      <c r="AW247" s="13" t="s">
        <v>31</v>
      </c>
      <c r="AX247" s="13" t="s">
        <v>75</v>
      </c>
      <c r="AY247" s="243" t="s">
        <v>126</v>
      </c>
    </row>
    <row r="248" s="14" customFormat="1">
      <c r="A248" s="14"/>
      <c r="B248" s="244"/>
      <c r="C248" s="245"/>
      <c r="D248" s="234" t="s">
        <v>136</v>
      </c>
      <c r="E248" s="246" t="s">
        <v>1</v>
      </c>
      <c r="F248" s="247" t="s">
        <v>139</v>
      </c>
      <c r="G248" s="245"/>
      <c r="H248" s="248">
        <v>15</v>
      </c>
      <c r="I248" s="249"/>
      <c r="J248" s="245"/>
      <c r="K248" s="245"/>
      <c r="L248" s="250"/>
      <c r="M248" s="251"/>
      <c r="N248" s="252"/>
      <c r="O248" s="252"/>
      <c r="P248" s="252"/>
      <c r="Q248" s="252"/>
      <c r="R248" s="252"/>
      <c r="S248" s="252"/>
      <c r="T248" s="253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4" t="s">
        <v>136</v>
      </c>
      <c r="AU248" s="254" t="s">
        <v>85</v>
      </c>
      <c r="AV248" s="14" t="s">
        <v>134</v>
      </c>
      <c r="AW248" s="14" t="s">
        <v>31</v>
      </c>
      <c r="AX248" s="14" t="s">
        <v>83</v>
      </c>
      <c r="AY248" s="254" t="s">
        <v>126</v>
      </c>
    </row>
    <row r="249" s="12" customFormat="1" ht="22.8" customHeight="1">
      <c r="A249" s="12"/>
      <c r="B249" s="202"/>
      <c r="C249" s="203"/>
      <c r="D249" s="204" t="s">
        <v>74</v>
      </c>
      <c r="E249" s="216" t="s">
        <v>165</v>
      </c>
      <c r="F249" s="216" t="s">
        <v>271</v>
      </c>
      <c r="G249" s="203"/>
      <c r="H249" s="203"/>
      <c r="I249" s="206"/>
      <c r="J249" s="217">
        <f>BK249</f>
        <v>0</v>
      </c>
      <c r="K249" s="203"/>
      <c r="L249" s="208"/>
      <c r="M249" s="209"/>
      <c r="N249" s="210"/>
      <c r="O249" s="210"/>
      <c r="P249" s="211">
        <f>SUM(P250:P412)</f>
        <v>0</v>
      </c>
      <c r="Q249" s="210"/>
      <c r="R249" s="211">
        <f>SUM(R250:R412)</f>
        <v>0</v>
      </c>
      <c r="S249" s="210"/>
      <c r="T249" s="212">
        <f>SUM(T250:T412)</f>
        <v>0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213" t="s">
        <v>83</v>
      </c>
      <c r="AT249" s="214" t="s">
        <v>74</v>
      </c>
      <c r="AU249" s="214" t="s">
        <v>83</v>
      </c>
      <c r="AY249" s="213" t="s">
        <v>126</v>
      </c>
      <c r="BK249" s="215">
        <f>SUM(BK250:BK412)</f>
        <v>0</v>
      </c>
    </row>
    <row r="250" s="2" customFormat="1" ht="128.55" customHeight="1">
      <c r="A250" s="38"/>
      <c r="B250" s="39"/>
      <c r="C250" s="265" t="s">
        <v>272</v>
      </c>
      <c r="D250" s="265" t="s">
        <v>273</v>
      </c>
      <c r="E250" s="266" t="s">
        <v>274</v>
      </c>
      <c r="F250" s="267" t="s">
        <v>275</v>
      </c>
      <c r="G250" s="268" t="s">
        <v>250</v>
      </c>
      <c r="H250" s="269">
        <v>160</v>
      </c>
      <c r="I250" s="270"/>
      <c r="J250" s="271">
        <f>ROUND(I250*H250,2)</f>
        <v>0</v>
      </c>
      <c r="K250" s="267" t="s">
        <v>132</v>
      </c>
      <c r="L250" s="44"/>
      <c r="M250" s="272" t="s">
        <v>1</v>
      </c>
      <c r="N250" s="273" t="s">
        <v>40</v>
      </c>
      <c r="O250" s="91"/>
      <c r="P250" s="228">
        <f>O250*H250</f>
        <v>0</v>
      </c>
      <c r="Q250" s="228">
        <v>0</v>
      </c>
      <c r="R250" s="228">
        <f>Q250*H250</f>
        <v>0</v>
      </c>
      <c r="S250" s="228">
        <v>0</v>
      </c>
      <c r="T250" s="229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30" t="s">
        <v>134</v>
      </c>
      <c r="AT250" s="230" t="s">
        <v>273</v>
      </c>
      <c r="AU250" s="230" t="s">
        <v>85</v>
      </c>
      <c r="AY250" s="17" t="s">
        <v>126</v>
      </c>
      <c r="BE250" s="231">
        <f>IF(N250="základní",J250,0)</f>
        <v>0</v>
      </c>
      <c r="BF250" s="231">
        <f>IF(N250="snížená",J250,0)</f>
        <v>0</v>
      </c>
      <c r="BG250" s="231">
        <f>IF(N250="zákl. přenesená",J250,0)</f>
        <v>0</v>
      </c>
      <c r="BH250" s="231">
        <f>IF(N250="sníž. přenesená",J250,0)</f>
        <v>0</v>
      </c>
      <c r="BI250" s="231">
        <f>IF(N250="nulová",J250,0)</f>
        <v>0</v>
      </c>
      <c r="BJ250" s="17" t="s">
        <v>83</v>
      </c>
      <c r="BK250" s="231">
        <f>ROUND(I250*H250,2)</f>
        <v>0</v>
      </c>
      <c r="BL250" s="17" t="s">
        <v>134</v>
      </c>
      <c r="BM250" s="230" t="s">
        <v>276</v>
      </c>
    </row>
    <row r="251" s="2" customFormat="1">
      <c r="A251" s="38"/>
      <c r="B251" s="39"/>
      <c r="C251" s="40"/>
      <c r="D251" s="234" t="s">
        <v>277</v>
      </c>
      <c r="E251" s="40"/>
      <c r="F251" s="274" t="s">
        <v>278</v>
      </c>
      <c r="G251" s="40"/>
      <c r="H251" s="40"/>
      <c r="I251" s="275"/>
      <c r="J251" s="40"/>
      <c r="K251" s="40"/>
      <c r="L251" s="44"/>
      <c r="M251" s="276"/>
      <c r="N251" s="277"/>
      <c r="O251" s="91"/>
      <c r="P251" s="91"/>
      <c r="Q251" s="91"/>
      <c r="R251" s="91"/>
      <c r="S251" s="91"/>
      <c r="T251" s="92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277</v>
      </c>
      <c r="AU251" s="17" t="s">
        <v>85</v>
      </c>
    </row>
    <row r="252" s="15" customFormat="1">
      <c r="A252" s="15"/>
      <c r="B252" s="255"/>
      <c r="C252" s="256"/>
      <c r="D252" s="234" t="s">
        <v>136</v>
      </c>
      <c r="E252" s="257" t="s">
        <v>1</v>
      </c>
      <c r="F252" s="258" t="s">
        <v>279</v>
      </c>
      <c r="G252" s="256"/>
      <c r="H252" s="257" t="s">
        <v>1</v>
      </c>
      <c r="I252" s="259"/>
      <c r="J252" s="256"/>
      <c r="K252" s="256"/>
      <c r="L252" s="260"/>
      <c r="M252" s="261"/>
      <c r="N252" s="262"/>
      <c r="O252" s="262"/>
      <c r="P252" s="262"/>
      <c r="Q252" s="262"/>
      <c r="R252" s="262"/>
      <c r="S252" s="262"/>
      <c r="T252" s="263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64" t="s">
        <v>136</v>
      </c>
      <c r="AU252" s="264" t="s">
        <v>85</v>
      </c>
      <c r="AV252" s="15" t="s">
        <v>83</v>
      </c>
      <c r="AW252" s="15" t="s">
        <v>31</v>
      </c>
      <c r="AX252" s="15" t="s">
        <v>75</v>
      </c>
      <c r="AY252" s="264" t="s">
        <v>126</v>
      </c>
    </row>
    <row r="253" s="13" customFormat="1">
      <c r="A253" s="13"/>
      <c r="B253" s="232"/>
      <c r="C253" s="233"/>
      <c r="D253" s="234" t="s">
        <v>136</v>
      </c>
      <c r="E253" s="235" t="s">
        <v>1</v>
      </c>
      <c r="F253" s="236" t="s">
        <v>280</v>
      </c>
      <c r="G253" s="233"/>
      <c r="H253" s="237">
        <v>160</v>
      </c>
      <c r="I253" s="238"/>
      <c r="J253" s="233"/>
      <c r="K253" s="233"/>
      <c r="L253" s="239"/>
      <c r="M253" s="240"/>
      <c r="N253" s="241"/>
      <c r="O253" s="241"/>
      <c r="P253" s="241"/>
      <c r="Q253" s="241"/>
      <c r="R253" s="241"/>
      <c r="S253" s="241"/>
      <c r="T253" s="242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3" t="s">
        <v>136</v>
      </c>
      <c r="AU253" s="243" t="s">
        <v>85</v>
      </c>
      <c r="AV253" s="13" t="s">
        <v>85</v>
      </c>
      <c r="AW253" s="13" t="s">
        <v>31</v>
      </c>
      <c r="AX253" s="13" t="s">
        <v>75</v>
      </c>
      <c r="AY253" s="243" t="s">
        <v>126</v>
      </c>
    </row>
    <row r="254" s="14" customFormat="1">
      <c r="A254" s="14"/>
      <c r="B254" s="244"/>
      <c r="C254" s="245"/>
      <c r="D254" s="234" t="s">
        <v>136</v>
      </c>
      <c r="E254" s="246" t="s">
        <v>1</v>
      </c>
      <c r="F254" s="247" t="s">
        <v>139</v>
      </c>
      <c r="G254" s="245"/>
      <c r="H254" s="248">
        <v>160</v>
      </c>
      <c r="I254" s="249"/>
      <c r="J254" s="245"/>
      <c r="K254" s="245"/>
      <c r="L254" s="250"/>
      <c r="M254" s="251"/>
      <c r="N254" s="252"/>
      <c r="O254" s="252"/>
      <c r="P254" s="252"/>
      <c r="Q254" s="252"/>
      <c r="R254" s="252"/>
      <c r="S254" s="252"/>
      <c r="T254" s="253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4" t="s">
        <v>136</v>
      </c>
      <c r="AU254" s="254" t="s">
        <v>85</v>
      </c>
      <c r="AV254" s="14" t="s">
        <v>134</v>
      </c>
      <c r="AW254" s="14" t="s">
        <v>31</v>
      </c>
      <c r="AX254" s="14" t="s">
        <v>83</v>
      </c>
      <c r="AY254" s="254" t="s">
        <v>126</v>
      </c>
    </row>
    <row r="255" s="2" customFormat="1" ht="128.55" customHeight="1">
      <c r="A255" s="38"/>
      <c r="B255" s="39"/>
      <c r="C255" s="265" t="s">
        <v>281</v>
      </c>
      <c r="D255" s="265" t="s">
        <v>273</v>
      </c>
      <c r="E255" s="266" t="s">
        <v>282</v>
      </c>
      <c r="F255" s="267" t="s">
        <v>283</v>
      </c>
      <c r="G255" s="268" t="s">
        <v>250</v>
      </c>
      <c r="H255" s="269">
        <v>340</v>
      </c>
      <c r="I255" s="270"/>
      <c r="J255" s="271">
        <f>ROUND(I255*H255,2)</f>
        <v>0</v>
      </c>
      <c r="K255" s="267" t="s">
        <v>132</v>
      </c>
      <c r="L255" s="44"/>
      <c r="M255" s="272" t="s">
        <v>1</v>
      </c>
      <c r="N255" s="273" t="s">
        <v>40</v>
      </c>
      <c r="O255" s="91"/>
      <c r="P255" s="228">
        <f>O255*H255</f>
        <v>0</v>
      </c>
      <c r="Q255" s="228">
        <v>0</v>
      </c>
      <c r="R255" s="228">
        <f>Q255*H255</f>
        <v>0</v>
      </c>
      <c r="S255" s="228">
        <v>0</v>
      </c>
      <c r="T255" s="229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30" t="s">
        <v>134</v>
      </c>
      <c r="AT255" s="230" t="s">
        <v>273</v>
      </c>
      <c r="AU255" s="230" t="s">
        <v>85</v>
      </c>
      <c r="AY255" s="17" t="s">
        <v>126</v>
      </c>
      <c r="BE255" s="231">
        <f>IF(N255="základní",J255,0)</f>
        <v>0</v>
      </c>
      <c r="BF255" s="231">
        <f>IF(N255="snížená",J255,0)</f>
        <v>0</v>
      </c>
      <c r="BG255" s="231">
        <f>IF(N255="zákl. přenesená",J255,0)</f>
        <v>0</v>
      </c>
      <c r="BH255" s="231">
        <f>IF(N255="sníž. přenesená",J255,0)</f>
        <v>0</v>
      </c>
      <c r="BI255" s="231">
        <f>IF(N255="nulová",J255,0)</f>
        <v>0</v>
      </c>
      <c r="BJ255" s="17" t="s">
        <v>83</v>
      </c>
      <c r="BK255" s="231">
        <f>ROUND(I255*H255,2)</f>
        <v>0</v>
      </c>
      <c r="BL255" s="17" t="s">
        <v>134</v>
      </c>
      <c r="BM255" s="230" t="s">
        <v>284</v>
      </c>
    </row>
    <row r="256" s="2" customFormat="1">
      <c r="A256" s="38"/>
      <c r="B256" s="39"/>
      <c r="C256" s="40"/>
      <c r="D256" s="234" t="s">
        <v>277</v>
      </c>
      <c r="E256" s="40"/>
      <c r="F256" s="274" t="s">
        <v>278</v>
      </c>
      <c r="G256" s="40"/>
      <c r="H256" s="40"/>
      <c r="I256" s="275"/>
      <c r="J256" s="40"/>
      <c r="K256" s="40"/>
      <c r="L256" s="44"/>
      <c r="M256" s="276"/>
      <c r="N256" s="277"/>
      <c r="O256" s="91"/>
      <c r="P256" s="91"/>
      <c r="Q256" s="91"/>
      <c r="R256" s="91"/>
      <c r="S256" s="91"/>
      <c r="T256" s="92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277</v>
      </c>
      <c r="AU256" s="17" t="s">
        <v>85</v>
      </c>
    </row>
    <row r="257" s="13" customFormat="1">
      <c r="A257" s="13"/>
      <c r="B257" s="232"/>
      <c r="C257" s="233"/>
      <c r="D257" s="234" t="s">
        <v>136</v>
      </c>
      <c r="E257" s="235" t="s">
        <v>1</v>
      </c>
      <c r="F257" s="236" t="s">
        <v>285</v>
      </c>
      <c r="G257" s="233"/>
      <c r="H257" s="237">
        <v>150</v>
      </c>
      <c r="I257" s="238"/>
      <c r="J257" s="233"/>
      <c r="K257" s="233"/>
      <c r="L257" s="239"/>
      <c r="M257" s="240"/>
      <c r="N257" s="241"/>
      <c r="O257" s="241"/>
      <c r="P257" s="241"/>
      <c r="Q257" s="241"/>
      <c r="R257" s="241"/>
      <c r="S257" s="241"/>
      <c r="T257" s="242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3" t="s">
        <v>136</v>
      </c>
      <c r="AU257" s="243" t="s">
        <v>85</v>
      </c>
      <c r="AV257" s="13" t="s">
        <v>85</v>
      </c>
      <c r="AW257" s="13" t="s">
        <v>31</v>
      </c>
      <c r="AX257" s="13" t="s">
        <v>75</v>
      </c>
      <c r="AY257" s="243" t="s">
        <v>126</v>
      </c>
    </row>
    <row r="258" s="13" customFormat="1">
      <c r="A258" s="13"/>
      <c r="B258" s="232"/>
      <c r="C258" s="233"/>
      <c r="D258" s="234" t="s">
        <v>136</v>
      </c>
      <c r="E258" s="235" t="s">
        <v>1</v>
      </c>
      <c r="F258" s="236" t="s">
        <v>286</v>
      </c>
      <c r="G258" s="233"/>
      <c r="H258" s="237">
        <v>120</v>
      </c>
      <c r="I258" s="238"/>
      <c r="J258" s="233"/>
      <c r="K258" s="233"/>
      <c r="L258" s="239"/>
      <c r="M258" s="240"/>
      <c r="N258" s="241"/>
      <c r="O258" s="241"/>
      <c r="P258" s="241"/>
      <c r="Q258" s="241"/>
      <c r="R258" s="241"/>
      <c r="S258" s="241"/>
      <c r="T258" s="242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3" t="s">
        <v>136</v>
      </c>
      <c r="AU258" s="243" t="s">
        <v>85</v>
      </c>
      <c r="AV258" s="13" t="s">
        <v>85</v>
      </c>
      <c r="AW258" s="13" t="s">
        <v>31</v>
      </c>
      <c r="AX258" s="13" t="s">
        <v>75</v>
      </c>
      <c r="AY258" s="243" t="s">
        <v>126</v>
      </c>
    </row>
    <row r="259" s="13" customFormat="1">
      <c r="A259" s="13"/>
      <c r="B259" s="232"/>
      <c r="C259" s="233"/>
      <c r="D259" s="234" t="s">
        <v>136</v>
      </c>
      <c r="E259" s="235" t="s">
        <v>1</v>
      </c>
      <c r="F259" s="236" t="s">
        <v>287</v>
      </c>
      <c r="G259" s="233"/>
      <c r="H259" s="237">
        <v>70</v>
      </c>
      <c r="I259" s="238"/>
      <c r="J259" s="233"/>
      <c r="K259" s="233"/>
      <c r="L259" s="239"/>
      <c r="M259" s="240"/>
      <c r="N259" s="241"/>
      <c r="O259" s="241"/>
      <c r="P259" s="241"/>
      <c r="Q259" s="241"/>
      <c r="R259" s="241"/>
      <c r="S259" s="241"/>
      <c r="T259" s="242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3" t="s">
        <v>136</v>
      </c>
      <c r="AU259" s="243" t="s">
        <v>85</v>
      </c>
      <c r="AV259" s="13" t="s">
        <v>85</v>
      </c>
      <c r="AW259" s="13" t="s">
        <v>31</v>
      </c>
      <c r="AX259" s="13" t="s">
        <v>75</v>
      </c>
      <c r="AY259" s="243" t="s">
        <v>126</v>
      </c>
    </row>
    <row r="260" s="14" customFormat="1">
      <c r="A260" s="14"/>
      <c r="B260" s="244"/>
      <c r="C260" s="245"/>
      <c r="D260" s="234" t="s">
        <v>136</v>
      </c>
      <c r="E260" s="246" t="s">
        <v>1</v>
      </c>
      <c r="F260" s="247" t="s">
        <v>139</v>
      </c>
      <c r="G260" s="245"/>
      <c r="H260" s="248">
        <v>340</v>
      </c>
      <c r="I260" s="249"/>
      <c r="J260" s="245"/>
      <c r="K260" s="245"/>
      <c r="L260" s="250"/>
      <c r="M260" s="251"/>
      <c r="N260" s="252"/>
      <c r="O260" s="252"/>
      <c r="P260" s="252"/>
      <c r="Q260" s="252"/>
      <c r="R260" s="252"/>
      <c r="S260" s="252"/>
      <c r="T260" s="253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4" t="s">
        <v>136</v>
      </c>
      <c r="AU260" s="254" t="s">
        <v>85</v>
      </c>
      <c r="AV260" s="14" t="s">
        <v>134</v>
      </c>
      <c r="AW260" s="14" t="s">
        <v>31</v>
      </c>
      <c r="AX260" s="14" t="s">
        <v>83</v>
      </c>
      <c r="AY260" s="254" t="s">
        <v>126</v>
      </c>
    </row>
    <row r="261" s="2" customFormat="1" ht="76.35" customHeight="1">
      <c r="A261" s="38"/>
      <c r="B261" s="39"/>
      <c r="C261" s="265" t="s">
        <v>288</v>
      </c>
      <c r="D261" s="265" t="s">
        <v>273</v>
      </c>
      <c r="E261" s="266" t="s">
        <v>289</v>
      </c>
      <c r="F261" s="267" t="s">
        <v>290</v>
      </c>
      <c r="G261" s="268" t="s">
        <v>250</v>
      </c>
      <c r="H261" s="269">
        <v>1780</v>
      </c>
      <c r="I261" s="270"/>
      <c r="J261" s="271">
        <f>ROUND(I261*H261,2)</f>
        <v>0</v>
      </c>
      <c r="K261" s="267" t="s">
        <v>132</v>
      </c>
      <c r="L261" s="44"/>
      <c r="M261" s="272" t="s">
        <v>1</v>
      </c>
      <c r="N261" s="273" t="s">
        <v>40</v>
      </c>
      <c r="O261" s="91"/>
      <c r="P261" s="228">
        <f>O261*H261</f>
        <v>0</v>
      </c>
      <c r="Q261" s="228">
        <v>0</v>
      </c>
      <c r="R261" s="228">
        <f>Q261*H261</f>
        <v>0</v>
      </c>
      <c r="S261" s="228">
        <v>0</v>
      </c>
      <c r="T261" s="229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30" t="s">
        <v>134</v>
      </c>
      <c r="AT261" s="230" t="s">
        <v>273</v>
      </c>
      <c r="AU261" s="230" t="s">
        <v>85</v>
      </c>
      <c r="AY261" s="17" t="s">
        <v>126</v>
      </c>
      <c r="BE261" s="231">
        <f>IF(N261="základní",J261,0)</f>
        <v>0</v>
      </c>
      <c r="BF261" s="231">
        <f>IF(N261="snížená",J261,0)</f>
        <v>0</v>
      </c>
      <c r="BG261" s="231">
        <f>IF(N261="zákl. přenesená",J261,0)</f>
        <v>0</v>
      </c>
      <c r="BH261" s="231">
        <f>IF(N261="sníž. přenesená",J261,0)</f>
        <v>0</v>
      </c>
      <c r="BI261" s="231">
        <f>IF(N261="nulová",J261,0)</f>
        <v>0</v>
      </c>
      <c r="BJ261" s="17" t="s">
        <v>83</v>
      </c>
      <c r="BK261" s="231">
        <f>ROUND(I261*H261,2)</f>
        <v>0</v>
      </c>
      <c r="BL261" s="17" t="s">
        <v>134</v>
      </c>
      <c r="BM261" s="230" t="s">
        <v>291</v>
      </c>
    </row>
    <row r="262" s="2" customFormat="1">
      <c r="A262" s="38"/>
      <c r="B262" s="39"/>
      <c r="C262" s="40"/>
      <c r="D262" s="234" t="s">
        <v>277</v>
      </c>
      <c r="E262" s="40"/>
      <c r="F262" s="274" t="s">
        <v>292</v>
      </c>
      <c r="G262" s="40"/>
      <c r="H262" s="40"/>
      <c r="I262" s="275"/>
      <c r="J262" s="40"/>
      <c r="K262" s="40"/>
      <c r="L262" s="44"/>
      <c r="M262" s="276"/>
      <c r="N262" s="277"/>
      <c r="O262" s="91"/>
      <c r="P262" s="91"/>
      <c r="Q262" s="91"/>
      <c r="R262" s="91"/>
      <c r="S262" s="91"/>
      <c r="T262" s="92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7" t="s">
        <v>277</v>
      </c>
      <c r="AU262" s="17" t="s">
        <v>85</v>
      </c>
    </row>
    <row r="263" s="15" customFormat="1">
      <c r="A263" s="15"/>
      <c r="B263" s="255"/>
      <c r="C263" s="256"/>
      <c r="D263" s="234" t="s">
        <v>136</v>
      </c>
      <c r="E263" s="257" t="s">
        <v>1</v>
      </c>
      <c r="F263" s="258" t="s">
        <v>209</v>
      </c>
      <c r="G263" s="256"/>
      <c r="H263" s="257" t="s">
        <v>1</v>
      </c>
      <c r="I263" s="259"/>
      <c r="J263" s="256"/>
      <c r="K263" s="256"/>
      <c r="L263" s="260"/>
      <c r="M263" s="261"/>
      <c r="N263" s="262"/>
      <c r="O263" s="262"/>
      <c r="P263" s="262"/>
      <c r="Q263" s="262"/>
      <c r="R263" s="262"/>
      <c r="S263" s="262"/>
      <c r="T263" s="263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T263" s="264" t="s">
        <v>136</v>
      </c>
      <c r="AU263" s="264" t="s">
        <v>85</v>
      </c>
      <c r="AV263" s="15" t="s">
        <v>83</v>
      </c>
      <c r="AW263" s="15" t="s">
        <v>31</v>
      </c>
      <c r="AX263" s="15" t="s">
        <v>75</v>
      </c>
      <c r="AY263" s="264" t="s">
        <v>126</v>
      </c>
    </row>
    <row r="264" s="13" customFormat="1">
      <c r="A264" s="13"/>
      <c r="B264" s="232"/>
      <c r="C264" s="233"/>
      <c r="D264" s="234" t="s">
        <v>136</v>
      </c>
      <c r="E264" s="235" t="s">
        <v>1</v>
      </c>
      <c r="F264" s="236" t="s">
        <v>293</v>
      </c>
      <c r="G264" s="233"/>
      <c r="H264" s="237">
        <v>1280</v>
      </c>
      <c r="I264" s="238"/>
      <c r="J264" s="233"/>
      <c r="K264" s="233"/>
      <c r="L264" s="239"/>
      <c r="M264" s="240"/>
      <c r="N264" s="241"/>
      <c r="O264" s="241"/>
      <c r="P264" s="241"/>
      <c r="Q264" s="241"/>
      <c r="R264" s="241"/>
      <c r="S264" s="241"/>
      <c r="T264" s="242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3" t="s">
        <v>136</v>
      </c>
      <c r="AU264" s="243" t="s">
        <v>85</v>
      </c>
      <c r="AV264" s="13" t="s">
        <v>85</v>
      </c>
      <c r="AW264" s="13" t="s">
        <v>31</v>
      </c>
      <c r="AX264" s="13" t="s">
        <v>75</v>
      </c>
      <c r="AY264" s="243" t="s">
        <v>126</v>
      </c>
    </row>
    <row r="265" s="15" customFormat="1">
      <c r="A265" s="15"/>
      <c r="B265" s="255"/>
      <c r="C265" s="256"/>
      <c r="D265" s="234" t="s">
        <v>136</v>
      </c>
      <c r="E265" s="257" t="s">
        <v>1</v>
      </c>
      <c r="F265" s="258" t="s">
        <v>211</v>
      </c>
      <c r="G265" s="256"/>
      <c r="H265" s="257" t="s">
        <v>1</v>
      </c>
      <c r="I265" s="259"/>
      <c r="J265" s="256"/>
      <c r="K265" s="256"/>
      <c r="L265" s="260"/>
      <c r="M265" s="261"/>
      <c r="N265" s="262"/>
      <c r="O265" s="262"/>
      <c r="P265" s="262"/>
      <c r="Q265" s="262"/>
      <c r="R265" s="262"/>
      <c r="S265" s="262"/>
      <c r="T265" s="263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64" t="s">
        <v>136</v>
      </c>
      <c r="AU265" s="264" t="s">
        <v>85</v>
      </c>
      <c r="AV265" s="15" t="s">
        <v>83</v>
      </c>
      <c r="AW265" s="15" t="s">
        <v>31</v>
      </c>
      <c r="AX265" s="15" t="s">
        <v>75</v>
      </c>
      <c r="AY265" s="264" t="s">
        <v>126</v>
      </c>
    </row>
    <row r="266" s="13" customFormat="1">
      <c r="A266" s="13"/>
      <c r="B266" s="232"/>
      <c r="C266" s="233"/>
      <c r="D266" s="234" t="s">
        <v>136</v>
      </c>
      <c r="E266" s="235" t="s">
        <v>1</v>
      </c>
      <c r="F266" s="236" t="s">
        <v>285</v>
      </c>
      <c r="G266" s="233"/>
      <c r="H266" s="237">
        <v>150</v>
      </c>
      <c r="I266" s="238"/>
      <c r="J266" s="233"/>
      <c r="K266" s="233"/>
      <c r="L266" s="239"/>
      <c r="M266" s="240"/>
      <c r="N266" s="241"/>
      <c r="O266" s="241"/>
      <c r="P266" s="241"/>
      <c r="Q266" s="241"/>
      <c r="R266" s="241"/>
      <c r="S266" s="241"/>
      <c r="T266" s="242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3" t="s">
        <v>136</v>
      </c>
      <c r="AU266" s="243" t="s">
        <v>85</v>
      </c>
      <c r="AV266" s="13" t="s">
        <v>85</v>
      </c>
      <c r="AW266" s="13" t="s">
        <v>31</v>
      </c>
      <c r="AX266" s="13" t="s">
        <v>75</v>
      </c>
      <c r="AY266" s="243" t="s">
        <v>126</v>
      </c>
    </row>
    <row r="267" s="13" customFormat="1">
      <c r="A267" s="13"/>
      <c r="B267" s="232"/>
      <c r="C267" s="233"/>
      <c r="D267" s="234" t="s">
        <v>136</v>
      </c>
      <c r="E267" s="235" t="s">
        <v>1</v>
      </c>
      <c r="F267" s="236" t="s">
        <v>286</v>
      </c>
      <c r="G267" s="233"/>
      <c r="H267" s="237">
        <v>120</v>
      </c>
      <c r="I267" s="238"/>
      <c r="J267" s="233"/>
      <c r="K267" s="233"/>
      <c r="L267" s="239"/>
      <c r="M267" s="240"/>
      <c r="N267" s="241"/>
      <c r="O267" s="241"/>
      <c r="P267" s="241"/>
      <c r="Q267" s="241"/>
      <c r="R267" s="241"/>
      <c r="S267" s="241"/>
      <c r="T267" s="242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3" t="s">
        <v>136</v>
      </c>
      <c r="AU267" s="243" t="s">
        <v>85</v>
      </c>
      <c r="AV267" s="13" t="s">
        <v>85</v>
      </c>
      <c r="AW267" s="13" t="s">
        <v>31</v>
      </c>
      <c r="AX267" s="13" t="s">
        <v>75</v>
      </c>
      <c r="AY267" s="243" t="s">
        <v>126</v>
      </c>
    </row>
    <row r="268" s="13" customFormat="1">
      <c r="A268" s="13"/>
      <c r="B268" s="232"/>
      <c r="C268" s="233"/>
      <c r="D268" s="234" t="s">
        <v>136</v>
      </c>
      <c r="E268" s="235" t="s">
        <v>1</v>
      </c>
      <c r="F268" s="236" t="s">
        <v>287</v>
      </c>
      <c r="G268" s="233"/>
      <c r="H268" s="237">
        <v>70</v>
      </c>
      <c r="I268" s="238"/>
      <c r="J268" s="233"/>
      <c r="K268" s="233"/>
      <c r="L268" s="239"/>
      <c r="M268" s="240"/>
      <c r="N268" s="241"/>
      <c r="O268" s="241"/>
      <c r="P268" s="241"/>
      <c r="Q268" s="241"/>
      <c r="R268" s="241"/>
      <c r="S268" s="241"/>
      <c r="T268" s="242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3" t="s">
        <v>136</v>
      </c>
      <c r="AU268" s="243" t="s">
        <v>85</v>
      </c>
      <c r="AV268" s="13" t="s">
        <v>85</v>
      </c>
      <c r="AW268" s="13" t="s">
        <v>31</v>
      </c>
      <c r="AX268" s="13" t="s">
        <v>75</v>
      </c>
      <c r="AY268" s="243" t="s">
        <v>126</v>
      </c>
    </row>
    <row r="269" s="15" customFormat="1">
      <c r="A269" s="15"/>
      <c r="B269" s="255"/>
      <c r="C269" s="256"/>
      <c r="D269" s="234" t="s">
        <v>136</v>
      </c>
      <c r="E269" s="257" t="s">
        <v>1</v>
      </c>
      <c r="F269" s="258" t="s">
        <v>215</v>
      </c>
      <c r="G269" s="256"/>
      <c r="H269" s="257" t="s">
        <v>1</v>
      </c>
      <c r="I269" s="259"/>
      <c r="J269" s="256"/>
      <c r="K269" s="256"/>
      <c r="L269" s="260"/>
      <c r="M269" s="261"/>
      <c r="N269" s="262"/>
      <c r="O269" s="262"/>
      <c r="P269" s="262"/>
      <c r="Q269" s="262"/>
      <c r="R269" s="262"/>
      <c r="S269" s="262"/>
      <c r="T269" s="263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64" t="s">
        <v>136</v>
      </c>
      <c r="AU269" s="264" t="s">
        <v>85</v>
      </c>
      <c r="AV269" s="15" t="s">
        <v>83</v>
      </c>
      <c r="AW269" s="15" t="s">
        <v>31</v>
      </c>
      <c r="AX269" s="15" t="s">
        <v>75</v>
      </c>
      <c r="AY269" s="264" t="s">
        <v>126</v>
      </c>
    </row>
    <row r="270" s="13" customFormat="1">
      <c r="A270" s="13"/>
      <c r="B270" s="232"/>
      <c r="C270" s="233"/>
      <c r="D270" s="234" t="s">
        <v>136</v>
      </c>
      <c r="E270" s="235" t="s">
        <v>1</v>
      </c>
      <c r="F270" s="236" t="s">
        <v>280</v>
      </c>
      <c r="G270" s="233"/>
      <c r="H270" s="237">
        <v>160</v>
      </c>
      <c r="I270" s="238"/>
      <c r="J270" s="233"/>
      <c r="K270" s="233"/>
      <c r="L270" s="239"/>
      <c r="M270" s="240"/>
      <c r="N270" s="241"/>
      <c r="O270" s="241"/>
      <c r="P270" s="241"/>
      <c r="Q270" s="241"/>
      <c r="R270" s="241"/>
      <c r="S270" s="241"/>
      <c r="T270" s="242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3" t="s">
        <v>136</v>
      </c>
      <c r="AU270" s="243" t="s">
        <v>85</v>
      </c>
      <c r="AV270" s="13" t="s">
        <v>85</v>
      </c>
      <c r="AW270" s="13" t="s">
        <v>31</v>
      </c>
      <c r="AX270" s="13" t="s">
        <v>75</v>
      </c>
      <c r="AY270" s="243" t="s">
        <v>126</v>
      </c>
    </row>
    <row r="271" s="14" customFormat="1">
      <c r="A271" s="14"/>
      <c r="B271" s="244"/>
      <c r="C271" s="245"/>
      <c r="D271" s="234" t="s">
        <v>136</v>
      </c>
      <c r="E271" s="246" t="s">
        <v>1</v>
      </c>
      <c r="F271" s="247" t="s">
        <v>139</v>
      </c>
      <c r="G271" s="245"/>
      <c r="H271" s="248">
        <v>1780</v>
      </c>
      <c r="I271" s="249"/>
      <c r="J271" s="245"/>
      <c r="K271" s="245"/>
      <c r="L271" s="250"/>
      <c r="M271" s="251"/>
      <c r="N271" s="252"/>
      <c r="O271" s="252"/>
      <c r="P271" s="252"/>
      <c r="Q271" s="252"/>
      <c r="R271" s="252"/>
      <c r="S271" s="252"/>
      <c r="T271" s="253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4" t="s">
        <v>136</v>
      </c>
      <c r="AU271" s="254" t="s">
        <v>85</v>
      </c>
      <c r="AV271" s="14" t="s">
        <v>134</v>
      </c>
      <c r="AW271" s="14" t="s">
        <v>31</v>
      </c>
      <c r="AX271" s="14" t="s">
        <v>83</v>
      </c>
      <c r="AY271" s="254" t="s">
        <v>126</v>
      </c>
    </row>
    <row r="272" s="2" customFormat="1" ht="142.2" customHeight="1">
      <c r="A272" s="38"/>
      <c r="B272" s="39"/>
      <c r="C272" s="265" t="s">
        <v>294</v>
      </c>
      <c r="D272" s="265" t="s">
        <v>273</v>
      </c>
      <c r="E272" s="266" t="s">
        <v>295</v>
      </c>
      <c r="F272" s="267" t="s">
        <v>296</v>
      </c>
      <c r="G272" s="268" t="s">
        <v>131</v>
      </c>
      <c r="H272" s="269">
        <v>53</v>
      </c>
      <c r="I272" s="270"/>
      <c r="J272" s="271">
        <f>ROUND(I272*H272,2)</f>
        <v>0</v>
      </c>
      <c r="K272" s="267" t="s">
        <v>132</v>
      </c>
      <c r="L272" s="44"/>
      <c r="M272" s="272" t="s">
        <v>1</v>
      </c>
      <c r="N272" s="273" t="s">
        <v>40</v>
      </c>
      <c r="O272" s="91"/>
      <c r="P272" s="228">
        <f>O272*H272</f>
        <v>0</v>
      </c>
      <c r="Q272" s="228">
        <v>0</v>
      </c>
      <c r="R272" s="228">
        <f>Q272*H272</f>
        <v>0</v>
      </c>
      <c r="S272" s="228">
        <v>0</v>
      </c>
      <c r="T272" s="229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30" t="s">
        <v>134</v>
      </c>
      <c r="AT272" s="230" t="s">
        <v>273</v>
      </c>
      <c r="AU272" s="230" t="s">
        <v>85</v>
      </c>
      <c r="AY272" s="17" t="s">
        <v>126</v>
      </c>
      <c r="BE272" s="231">
        <f>IF(N272="základní",J272,0)</f>
        <v>0</v>
      </c>
      <c r="BF272" s="231">
        <f>IF(N272="snížená",J272,0)</f>
        <v>0</v>
      </c>
      <c r="BG272" s="231">
        <f>IF(N272="zákl. přenesená",J272,0)</f>
        <v>0</v>
      </c>
      <c r="BH272" s="231">
        <f>IF(N272="sníž. přenesená",J272,0)</f>
        <v>0</v>
      </c>
      <c r="BI272" s="231">
        <f>IF(N272="nulová",J272,0)</f>
        <v>0</v>
      </c>
      <c r="BJ272" s="17" t="s">
        <v>83</v>
      </c>
      <c r="BK272" s="231">
        <f>ROUND(I272*H272,2)</f>
        <v>0</v>
      </c>
      <c r="BL272" s="17" t="s">
        <v>134</v>
      </c>
      <c r="BM272" s="230" t="s">
        <v>297</v>
      </c>
    </row>
    <row r="273" s="2" customFormat="1">
      <c r="A273" s="38"/>
      <c r="B273" s="39"/>
      <c r="C273" s="40"/>
      <c r="D273" s="234" t="s">
        <v>277</v>
      </c>
      <c r="E273" s="40"/>
      <c r="F273" s="274" t="s">
        <v>298</v>
      </c>
      <c r="G273" s="40"/>
      <c r="H273" s="40"/>
      <c r="I273" s="275"/>
      <c r="J273" s="40"/>
      <c r="K273" s="40"/>
      <c r="L273" s="44"/>
      <c r="M273" s="276"/>
      <c r="N273" s="277"/>
      <c r="O273" s="91"/>
      <c r="P273" s="91"/>
      <c r="Q273" s="91"/>
      <c r="R273" s="91"/>
      <c r="S273" s="91"/>
      <c r="T273" s="92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T273" s="17" t="s">
        <v>277</v>
      </c>
      <c r="AU273" s="17" t="s">
        <v>85</v>
      </c>
    </row>
    <row r="274" s="15" customFormat="1">
      <c r="A274" s="15"/>
      <c r="B274" s="255"/>
      <c r="C274" s="256"/>
      <c r="D274" s="234" t="s">
        <v>136</v>
      </c>
      <c r="E274" s="257" t="s">
        <v>1</v>
      </c>
      <c r="F274" s="258" t="s">
        <v>144</v>
      </c>
      <c r="G274" s="256"/>
      <c r="H274" s="257" t="s">
        <v>1</v>
      </c>
      <c r="I274" s="259"/>
      <c r="J274" s="256"/>
      <c r="K274" s="256"/>
      <c r="L274" s="260"/>
      <c r="M274" s="261"/>
      <c r="N274" s="262"/>
      <c r="O274" s="262"/>
      <c r="P274" s="262"/>
      <c r="Q274" s="262"/>
      <c r="R274" s="262"/>
      <c r="S274" s="262"/>
      <c r="T274" s="263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64" t="s">
        <v>136</v>
      </c>
      <c r="AU274" s="264" t="s">
        <v>85</v>
      </c>
      <c r="AV274" s="15" t="s">
        <v>83</v>
      </c>
      <c r="AW274" s="15" t="s">
        <v>31</v>
      </c>
      <c r="AX274" s="15" t="s">
        <v>75</v>
      </c>
      <c r="AY274" s="264" t="s">
        <v>126</v>
      </c>
    </row>
    <row r="275" s="15" customFormat="1">
      <c r="A275" s="15"/>
      <c r="B275" s="255"/>
      <c r="C275" s="256"/>
      <c r="D275" s="234" t="s">
        <v>136</v>
      </c>
      <c r="E275" s="257" t="s">
        <v>1</v>
      </c>
      <c r="F275" s="258" t="s">
        <v>145</v>
      </c>
      <c r="G275" s="256"/>
      <c r="H275" s="257" t="s">
        <v>1</v>
      </c>
      <c r="I275" s="259"/>
      <c r="J275" s="256"/>
      <c r="K275" s="256"/>
      <c r="L275" s="260"/>
      <c r="M275" s="261"/>
      <c r="N275" s="262"/>
      <c r="O275" s="262"/>
      <c r="P275" s="262"/>
      <c r="Q275" s="262"/>
      <c r="R275" s="262"/>
      <c r="S275" s="262"/>
      <c r="T275" s="263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T275" s="264" t="s">
        <v>136</v>
      </c>
      <c r="AU275" s="264" t="s">
        <v>85</v>
      </c>
      <c r="AV275" s="15" t="s">
        <v>83</v>
      </c>
      <c r="AW275" s="15" t="s">
        <v>31</v>
      </c>
      <c r="AX275" s="15" t="s">
        <v>75</v>
      </c>
      <c r="AY275" s="264" t="s">
        <v>126</v>
      </c>
    </row>
    <row r="276" s="13" customFormat="1">
      <c r="A276" s="13"/>
      <c r="B276" s="232"/>
      <c r="C276" s="233"/>
      <c r="D276" s="234" t="s">
        <v>136</v>
      </c>
      <c r="E276" s="235" t="s">
        <v>1</v>
      </c>
      <c r="F276" s="236" t="s">
        <v>146</v>
      </c>
      <c r="G276" s="233"/>
      <c r="H276" s="237">
        <v>20</v>
      </c>
      <c r="I276" s="238"/>
      <c r="J276" s="233"/>
      <c r="K276" s="233"/>
      <c r="L276" s="239"/>
      <c r="M276" s="240"/>
      <c r="N276" s="241"/>
      <c r="O276" s="241"/>
      <c r="P276" s="241"/>
      <c r="Q276" s="241"/>
      <c r="R276" s="241"/>
      <c r="S276" s="241"/>
      <c r="T276" s="242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3" t="s">
        <v>136</v>
      </c>
      <c r="AU276" s="243" t="s">
        <v>85</v>
      </c>
      <c r="AV276" s="13" t="s">
        <v>85</v>
      </c>
      <c r="AW276" s="13" t="s">
        <v>31</v>
      </c>
      <c r="AX276" s="13" t="s">
        <v>75</v>
      </c>
      <c r="AY276" s="243" t="s">
        <v>126</v>
      </c>
    </row>
    <row r="277" s="15" customFormat="1">
      <c r="A277" s="15"/>
      <c r="B277" s="255"/>
      <c r="C277" s="256"/>
      <c r="D277" s="234" t="s">
        <v>136</v>
      </c>
      <c r="E277" s="257" t="s">
        <v>1</v>
      </c>
      <c r="F277" s="258" t="s">
        <v>147</v>
      </c>
      <c r="G277" s="256"/>
      <c r="H277" s="257" t="s">
        <v>1</v>
      </c>
      <c r="I277" s="259"/>
      <c r="J277" s="256"/>
      <c r="K277" s="256"/>
      <c r="L277" s="260"/>
      <c r="M277" s="261"/>
      <c r="N277" s="262"/>
      <c r="O277" s="262"/>
      <c r="P277" s="262"/>
      <c r="Q277" s="262"/>
      <c r="R277" s="262"/>
      <c r="S277" s="262"/>
      <c r="T277" s="263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64" t="s">
        <v>136</v>
      </c>
      <c r="AU277" s="264" t="s">
        <v>85</v>
      </c>
      <c r="AV277" s="15" t="s">
        <v>83</v>
      </c>
      <c r="AW277" s="15" t="s">
        <v>31</v>
      </c>
      <c r="AX277" s="15" t="s">
        <v>75</v>
      </c>
      <c r="AY277" s="264" t="s">
        <v>126</v>
      </c>
    </row>
    <row r="278" s="13" customFormat="1">
      <c r="A278" s="13"/>
      <c r="B278" s="232"/>
      <c r="C278" s="233"/>
      <c r="D278" s="234" t="s">
        <v>136</v>
      </c>
      <c r="E278" s="235" t="s">
        <v>1</v>
      </c>
      <c r="F278" s="236" t="s">
        <v>8</v>
      </c>
      <c r="G278" s="233"/>
      <c r="H278" s="237">
        <v>15</v>
      </c>
      <c r="I278" s="238"/>
      <c r="J278" s="233"/>
      <c r="K278" s="233"/>
      <c r="L278" s="239"/>
      <c r="M278" s="240"/>
      <c r="N278" s="241"/>
      <c r="O278" s="241"/>
      <c r="P278" s="241"/>
      <c r="Q278" s="241"/>
      <c r="R278" s="241"/>
      <c r="S278" s="241"/>
      <c r="T278" s="242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3" t="s">
        <v>136</v>
      </c>
      <c r="AU278" s="243" t="s">
        <v>85</v>
      </c>
      <c r="AV278" s="13" t="s">
        <v>85</v>
      </c>
      <c r="AW278" s="13" t="s">
        <v>31</v>
      </c>
      <c r="AX278" s="13" t="s">
        <v>75</v>
      </c>
      <c r="AY278" s="243" t="s">
        <v>126</v>
      </c>
    </row>
    <row r="279" s="15" customFormat="1">
      <c r="A279" s="15"/>
      <c r="B279" s="255"/>
      <c r="C279" s="256"/>
      <c r="D279" s="234" t="s">
        <v>136</v>
      </c>
      <c r="E279" s="257" t="s">
        <v>1</v>
      </c>
      <c r="F279" s="258" t="s">
        <v>148</v>
      </c>
      <c r="G279" s="256"/>
      <c r="H279" s="257" t="s">
        <v>1</v>
      </c>
      <c r="I279" s="259"/>
      <c r="J279" s="256"/>
      <c r="K279" s="256"/>
      <c r="L279" s="260"/>
      <c r="M279" s="261"/>
      <c r="N279" s="262"/>
      <c r="O279" s="262"/>
      <c r="P279" s="262"/>
      <c r="Q279" s="262"/>
      <c r="R279" s="262"/>
      <c r="S279" s="262"/>
      <c r="T279" s="263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64" t="s">
        <v>136</v>
      </c>
      <c r="AU279" s="264" t="s">
        <v>85</v>
      </c>
      <c r="AV279" s="15" t="s">
        <v>83</v>
      </c>
      <c r="AW279" s="15" t="s">
        <v>31</v>
      </c>
      <c r="AX279" s="15" t="s">
        <v>75</v>
      </c>
      <c r="AY279" s="264" t="s">
        <v>126</v>
      </c>
    </row>
    <row r="280" s="13" customFormat="1">
      <c r="A280" s="13"/>
      <c r="B280" s="232"/>
      <c r="C280" s="233"/>
      <c r="D280" s="234" t="s">
        <v>136</v>
      </c>
      <c r="E280" s="235" t="s">
        <v>1</v>
      </c>
      <c r="F280" s="236" t="s">
        <v>149</v>
      </c>
      <c r="G280" s="233"/>
      <c r="H280" s="237">
        <v>18</v>
      </c>
      <c r="I280" s="238"/>
      <c r="J280" s="233"/>
      <c r="K280" s="233"/>
      <c r="L280" s="239"/>
      <c r="M280" s="240"/>
      <c r="N280" s="241"/>
      <c r="O280" s="241"/>
      <c r="P280" s="241"/>
      <c r="Q280" s="241"/>
      <c r="R280" s="241"/>
      <c r="S280" s="241"/>
      <c r="T280" s="242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3" t="s">
        <v>136</v>
      </c>
      <c r="AU280" s="243" t="s">
        <v>85</v>
      </c>
      <c r="AV280" s="13" t="s">
        <v>85</v>
      </c>
      <c r="AW280" s="13" t="s">
        <v>31</v>
      </c>
      <c r="AX280" s="13" t="s">
        <v>75</v>
      </c>
      <c r="AY280" s="243" t="s">
        <v>126</v>
      </c>
    </row>
    <row r="281" s="14" customFormat="1">
      <c r="A281" s="14"/>
      <c r="B281" s="244"/>
      <c r="C281" s="245"/>
      <c r="D281" s="234" t="s">
        <v>136</v>
      </c>
      <c r="E281" s="246" t="s">
        <v>1</v>
      </c>
      <c r="F281" s="247" t="s">
        <v>139</v>
      </c>
      <c r="G281" s="245"/>
      <c r="H281" s="248">
        <v>53</v>
      </c>
      <c r="I281" s="249"/>
      <c r="J281" s="245"/>
      <c r="K281" s="245"/>
      <c r="L281" s="250"/>
      <c r="M281" s="251"/>
      <c r="N281" s="252"/>
      <c r="O281" s="252"/>
      <c r="P281" s="252"/>
      <c r="Q281" s="252"/>
      <c r="R281" s="252"/>
      <c r="S281" s="252"/>
      <c r="T281" s="253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4" t="s">
        <v>136</v>
      </c>
      <c r="AU281" s="254" t="s">
        <v>85</v>
      </c>
      <c r="AV281" s="14" t="s">
        <v>134</v>
      </c>
      <c r="AW281" s="14" t="s">
        <v>31</v>
      </c>
      <c r="AX281" s="14" t="s">
        <v>83</v>
      </c>
      <c r="AY281" s="254" t="s">
        <v>126</v>
      </c>
    </row>
    <row r="282" s="2" customFormat="1" ht="101.25" customHeight="1">
      <c r="A282" s="38"/>
      <c r="B282" s="39"/>
      <c r="C282" s="265" t="s">
        <v>299</v>
      </c>
      <c r="D282" s="265" t="s">
        <v>273</v>
      </c>
      <c r="E282" s="266" t="s">
        <v>300</v>
      </c>
      <c r="F282" s="267" t="s">
        <v>301</v>
      </c>
      <c r="G282" s="268" t="s">
        <v>240</v>
      </c>
      <c r="H282" s="269">
        <v>250</v>
      </c>
      <c r="I282" s="270"/>
      <c r="J282" s="271">
        <f>ROUND(I282*H282,2)</f>
        <v>0</v>
      </c>
      <c r="K282" s="267" t="s">
        <v>132</v>
      </c>
      <c r="L282" s="44"/>
      <c r="M282" s="272" t="s">
        <v>1</v>
      </c>
      <c r="N282" s="273" t="s">
        <v>40</v>
      </c>
      <c r="O282" s="91"/>
      <c r="P282" s="228">
        <f>O282*H282</f>
        <v>0</v>
      </c>
      <c r="Q282" s="228">
        <v>0</v>
      </c>
      <c r="R282" s="228">
        <f>Q282*H282</f>
        <v>0</v>
      </c>
      <c r="S282" s="228">
        <v>0</v>
      </c>
      <c r="T282" s="229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30" t="s">
        <v>134</v>
      </c>
      <c r="AT282" s="230" t="s">
        <v>273</v>
      </c>
      <c r="AU282" s="230" t="s">
        <v>85</v>
      </c>
      <c r="AY282" s="17" t="s">
        <v>126</v>
      </c>
      <c r="BE282" s="231">
        <f>IF(N282="základní",J282,0)</f>
        <v>0</v>
      </c>
      <c r="BF282" s="231">
        <f>IF(N282="snížená",J282,0)</f>
        <v>0</v>
      </c>
      <c r="BG282" s="231">
        <f>IF(N282="zákl. přenesená",J282,0)</f>
        <v>0</v>
      </c>
      <c r="BH282" s="231">
        <f>IF(N282="sníž. přenesená",J282,0)</f>
        <v>0</v>
      </c>
      <c r="BI282" s="231">
        <f>IF(N282="nulová",J282,0)</f>
        <v>0</v>
      </c>
      <c r="BJ282" s="17" t="s">
        <v>83</v>
      </c>
      <c r="BK282" s="231">
        <f>ROUND(I282*H282,2)</f>
        <v>0</v>
      </c>
      <c r="BL282" s="17" t="s">
        <v>134</v>
      </c>
      <c r="BM282" s="230" t="s">
        <v>302</v>
      </c>
    </row>
    <row r="283" s="2" customFormat="1">
      <c r="A283" s="38"/>
      <c r="B283" s="39"/>
      <c r="C283" s="40"/>
      <c r="D283" s="234" t="s">
        <v>277</v>
      </c>
      <c r="E283" s="40"/>
      <c r="F283" s="274" t="s">
        <v>303</v>
      </c>
      <c r="G283" s="40"/>
      <c r="H283" s="40"/>
      <c r="I283" s="275"/>
      <c r="J283" s="40"/>
      <c r="K283" s="40"/>
      <c r="L283" s="44"/>
      <c r="M283" s="276"/>
      <c r="N283" s="277"/>
      <c r="O283" s="91"/>
      <c r="P283" s="91"/>
      <c r="Q283" s="91"/>
      <c r="R283" s="91"/>
      <c r="S283" s="91"/>
      <c r="T283" s="92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T283" s="17" t="s">
        <v>277</v>
      </c>
      <c r="AU283" s="17" t="s">
        <v>85</v>
      </c>
    </row>
    <row r="284" s="15" customFormat="1">
      <c r="A284" s="15"/>
      <c r="B284" s="255"/>
      <c r="C284" s="256"/>
      <c r="D284" s="234" t="s">
        <v>136</v>
      </c>
      <c r="E284" s="257" t="s">
        <v>1</v>
      </c>
      <c r="F284" s="258" t="s">
        <v>304</v>
      </c>
      <c r="G284" s="256"/>
      <c r="H284" s="257" t="s">
        <v>1</v>
      </c>
      <c r="I284" s="259"/>
      <c r="J284" s="256"/>
      <c r="K284" s="256"/>
      <c r="L284" s="260"/>
      <c r="M284" s="261"/>
      <c r="N284" s="262"/>
      <c r="O284" s="262"/>
      <c r="P284" s="262"/>
      <c r="Q284" s="262"/>
      <c r="R284" s="262"/>
      <c r="S284" s="262"/>
      <c r="T284" s="263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T284" s="264" t="s">
        <v>136</v>
      </c>
      <c r="AU284" s="264" t="s">
        <v>85</v>
      </c>
      <c r="AV284" s="15" t="s">
        <v>83</v>
      </c>
      <c r="AW284" s="15" t="s">
        <v>31</v>
      </c>
      <c r="AX284" s="15" t="s">
        <v>75</v>
      </c>
      <c r="AY284" s="264" t="s">
        <v>126</v>
      </c>
    </row>
    <row r="285" s="13" customFormat="1">
      <c r="A285" s="13"/>
      <c r="B285" s="232"/>
      <c r="C285" s="233"/>
      <c r="D285" s="234" t="s">
        <v>136</v>
      </c>
      <c r="E285" s="235" t="s">
        <v>1</v>
      </c>
      <c r="F285" s="236" t="s">
        <v>305</v>
      </c>
      <c r="G285" s="233"/>
      <c r="H285" s="237">
        <v>250</v>
      </c>
      <c r="I285" s="238"/>
      <c r="J285" s="233"/>
      <c r="K285" s="233"/>
      <c r="L285" s="239"/>
      <c r="M285" s="240"/>
      <c r="N285" s="241"/>
      <c r="O285" s="241"/>
      <c r="P285" s="241"/>
      <c r="Q285" s="241"/>
      <c r="R285" s="241"/>
      <c r="S285" s="241"/>
      <c r="T285" s="242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3" t="s">
        <v>136</v>
      </c>
      <c r="AU285" s="243" t="s">
        <v>85</v>
      </c>
      <c r="AV285" s="13" t="s">
        <v>85</v>
      </c>
      <c r="AW285" s="13" t="s">
        <v>31</v>
      </c>
      <c r="AX285" s="13" t="s">
        <v>75</v>
      </c>
      <c r="AY285" s="243" t="s">
        <v>126</v>
      </c>
    </row>
    <row r="286" s="14" customFormat="1">
      <c r="A286" s="14"/>
      <c r="B286" s="244"/>
      <c r="C286" s="245"/>
      <c r="D286" s="234" t="s">
        <v>136</v>
      </c>
      <c r="E286" s="246" t="s">
        <v>1</v>
      </c>
      <c r="F286" s="247" t="s">
        <v>139</v>
      </c>
      <c r="G286" s="245"/>
      <c r="H286" s="248">
        <v>250</v>
      </c>
      <c r="I286" s="249"/>
      <c r="J286" s="245"/>
      <c r="K286" s="245"/>
      <c r="L286" s="250"/>
      <c r="M286" s="251"/>
      <c r="N286" s="252"/>
      <c r="O286" s="252"/>
      <c r="P286" s="252"/>
      <c r="Q286" s="252"/>
      <c r="R286" s="252"/>
      <c r="S286" s="252"/>
      <c r="T286" s="253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4" t="s">
        <v>136</v>
      </c>
      <c r="AU286" s="254" t="s">
        <v>85</v>
      </c>
      <c r="AV286" s="14" t="s">
        <v>134</v>
      </c>
      <c r="AW286" s="14" t="s">
        <v>31</v>
      </c>
      <c r="AX286" s="14" t="s">
        <v>83</v>
      </c>
      <c r="AY286" s="254" t="s">
        <v>126</v>
      </c>
    </row>
    <row r="287" s="2" customFormat="1" ht="114.9" customHeight="1">
      <c r="A287" s="38"/>
      <c r="B287" s="39"/>
      <c r="C287" s="265" t="s">
        <v>306</v>
      </c>
      <c r="D287" s="265" t="s">
        <v>273</v>
      </c>
      <c r="E287" s="266" t="s">
        <v>307</v>
      </c>
      <c r="F287" s="267" t="s">
        <v>308</v>
      </c>
      <c r="G287" s="268" t="s">
        <v>240</v>
      </c>
      <c r="H287" s="269">
        <v>3428</v>
      </c>
      <c r="I287" s="270"/>
      <c r="J287" s="271">
        <f>ROUND(I287*H287,2)</f>
        <v>0</v>
      </c>
      <c r="K287" s="267" t="s">
        <v>132</v>
      </c>
      <c r="L287" s="44"/>
      <c r="M287" s="272" t="s">
        <v>1</v>
      </c>
      <c r="N287" s="273" t="s">
        <v>40</v>
      </c>
      <c r="O287" s="91"/>
      <c r="P287" s="228">
        <f>O287*H287</f>
        <v>0</v>
      </c>
      <c r="Q287" s="228">
        <v>0</v>
      </c>
      <c r="R287" s="228">
        <f>Q287*H287</f>
        <v>0</v>
      </c>
      <c r="S287" s="228">
        <v>0</v>
      </c>
      <c r="T287" s="229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30" t="s">
        <v>134</v>
      </c>
      <c r="AT287" s="230" t="s">
        <v>273</v>
      </c>
      <c r="AU287" s="230" t="s">
        <v>85</v>
      </c>
      <c r="AY287" s="17" t="s">
        <v>126</v>
      </c>
      <c r="BE287" s="231">
        <f>IF(N287="základní",J287,0)</f>
        <v>0</v>
      </c>
      <c r="BF287" s="231">
        <f>IF(N287="snížená",J287,0)</f>
        <v>0</v>
      </c>
      <c r="BG287" s="231">
        <f>IF(N287="zákl. přenesená",J287,0)</f>
        <v>0</v>
      </c>
      <c r="BH287" s="231">
        <f>IF(N287="sníž. přenesená",J287,0)</f>
        <v>0</v>
      </c>
      <c r="BI287" s="231">
        <f>IF(N287="nulová",J287,0)</f>
        <v>0</v>
      </c>
      <c r="BJ287" s="17" t="s">
        <v>83</v>
      </c>
      <c r="BK287" s="231">
        <f>ROUND(I287*H287,2)</f>
        <v>0</v>
      </c>
      <c r="BL287" s="17" t="s">
        <v>134</v>
      </c>
      <c r="BM287" s="230" t="s">
        <v>309</v>
      </c>
    </row>
    <row r="288" s="2" customFormat="1">
      <c r="A288" s="38"/>
      <c r="B288" s="39"/>
      <c r="C288" s="40"/>
      <c r="D288" s="234" t="s">
        <v>277</v>
      </c>
      <c r="E288" s="40"/>
      <c r="F288" s="274" t="s">
        <v>310</v>
      </c>
      <c r="G288" s="40"/>
      <c r="H288" s="40"/>
      <c r="I288" s="275"/>
      <c r="J288" s="40"/>
      <c r="K288" s="40"/>
      <c r="L288" s="44"/>
      <c r="M288" s="276"/>
      <c r="N288" s="277"/>
      <c r="O288" s="91"/>
      <c r="P288" s="91"/>
      <c r="Q288" s="91"/>
      <c r="R288" s="91"/>
      <c r="S288" s="91"/>
      <c r="T288" s="92"/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T288" s="17" t="s">
        <v>277</v>
      </c>
      <c r="AU288" s="17" t="s">
        <v>85</v>
      </c>
    </row>
    <row r="289" s="15" customFormat="1">
      <c r="A289" s="15"/>
      <c r="B289" s="255"/>
      <c r="C289" s="256"/>
      <c r="D289" s="234" t="s">
        <v>136</v>
      </c>
      <c r="E289" s="257" t="s">
        <v>1</v>
      </c>
      <c r="F289" s="258" t="s">
        <v>311</v>
      </c>
      <c r="G289" s="256"/>
      <c r="H289" s="257" t="s">
        <v>1</v>
      </c>
      <c r="I289" s="259"/>
      <c r="J289" s="256"/>
      <c r="K289" s="256"/>
      <c r="L289" s="260"/>
      <c r="M289" s="261"/>
      <c r="N289" s="262"/>
      <c r="O289" s="262"/>
      <c r="P289" s="262"/>
      <c r="Q289" s="262"/>
      <c r="R289" s="262"/>
      <c r="S289" s="262"/>
      <c r="T289" s="263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64" t="s">
        <v>136</v>
      </c>
      <c r="AU289" s="264" t="s">
        <v>85</v>
      </c>
      <c r="AV289" s="15" t="s">
        <v>83</v>
      </c>
      <c r="AW289" s="15" t="s">
        <v>31</v>
      </c>
      <c r="AX289" s="15" t="s">
        <v>75</v>
      </c>
      <c r="AY289" s="264" t="s">
        <v>126</v>
      </c>
    </row>
    <row r="290" s="13" customFormat="1">
      <c r="A290" s="13"/>
      <c r="B290" s="232"/>
      <c r="C290" s="233"/>
      <c r="D290" s="234" t="s">
        <v>136</v>
      </c>
      <c r="E290" s="235" t="s">
        <v>1</v>
      </c>
      <c r="F290" s="236" t="s">
        <v>312</v>
      </c>
      <c r="G290" s="233"/>
      <c r="H290" s="237">
        <v>490</v>
      </c>
      <c r="I290" s="238"/>
      <c r="J290" s="233"/>
      <c r="K290" s="233"/>
      <c r="L290" s="239"/>
      <c r="M290" s="240"/>
      <c r="N290" s="241"/>
      <c r="O290" s="241"/>
      <c r="P290" s="241"/>
      <c r="Q290" s="241"/>
      <c r="R290" s="241"/>
      <c r="S290" s="241"/>
      <c r="T290" s="242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3" t="s">
        <v>136</v>
      </c>
      <c r="AU290" s="243" t="s">
        <v>85</v>
      </c>
      <c r="AV290" s="13" t="s">
        <v>85</v>
      </c>
      <c r="AW290" s="13" t="s">
        <v>31</v>
      </c>
      <c r="AX290" s="13" t="s">
        <v>75</v>
      </c>
      <c r="AY290" s="243" t="s">
        <v>126</v>
      </c>
    </row>
    <row r="291" s="15" customFormat="1">
      <c r="A291" s="15"/>
      <c r="B291" s="255"/>
      <c r="C291" s="256"/>
      <c r="D291" s="234" t="s">
        <v>136</v>
      </c>
      <c r="E291" s="257" t="s">
        <v>1</v>
      </c>
      <c r="F291" s="258" t="s">
        <v>313</v>
      </c>
      <c r="G291" s="256"/>
      <c r="H291" s="257" t="s">
        <v>1</v>
      </c>
      <c r="I291" s="259"/>
      <c r="J291" s="256"/>
      <c r="K291" s="256"/>
      <c r="L291" s="260"/>
      <c r="M291" s="261"/>
      <c r="N291" s="262"/>
      <c r="O291" s="262"/>
      <c r="P291" s="262"/>
      <c r="Q291" s="262"/>
      <c r="R291" s="262"/>
      <c r="S291" s="262"/>
      <c r="T291" s="263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T291" s="264" t="s">
        <v>136</v>
      </c>
      <c r="AU291" s="264" t="s">
        <v>85</v>
      </c>
      <c r="AV291" s="15" t="s">
        <v>83</v>
      </c>
      <c r="AW291" s="15" t="s">
        <v>31</v>
      </c>
      <c r="AX291" s="15" t="s">
        <v>75</v>
      </c>
      <c r="AY291" s="264" t="s">
        <v>126</v>
      </c>
    </row>
    <row r="292" s="13" customFormat="1">
      <c r="A292" s="13"/>
      <c r="B292" s="232"/>
      <c r="C292" s="233"/>
      <c r="D292" s="234" t="s">
        <v>136</v>
      </c>
      <c r="E292" s="235" t="s">
        <v>1</v>
      </c>
      <c r="F292" s="236" t="s">
        <v>314</v>
      </c>
      <c r="G292" s="233"/>
      <c r="H292" s="237">
        <v>1600</v>
      </c>
      <c r="I292" s="238"/>
      <c r="J292" s="233"/>
      <c r="K292" s="233"/>
      <c r="L292" s="239"/>
      <c r="M292" s="240"/>
      <c r="N292" s="241"/>
      <c r="O292" s="241"/>
      <c r="P292" s="241"/>
      <c r="Q292" s="241"/>
      <c r="R292" s="241"/>
      <c r="S292" s="241"/>
      <c r="T292" s="242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3" t="s">
        <v>136</v>
      </c>
      <c r="AU292" s="243" t="s">
        <v>85</v>
      </c>
      <c r="AV292" s="13" t="s">
        <v>85</v>
      </c>
      <c r="AW292" s="13" t="s">
        <v>31</v>
      </c>
      <c r="AX292" s="13" t="s">
        <v>75</v>
      </c>
      <c r="AY292" s="243" t="s">
        <v>126</v>
      </c>
    </row>
    <row r="293" s="15" customFormat="1">
      <c r="A293" s="15"/>
      <c r="B293" s="255"/>
      <c r="C293" s="256"/>
      <c r="D293" s="234" t="s">
        <v>136</v>
      </c>
      <c r="E293" s="257" t="s">
        <v>1</v>
      </c>
      <c r="F293" s="258" t="s">
        <v>315</v>
      </c>
      <c r="G293" s="256"/>
      <c r="H293" s="257" t="s">
        <v>1</v>
      </c>
      <c r="I293" s="259"/>
      <c r="J293" s="256"/>
      <c r="K293" s="256"/>
      <c r="L293" s="260"/>
      <c r="M293" s="261"/>
      <c r="N293" s="262"/>
      <c r="O293" s="262"/>
      <c r="P293" s="262"/>
      <c r="Q293" s="262"/>
      <c r="R293" s="262"/>
      <c r="S293" s="262"/>
      <c r="T293" s="263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T293" s="264" t="s">
        <v>136</v>
      </c>
      <c r="AU293" s="264" t="s">
        <v>85</v>
      </c>
      <c r="AV293" s="15" t="s">
        <v>83</v>
      </c>
      <c r="AW293" s="15" t="s">
        <v>31</v>
      </c>
      <c r="AX293" s="15" t="s">
        <v>75</v>
      </c>
      <c r="AY293" s="264" t="s">
        <v>126</v>
      </c>
    </row>
    <row r="294" s="13" customFormat="1">
      <c r="A294" s="13"/>
      <c r="B294" s="232"/>
      <c r="C294" s="233"/>
      <c r="D294" s="234" t="s">
        <v>136</v>
      </c>
      <c r="E294" s="235" t="s">
        <v>1</v>
      </c>
      <c r="F294" s="236" t="s">
        <v>316</v>
      </c>
      <c r="G294" s="233"/>
      <c r="H294" s="237">
        <v>1338</v>
      </c>
      <c r="I294" s="238"/>
      <c r="J294" s="233"/>
      <c r="K294" s="233"/>
      <c r="L294" s="239"/>
      <c r="M294" s="240"/>
      <c r="N294" s="241"/>
      <c r="O294" s="241"/>
      <c r="P294" s="241"/>
      <c r="Q294" s="241"/>
      <c r="R294" s="241"/>
      <c r="S294" s="241"/>
      <c r="T294" s="242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3" t="s">
        <v>136</v>
      </c>
      <c r="AU294" s="243" t="s">
        <v>85</v>
      </c>
      <c r="AV294" s="13" t="s">
        <v>85</v>
      </c>
      <c r="AW294" s="13" t="s">
        <v>31</v>
      </c>
      <c r="AX294" s="13" t="s">
        <v>75</v>
      </c>
      <c r="AY294" s="243" t="s">
        <v>126</v>
      </c>
    </row>
    <row r="295" s="14" customFormat="1">
      <c r="A295" s="14"/>
      <c r="B295" s="244"/>
      <c r="C295" s="245"/>
      <c r="D295" s="234" t="s">
        <v>136</v>
      </c>
      <c r="E295" s="246" t="s">
        <v>1</v>
      </c>
      <c r="F295" s="247" t="s">
        <v>139</v>
      </c>
      <c r="G295" s="245"/>
      <c r="H295" s="248">
        <v>3428</v>
      </c>
      <c r="I295" s="249"/>
      <c r="J295" s="245"/>
      <c r="K295" s="245"/>
      <c r="L295" s="250"/>
      <c r="M295" s="251"/>
      <c r="N295" s="252"/>
      <c r="O295" s="252"/>
      <c r="P295" s="252"/>
      <c r="Q295" s="252"/>
      <c r="R295" s="252"/>
      <c r="S295" s="252"/>
      <c r="T295" s="253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4" t="s">
        <v>136</v>
      </c>
      <c r="AU295" s="254" t="s">
        <v>85</v>
      </c>
      <c r="AV295" s="14" t="s">
        <v>134</v>
      </c>
      <c r="AW295" s="14" t="s">
        <v>31</v>
      </c>
      <c r="AX295" s="14" t="s">
        <v>83</v>
      </c>
      <c r="AY295" s="254" t="s">
        <v>126</v>
      </c>
    </row>
    <row r="296" s="2" customFormat="1" ht="114.9" customHeight="1">
      <c r="A296" s="38"/>
      <c r="B296" s="39"/>
      <c r="C296" s="265" t="s">
        <v>317</v>
      </c>
      <c r="D296" s="265" t="s">
        <v>273</v>
      </c>
      <c r="E296" s="266" t="s">
        <v>318</v>
      </c>
      <c r="F296" s="267" t="s">
        <v>319</v>
      </c>
      <c r="G296" s="268" t="s">
        <v>240</v>
      </c>
      <c r="H296" s="269">
        <v>416</v>
      </c>
      <c r="I296" s="270"/>
      <c r="J296" s="271">
        <f>ROUND(I296*H296,2)</f>
        <v>0</v>
      </c>
      <c r="K296" s="267" t="s">
        <v>132</v>
      </c>
      <c r="L296" s="44"/>
      <c r="M296" s="272" t="s">
        <v>1</v>
      </c>
      <c r="N296" s="273" t="s">
        <v>40</v>
      </c>
      <c r="O296" s="91"/>
      <c r="P296" s="228">
        <f>O296*H296</f>
        <v>0</v>
      </c>
      <c r="Q296" s="228">
        <v>0</v>
      </c>
      <c r="R296" s="228">
        <f>Q296*H296</f>
        <v>0</v>
      </c>
      <c r="S296" s="228">
        <v>0</v>
      </c>
      <c r="T296" s="229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30" t="s">
        <v>134</v>
      </c>
      <c r="AT296" s="230" t="s">
        <v>273</v>
      </c>
      <c r="AU296" s="230" t="s">
        <v>85</v>
      </c>
      <c r="AY296" s="17" t="s">
        <v>126</v>
      </c>
      <c r="BE296" s="231">
        <f>IF(N296="základní",J296,0)</f>
        <v>0</v>
      </c>
      <c r="BF296" s="231">
        <f>IF(N296="snížená",J296,0)</f>
        <v>0</v>
      </c>
      <c r="BG296" s="231">
        <f>IF(N296="zákl. přenesená",J296,0)</f>
        <v>0</v>
      </c>
      <c r="BH296" s="231">
        <f>IF(N296="sníž. přenesená",J296,0)</f>
        <v>0</v>
      </c>
      <c r="BI296" s="231">
        <f>IF(N296="nulová",J296,0)</f>
        <v>0</v>
      </c>
      <c r="BJ296" s="17" t="s">
        <v>83</v>
      </c>
      <c r="BK296" s="231">
        <f>ROUND(I296*H296,2)</f>
        <v>0</v>
      </c>
      <c r="BL296" s="17" t="s">
        <v>134</v>
      </c>
      <c r="BM296" s="230" t="s">
        <v>320</v>
      </c>
    </row>
    <row r="297" s="2" customFormat="1">
      <c r="A297" s="38"/>
      <c r="B297" s="39"/>
      <c r="C297" s="40"/>
      <c r="D297" s="234" t="s">
        <v>277</v>
      </c>
      <c r="E297" s="40"/>
      <c r="F297" s="274" t="s">
        <v>321</v>
      </c>
      <c r="G297" s="40"/>
      <c r="H297" s="40"/>
      <c r="I297" s="275"/>
      <c r="J297" s="40"/>
      <c r="K297" s="40"/>
      <c r="L297" s="44"/>
      <c r="M297" s="276"/>
      <c r="N297" s="277"/>
      <c r="O297" s="91"/>
      <c r="P297" s="91"/>
      <c r="Q297" s="91"/>
      <c r="R297" s="91"/>
      <c r="S297" s="91"/>
      <c r="T297" s="92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T297" s="17" t="s">
        <v>277</v>
      </c>
      <c r="AU297" s="17" t="s">
        <v>85</v>
      </c>
    </row>
    <row r="298" s="15" customFormat="1">
      <c r="A298" s="15"/>
      <c r="B298" s="255"/>
      <c r="C298" s="256"/>
      <c r="D298" s="234" t="s">
        <v>136</v>
      </c>
      <c r="E298" s="257" t="s">
        <v>1</v>
      </c>
      <c r="F298" s="258" t="s">
        <v>322</v>
      </c>
      <c r="G298" s="256"/>
      <c r="H298" s="257" t="s">
        <v>1</v>
      </c>
      <c r="I298" s="259"/>
      <c r="J298" s="256"/>
      <c r="K298" s="256"/>
      <c r="L298" s="260"/>
      <c r="M298" s="261"/>
      <c r="N298" s="262"/>
      <c r="O298" s="262"/>
      <c r="P298" s="262"/>
      <c r="Q298" s="262"/>
      <c r="R298" s="262"/>
      <c r="S298" s="262"/>
      <c r="T298" s="263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T298" s="264" t="s">
        <v>136</v>
      </c>
      <c r="AU298" s="264" t="s">
        <v>85</v>
      </c>
      <c r="AV298" s="15" t="s">
        <v>83</v>
      </c>
      <c r="AW298" s="15" t="s">
        <v>31</v>
      </c>
      <c r="AX298" s="15" t="s">
        <v>75</v>
      </c>
      <c r="AY298" s="264" t="s">
        <v>126</v>
      </c>
    </row>
    <row r="299" s="13" customFormat="1">
      <c r="A299" s="13"/>
      <c r="B299" s="232"/>
      <c r="C299" s="233"/>
      <c r="D299" s="234" t="s">
        <v>136</v>
      </c>
      <c r="E299" s="235" t="s">
        <v>1</v>
      </c>
      <c r="F299" s="236" t="s">
        <v>323</v>
      </c>
      <c r="G299" s="233"/>
      <c r="H299" s="237">
        <v>416</v>
      </c>
      <c r="I299" s="238"/>
      <c r="J299" s="233"/>
      <c r="K299" s="233"/>
      <c r="L299" s="239"/>
      <c r="M299" s="240"/>
      <c r="N299" s="241"/>
      <c r="O299" s="241"/>
      <c r="P299" s="241"/>
      <c r="Q299" s="241"/>
      <c r="R299" s="241"/>
      <c r="S299" s="241"/>
      <c r="T299" s="242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3" t="s">
        <v>136</v>
      </c>
      <c r="AU299" s="243" t="s">
        <v>85</v>
      </c>
      <c r="AV299" s="13" t="s">
        <v>85</v>
      </c>
      <c r="AW299" s="13" t="s">
        <v>31</v>
      </c>
      <c r="AX299" s="13" t="s">
        <v>75</v>
      </c>
      <c r="AY299" s="243" t="s">
        <v>126</v>
      </c>
    </row>
    <row r="300" s="14" customFormat="1">
      <c r="A300" s="14"/>
      <c r="B300" s="244"/>
      <c r="C300" s="245"/>
      <c r="D300" s="234" t="s">
        <v>136</v>
      </c>
      <c r="E300" s="246" t="s">
        <v>1</v>
      </c>
      <c r="F300" s="247" t="s">
        <v>139</v>
      </c>
      <c r="G300" s="245"/>
      <c r="H300" s="248">
        <v>416</v>
      </c>
      <c r="I300" s="249"/>
      <c r="J300" s="245"/>
      <c r="K300" s="245"/>
      <c r="L300" s="250"/>
      <c r="M300" s="251"/>
      <c r="N300" s="252"/>
      <c r="O300" s="252"/>
      <c r="P300" s="252"/>
      <c r="Q300" s="252"/>
      <c r="R300" s="252"/>
      <c r="S300" s="252"/>
      <c r="T300" s="253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4" t="s">
        <v>136</v>
      </c>
      <c r="AU300" s="254" t="s">
        <v>85</v>
      </c>
      <c r="AV300" s="14" t="s">
        <v>134</v>
      </c>
      <c r="AW300" s="14" t="s">
        <v>31</v>
      </c>
      <c r="AX300" s="14" t="s">
        <v>83</v>
      </c>
      <c r="AY300" s="254" t="s">
        <v>126</v>
      </c>
    </row>
    <row r="301" s="2" customFormat="1" ht="90" customHeight="1">
      <c r="A301" s="38"/>
      <c r="B301" s="39"/>
      <c r="C301" s="265" t="s">
        <v>324</v>
      </c>
      <c r="D301" s="265" t="s">
        <v>273</v>
      </c>
      <c r="E301" s="266" t="s">
        <v>325</v>
      </c>
      <c r="F301" s="267" t="s">
        <v>326</v>
      </c>
      <c r="G301" s="268" t="s">
        <v>240</v>
      </c>
      <c r="H301" s="269">
        <v>2306</v>
      </c>
      <c r="I301" s="270"/>
      <c r="J301" s="271">
        <f>ROUND(I301*H301,2)</f>
        <v>0</v>
      </c>
      <c r="K301" s="267" t="s">
        <v>132</v>
      </c>
      <c r="L301" s="44"/>
      <c r="M301" s="272" t="s">
        <v>1</v>
      </c>
      <c r="N301" s="273" t="s">
        <v>40</v>
      </c>
      <c r="O301" s="91"/>
      <c r="P301" s="228">
        <f>O301*H301</f>
        <v>0</v>
      </c>
      <c r="Q301" s="228">
        <v>0</v>
      </c>
      <c r="R301" s="228">
        <f>Q301*H301</f>
        <v>0</v>
      </c>
      <c r="S301" s="228">
        <v>0</v>
      </c>
      <c r="T301" s="229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30" t="s">
        <v>134</v>
      </c>
      <c r="AT301" s="230" t="s">
        <v>273</v>
      </c>
      <c r="AU301" s="230" t="s">
        <v>85</v>
      </c>
      <c r="AY301" s="17" t="s">
        <v>126</v>
      </c>
      <c r="BE301" s="231">
        <f>IF(N301="základní",J301,0)</f>
        <v>0</v>
      </c>
      <c r="BF301" s="231">
        <f>IF(N301="snížená",J301,0)</f>
        <v>0</v>
      </c>
      <c r="BG301" s="231">
        <f>IF(N301="zákl. přenesená",J301,0)</f>
        <v>0</v>
      </c>
      <c r="BH301" s="231">
        <f>IF(N301="sníž. přenesená",J301,0)</f>
        <v>0</v>
      </c>
      <c r="BI301" s="231">
        <f>IF(N301="nulová",J301,0)</f>
        <v>0</v>
      </c>
      <c r="BJ301" s="17" t="s">
        <v>83</v>
      </c>
      <c r="BK301" s="231">
        <f>ROUND(I301*H301,2)</f>
        <v>0</v>
      </c>
      <c r="BL301" s="17" t="s">
        <v>134</v>
      </c>
      <c r="BM301" s="230" t="s">
        <v>327</v>
      </c>
    </row>
    <row r="302" s="2" customFormat="1">
      <c r="A302" s="38"/>
      <c r="B302" s="39"/>
      <c r="C302" s="40"/>
      <c r="D302" s="234" t="s">
        <v>277</v>
      </c>
      <c r="E302" s="40"/>
      <c r="F302" s="274" t="s">
        <v>328</v>
      </c>
      <c r="G302" s="40"/>
      <c r="H302" s="40"/>
      <c r="I302" s="275"/>
      <c r="J302" s="40"/>
      <c r="K302" s="40"/>
      <c r="L302" s="44"/>
      <c r="M302" s="276"/>
      <c r="N302" s="277"/>
      <c r="O302" s="91"/>
      <c r="P302" s="91"/>
      <c r="Q302" s="91"/>
      <c r="R302" s="91"/>
      <c r="S302" s="91"/>
      <c r="T302" s="92"/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T302" s="17" t="s">
        <v>277</v>
      </c>
      <c r="AU302" s="17" t="s">
        <v>85</v>
      </c>
    </row>
    <row r="303" s="15" customFormat="1">
      <c r="A303" s="15"/>
      <c r="B303" s="255"/>
      <c r="C303" s="256"/>
      <c r="D303" s="234" t="s">
        <v>136</v>
      </c>
      <c r="E303" s="257" t="s">
        <v>1</v>
      </c>
      <c r="F303" s="258" t="s">
        <v>329</v>
      </c>
      <c r="G303" s="256"/>
      <c r="H303" s="257" t="s">
        <v>1</v>
      </c>
      <c r="I303" s="259"/>
      <c r="J303" s="256"/>
      <c r="K303" s="256"/>
      <c r="L303" s="260"/>
      <c r="M303" s="261"/>
      <c r="N303" s="262"/>
      <c r="O303" s="262"/>
      <c r="P303" s="262"/>
      <c r="Q303" s="262"/>
      <c r="R303" s="262"/>
      <c r="S303" s="262"/>
      <c r="T303" s="263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T303" s="264" t="s">
        <v>136</v>
      </c>
      <c r="AU303" s="264" t="s">
        <v>85</v>
      </c>
      <c r="AV303" s="15" t="s">
        <v>83</v>
      </c>
      <c r="AW303" s="15" t="s">
        <v>31</v>
      </c>
      <c r="AX303" s="15" t="s">
        <v>75</v>
      </c>
      <c r="AY303" s="264" t="s">
        <v>126</v>
      </c>
    </row>
    <row r="304" s="13" customFormat="1">
      <c r="A304" s="13"/>
      <c r="B304" s="232"/>
      <c r="C304" s="233"/>
      <c r="D304" s="234" t="s">
        <v>136</v>
      </c>
      <c r="E304" s="235" t="s">
        <v>1</v>
      </c>
      <c r="F304" s="236" t="s">
        <v>330</v>
      </c>
      <c r="G304" s="233"/>
      <c r="H304" s="237">
        <v>2306</v>
      </c>
      <c r="I304" s="238"/>
      <c r="J304" s="233"/>
      <c r="K304" s="233"/>
      <c r="L304" s="239"/>
      <c r="M304" s="240"/>
      <c r="N304" s="241"/>
      <c r="O304" s="241"/>
      <c r="P304" s="241"/>
      <c r="Q304" s="241"/>
      <c r="R304" s="241"/>
      <c r="S304" s="241"/>
      <c r="T304" s="242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3" t="s">
        <v>136</v>
      </c>
      <c r="AU304" s="243" t="s">
        <v>85</v>
      </c>
      <c r="AV304" s="13" t="s">
        <v>85</v>
      </c>
      <c r="AW304" s="13" t="s">
        <v>31</v>
      </c>
      <c r="AX304" s="13" t="s">
        <v>75</v>
      </c>
      <c r="AY304" s="243" t="s">
        <v>126</v>
      </c>
    </row>
    <row r="305" s="14" customFormat="1">
      <c r="A305" s="14"/>
      <c r="B305" s="244"/>
      <c r="C305" s="245"/>
      <c r="D305" s="234" t="s">
        <v>136</v>
      </c>
      <c r="E305" s="246" t="s">
        <v>1</v>
      </c>
      <c r="F305" s="247" t="s">
        <v>139</v>
      </c>
      <c r="G305" s="245"/>
      <c r="H305" s="248">
        <v>2306</v>
      </c>
      <c r="I305" s="249"/>
      <c r="J305" s="245"/>
      <c r="K305" s="245"/>
      <c r="L305" s="250"/>
      <c r="M305" s="251"/>
      <c r="N305" s="252"/>
      <c r="O305" s="252"/>
      <c r="P305" s="252"/>
      <c r="Q305" s="252"/>
      <c r="R305" s="252"/>
      <c r="S305" s="252"/>
      <c r="T305" s="253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4" t="s">
        <v>136</v>
      </c>
      <c r="AU305" s="254" t="s">
        <v>85</v>
      </c>
      <c r="AV305" s="14" t="s">
        <v>134</v>
      </c>
      <c r="AW305" s="14" t="s">
        <v>31</v>
      </c>
      <c r="AX305" s="14" t="s">
        <v>83</v>
      </c>
      <c r="AY305" s="254" t="s">
        <v>126</v>
      </c>
    </row>
    <row r="306" s="2" customFormat="1" ht="49.05" customHeight="1">
      <c r="A306" s="38"/>
      <c r="B306" s="39"/>
      <c r="C306" s="265" t="s">
        <v>331</v>
      </c>
      <c r="D306" s="265" t="s">
        <v>273</v>
      </c>
      <c r="E306" s="266" t="s">
        <v>332</v>
      </c>
      <c r="F306" s="267" t="s">
        <v>333</v>
      </c>
      <c r="G306" s="268" t="s">
        <v>131</v>
      </c>
      <c r="H306" s="269">
        <v>230</v>
      </c>
      <c r="I306" s="270"/>
      <c r="J306" s="271">
        <f>ROUND(I306*H306,2)</f>
        <v>0</v>
      </c>
      <c r="K306" s="267" t="s">
        <v>132</v>
      </c>
      <c r="L306" s="44"/>
      <c r="M306" s="272" t="s">
        <v>1</v>
      </c>
      <c r="N306" s="273" t="s">
        <v>40</v>
      </c>
      <c r="O306" s="91"/>
      <c r="P306" s="228">
        <f>O306*H306</f>
        <v>0</v>
      </c>
      <c r="Q306" s="228">
        <v>0</v>
      </c>
      <c r="R306" s="228">
        <f>Q306*H306</f>
        <v>0</v>
      </c>
      <c r="S306" s="228">
        <v>0</v>
      </c>
      <c r="T306" s="229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30" t="s">
        <v>134</v>
      </c>
      <c r="AT306" s="230" t="s">
        <v>273</v>
      </c>
      <c r="AU306" s="230" t="s">
        <v>85</v>
      </c>
      <c r="AY306" s="17" t="s">
        <v>126</v>
      </c>
      <c r="BE306" s="231">
        <f>IF(N306="základní",J306,0)</f>
        <v>0</v>
      </c>
      <c r="BF306" s="231">
        <f>IF(N306="snížená",J306,0)</f>
        <v>0</v>
      </c>
      <c r="BG306" s="231">
        <f>IF(N306="zákl. přenesená",J306,0)</f>
        <v>0</v>
      </c>
      <c r="BH306" s="231">
        <f>IF(N306="sníž. přenesená",J306,0)</f>
        <v>0</v>
      </c>
      <c r="BI306" s="231">
        <f>IF(N306="nulová",J306,0)</f>
        <v>0</v>
      </c>
      <c r="BJ306" s="17" t="s">
        <v>83</v>
      </c>
      <c r="BK306" s="231">
        <f>ROUND(I306*H306,2)</f>
        <v>0</v>
      </c>
      <c r="BL306" s="17" t="s">
        <v>134</v>
      </c>
      <c r="BM306" s="230" t="s">
        <v>334</v>
      </c>
    </row>
    <row r="307" s="2" customFormat="1">
      <c r="A307" s="38"/>
      <c r="B307" s="39"/>
      <c r="C307" s="40"/>
      <c r="D307" s="234" t="s">
        <v>277</v>
      </c>
      <c r="E307" s="40"/>
      <c r="F307" s="274" t="s">
        <v>335</v>
      </c>
      <c r="G307" s="40"/>
      <c r="H307" s="40"/>
      <c r="I307" s="275"/>
      <c r="J307" s="40"/>
      <c r="K307" s="40"/>
      <c r="L307" s="44"/>
      <c r="M307" s="276"/>
      <c r="N307" s="277"/>
      <c r="O307" s="91"/>
      <c r="P307" s="91"/>
      <c r="Q307" s="91"/>
      <c r="R307" s="91"/>
      <c r="S307" s="91"/>
      <c r="T307" s="92"/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T307" s="17" t="s">
        <v>277</v>
      </c>
      <c r="AU307" s="17" t="s">
        <v>85</v>
      </c>
    </row>
    <row r="308" s="13" customFormat="1">
      <c r="A308" s="13"/>
      <c r="B308" s="232"/>
      <c r="C308" s="233"/>
      <c r="D308" s="234" t="s">
        <v>136</v>
      </c>
      <c r="E308" s="235" t="s">
        <v>1</v>
      </c>
      <c r="F308" s="236" t="s">
        <v>336</v>
      </c>
      <c r="G308" s="233"/>
      <c r="H308" s="237">
        <v>230</v>
      </c>
      <c r="I308" s="238"/>
      <c r="J308" s="233"/>
      <c r="K308" s="233"/>
      <c r="L308" s="239"/>
      <c r="M308" s="240"/>
      <c r="N308" s="241"/>
      <c r="O308" s="241"/>
      <c r="P308" s="241"/>
      <c r="Q308" s="241"/>
      <c r="R308" s="241"/>
      <c r="S308" s="241"/>
      <c r="T308" s="242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3" t="s">
        <v>136</v>
      </c>
      <c r="AU308" s="243" t="s">
        <v>85</v>
      </c>
      <c r="AV308" s="13" t="s">
        <v>85</v>
      </c>
      <c r="AW308" s="13" t="s">
        <v>31</v>
      </c>
      <c r="AX308" s="13" t="s">
        <v>75</v>
      </c>
      <c r="AY308" s="243" t="s">
        <v>126</v>
      </c>
    </row>
    <row r="309" s="14" customFormat="1">
      <c r="A309" s="14"/>
      <c r="B309" s="244"/>
      <c r="C309" s="245"/>
      <c r="D309" s="234" t="s">
        <v>136</v>
      </c>
      <c r="E309" s="246" t="s">
        <v>1</v>
      </c>
      <c r="F309" s="247" t="s">
        <v>139</v>
      </c>
      <c r="G309" s="245"/>
      <c r="H309" s="248">
        <v>230</v>
      </c>
      <c r="I309" s="249"/>
      <c r="J309" s="245"/>
      <c r="K309" s="245"/>
      <c r="L309" s="250"/>
      <c r="M309" s="251"/>
      <c r="N309" s="252"/>
      <c r="O309" s="252"/>
      <c r="P309" s="252"/>
      <c r="Q309" s="252"/>
      <c r="R309" s="252"/>
      <c r="S309" s="252"/>
      <c r="T309" s="253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4" t="s">
        <v>136</v>
      </c>
      <c r="AU309" s="254" t="s">
        <v>85</v>
      </c>
      <c r="AV309" s="14" t="s">
        <v>134</v>
      </c>
      <c r="AW309" s="14" t="s">
        <v>31</v>
      </c>
      <c r="AX309" s="14" t="s">
        <v>83</v>
      </c>
      <c r="AY309" s="254" t="s">
        <v>126</v>
      </c>
    </row>
    <row r="310" s="2" customFormat="1" ht="90" customHeight="1">
      <c r="A310" s="38"/>
      <c r="B310" s="39"/>
      <c r="C310" s="265" t="s">
        <v>337</v>
      </c>
      <c r="D310" s="265" t="s">
        <v>273</v>
      </c>
      <c r="E310" s="266" t="s">
        <v>338</v>
      </c>
      <c r="F310" s="267" t="s">
        <v>339</v>
      </c>
      <c r="G310" s="268" t="s">
        <v>340</v>
      </c>
      <c r="H310" s="269">
        <v>248</v>
      </c>
      <c r="I310" s="270"/>
      <c r="J310" s="271">
        <f>ROUND(I310*H310,2)</f>
        <v>0</v>
      </c>
      <c r="K310" s="267" t="s">
        <v>132</v>
      </c>
      <c r="L310" s="44"/>
      <c r="M310" s="272" t="s">
        <v>1</v>
      </c>
      <c r="N310" s="273" t="s">
        <v>40</v>
      </c>
      <c r="O310" s="91"/>
      <c r="P310" s="228">
        <f>O310*H310</f>
        <v>0</v>
      </c>
      <c r="Q310" s="228">
        <v>0</v>
      </c>
      <c r="R310" s="228">
        <f>Q310*H310</f>
        <v>0</v>
      </c>
      <c r="S310" s="228">
        <v>0</v>
      </c>
      <c r="T310" s="229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30" t="s">
        <v>134</v>
      </c>
      <c r="AT310" s="230" t="s">
        <v>273</v>
      </c>
      <c r="AU310" s="230" t="s">
        <v>85</v>
      </c>
      <c r="AY310" s="17" t="s">
        <v>126</v>
      </c>
      <c r="BE310" s="231">
        <f>IF(N310="základní",J310,0)</f>
        <v>0</v>
      </c>
      <c r="BF310" s="231">
        <f>IF(N310="snížená",J310,0)</f>
        <v>0</v>
      </c>
      <c r="BG310" s="231">
        <f>IF(N310="zákl. přenesená",J310,0)</f>
        <v>0</v>
      </c>
      <c r="BH310" s="231">
        <f>IF(N310="sníž. přenesená",J310,0)</f>
        <v>0</v>
      </c>
      <c r="BI310" s="231">
        <f>IF(N310="nulová",J310,0)</f>
        <v>0</v>
      </c>
      <c r="BJ310" s="17" t="s">
        <v>83</v>
      </c>
      <c r="BK310" s="231">
        <f>ROUND(I310*H310,2)</f>
        <v>0</v>
      </c>
      <c r="BL310" s="17" t="s">
        <v>134</v>
      </c>
      <c r="BM310" s="230" t="s">
        <v>341</v>
      </c>
    </row>
    <row r="311" s="2" customFormat="1">
      <c r="A311" s="38"/>
      <c r="B311" s="39"/>
      <c r="C311" s="40"/>
      <c r="D311" s="234" t="s">
        <v>277</v>
      </c>
      <c r="E311" s="40"/>
      <c r="F311" s="274" t="s">
        <v>342</v>
      </c>
      <c r="G311" s="40"/>
      <c r="H311" s="40"/>
      <c r="I311" s="275"/>
      <c r="J311" s="40"/>
      <c r="K311" s="40"/>
      <c r="L311" s="44"/>
      <c r="M311" s="276"/>
      <c r="N311" s="277"/>
      <c r="O311" s="91"/>
      <c r="P311" s="91"/>
      <c r="Q311" s="91"/>
      <c r="R311" s="91"/>
      <c r="S311" s="91"/>
      <c r="T311" s="92"/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T311" s="17" t="s">
        <v>277</v>
      </c>
      <c r="AU311" s="17" t="s">
        <v>85</v>
      </c>
    </row>
    <row r="312" s="13" customFormat="1">
      <c r="A312" s="13"/>
      <c r="B312" s="232"/>
      <c r="C312" s="233"/>
      <c r="D312" s="234" t="s">
        <v>136</v>
      </c>
      <c r="E312" s="235" t="s">
        <v>1</v>
      </c>
      <c r="F312" s="236" t="s">
        <v>343</v>
      </c>
      <c r="G312" s="233"/>
      <c r="H312" s="237">
        <v>248</v>
      </c>
      <c r="I312" s="238"/>
      <c r="J312" s="233"/>
      <c r="K312" s="233"/>
      <c r="L312" s="239"/>
      <c r="M312" s="240"/>
      <c r="N312" s="241"/>
      <c r="O312" s="241"/>
      <c r="P312" s="241"/>
      <c r="Q312" s="241"/>
      <c r="R312" s="241"/>
      <c r="S312" s="241"/>
      <c r="T312" s="242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3" t="s">
        <v>136</v>
      </c>
      <c r="AU312" s="243" t="s">
        <v>85</v>
      </c>
      <c r="AV312" s="13" t="s">
        <v>85</v>
      </c>
      <c r="AW312" s="13" t="s">
        <v>31</v>
      </c>
      <c r="AX312" s="13" t="s">
        <v>75</v>
      </c>
      <c r="AY312" s="243" t="s">
        <v>126</v>
      </c>
    </row>
    <row r="313" s="14" customFormat="1">
      <c r="A313" s="14"/>
      <c r="B313" s="244"/>
      <c r="C313" s="245"/>
      <c r="D313" s="234" t="s">
        <v>136</v>
      </c>
      <c r="E313" s="246" t="s">
        <v>1</v>
      </c>
      <c r="F313" s="247" t="s">
        <v>139</v>
      </c>
      <c r="G313" s="245"/>
      <c r="H313" s="248">
        <v>248</v>
      </c>
      <c r="I313" s="249"/>
      <c r="J313" s="245"/>
      <c r="K313" s="245"/>
      <c r="L313" s="250"/>
      <c r="M313" s="251"/>
      <c r="N313" s="252"/>
      <c r="O313" s="252"/>
      <c r="P313" s="252"/>
      <c r="Q313" s="252"/>
      <c r="R313" s="252"/>
      <c r="S313" s="252"/>
      <c r="T313" s="253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4" t="s">
        <v>136</v>
      </c>
      <c r="AU313" s="254" t="s">
        <v>85</v>
      </c>
      <c r="AV313" s="14" t="s">
        <v>134</v>
      </c>
      <c r="AW313" s="14" t="s">
        <v>31</v>
      </c>
      <c r="AX313" s="14" t="s">
        <v>83</v>
      </c>
      <c r="AY313" s="254" t="s">
        <v>126</v>
      </c>
    </row>
    <row r="314" s="2" customFormat="1" ht="62.7" customHeight="1">
      <c r="A314" s="38"/>
      <c r="B314" s="39"/>
      <c r="C314" s="265" t="s">
        <v>344</v>
      </c>
      <c r="D314" s="265" t="s">
        <v>273</v>
      </c>
      <c r="E314" s="266" t="s">
        <v>345</v>
      </c>
      <c r="F314" s="267" t="s">
        <v>346</v>
      </c>
      <c r="G314" s="268" t="s">
        <v>131</v>
      </c>
      <c r="H314" s="269">
        <v>3886</v>
      </c>
      <c r="I314" s="270"/>
      <c r="J314" s="271">
        <f>ROUND(I314*H314,2)</f>
        <v>0</v>
      </c>
      <c r="K314" s="267" t="s">
        <v>132</v>
      </c>
      <c r="L314" s="44"/>
      <c r="M314" s="272" t="s">
        <v>1</v>
      </c>
      <c r="N314" s="273" t="s">
        <v>40</v>
      </c>
      <c r="O314" s="91"/>
      <c r="P314" s="228">
        <f>O314*H314</f>
        <v>0</v>
      </c>
      <c r="Q314" s="228">
        <v>0</v>
      </c>
      <c r="R314" s="228">
        <f>Q314*H314</f>
        <v>0</v>
      </c>
      <c r="S314" s="228">
        <v>0</v>
      </c>
      <c r="T314" s="229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30" t="s">
        <v>134</v>
      </c>
      <c r="AT314" s="230" t="s">
        <v>273</v>
      </c>
      <c r="AU314" s="230" t="s">
        <v>85</v>
      </c>
      <c r="AY314" s="17" t="s">
        <v>126</v>
      </c>
      <c r="BE314" s="231">
        <f>IF(N314="základní",J314,0)</f>
        <v>0</v>
      </c>
      <c r="BF314" s="231">
        <f>IF(N314="snížená",J314,0)</f>
        <v>0</v>
      </c>
      <c r="BG314" s="231">
        <f>IF(N314="zákl. přenesená",J314,0)</f>
        <v>0</v>
      </c>
      <c r="BH314" s="231">
        <f>IF(N314="sníž. přenesená",J314,0)</f>
        <v>0</v>
      </c>
      <c r="BI314" s="231">
        <f>IF(N314="nulová",J314,0)</f>
        <v>0</v>
      </c>
      <c r="BJ314" s="17" t="s">
        <v>83</v>
      </c>
      <c r="BK314" s="231">
        <f>ROUND(I314*H314,2)</f>
        <v>0</v>
      </c>
      <c r="BL314" s="17" t="s">
        <v>134</v>
      </c>
      <c r="BM314" s="230" t="s">
        <v>347</v>
      </c>
    </row>
    <row r="315" s="2" customFormat="1">
      <c r="A315" s="38"/>
      <c r="B315" s="39"/>
      <c r="C315" s="40"/>
      <c r="D315" s="234" t="s">
        <v>277</v>
      </c>
      <c r="E315" s="40"/>
      <c r="F315" s="274" t="s">
        <v>348</v>
      </c>
      <c r="G315" s="40"/>
      <c r="H315" s="40"/>
      <c r="I315" s="275"/>
      <c r="J315" s="40"/>
      <c r="K315" s="40"/>
      <c r="L315" s="44"/>
      <c r="M315" s="276"/>
      <c r="N315" s="277"/>
      <c r="O315" s="91"/>
      <c r="P315" s="91"/>
      <c r="Q315" s="91"/>
      <c r="R315" s="91"/>
      <c r="S315" s="91"/>
      <c r="T315" s="92"/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T315" s="17" t="s">
        <v>277</v>
      </c>
      <c r="AU315" s="17" t="s">
        <v>85</v>
      </c>
    </row>
    <row r="316" s="15" customFormat="1">
      <c r="A316" s="15"/>
      <c r="B316" s="255"/>
      <c r="C316" s="256"/>
      <c r="D316" s="234" t="s">
        <v>136</v>
      </c>
      <c r="E316" s="257" t="s">
        <v>1</v>
      </c>
      <c r="F316" s="258" t="s">
        <v>349</v>
      </c>
      <c r="G316" s="256"/>
      <c r="H316" s="257" t="s">
        <v>1</v>
      </c>
      <c r="I316" s="259"/>
      <c r="J316" s="256"/>
      <c r="K316" s="256"/>
      <c r="L316" s="260"/>
      <c r="M316" s="261"/>
      <c r="N316" s="262"/>
      <c r="O316" s="262"/>
      <c r="P316" s="262"/>
      <c r="Q316" s="262"/>
      <c r="R316" s="262"/>
      <c r="S316" s="262"/>
      <c r="T316" s="263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  <c r="AT316" s="264" t="s">
        <v>136</v>
      </c>
      <c r="AU316" s="264" t="s">
        <v>85</v>
      </c>
      <c r="AV316" s="15" t="s">
        <v>83</v>
      </c>
      <c r="AW316" s="15" t="s">
        <v>31</v>
      </c>
      <c r="AX316" s="15" t="s">
        <v>75</v>
      </c>
      <c r="AY316" s="264" t="s">
        <v>126</v>
      </c>
    </row>
    <row r="317" s="13" customFormat="1">
      <c r="A317" s="13"/>
      <c r="B317" s="232"/>
      <c r="C317" s="233"/>
      <c r="D317" s="234" t="s">
        <v>136</v>
      </c>
      <c r="E317" s="235" t="s">
        <v>1</v>
      </c>
      <c r="F317" s="236" t="s">
        <v>350</v>
      </c>
      <c r="G317" s="233"/>
      <c r="H317" s="237">
        <v>878.55999999999995</v>
      </c>
      <c r="I317" s="238"/>
      <c r="J317" s="233"/>
      <c r="K317" s="233"/>
      <c r="L317" s="239"/>
      <c r="M317" s="240"/>
      <c r="N317" s="241"/>
      <c r="O317" s="241"/>
      <c r="P317" s="241"/>
      <c r="Q317" s="241"/>
      <c r="R317" s="241"/>
      <c r="S317" s="241"/>
      <c r="T317" s="242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3" t="s">
        <v>136</v>
      </c>
      <c r="AU317" s="243" t="s">
        <v>85</v>
      </c>
      <c r="AV317" s="13" t="s">
        <v>85</v>
      </c>
      <c r="AW317" s="13" t="s">
        <v>31</v>
      </c>
      <c r="AX317" s="13" t="s">
        <v>75</v>
      </c>
      <c r="AY317" s="243" t="s">
        <v>126</v>
      </c>
    </row>
    <row r="318" s="15" customFormat="1">
      <c r="A318" s="15"/>
      <c r="B318" s="255"/>
      <c r="C318" s="256"/>
      <c r="D318" s="234" t="s">
        <v>136</v>
      </c>
      <c r="E318" s="257" t="s">
        <v>1</v>
      </c>
      <c r="F318" s="258" t="s">
        <v>351</v>
      </c>
      <c r="G318" s="256"/>
      <c r="H318" s="257" t="s">
        <v>1</v>
      </c>
      <c r="I318" s="259"/>
      <c r="J318" s="256"/>
      <c r="K318" s="256"/>
      <c r="L318" s="260"/>
      <c r="M318" s="261"/>
      <c r="N318" s="262"/>
      <c r="O318" s="262"/>
      <c r="P318" s="262"/>
      <c r="Q318" s="262"/>
      <c r="R318" s="262"/>
      <c r="S318" s="262"/>
      <c r="T318" s="263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T318" s="264" t="s">
        <v>136</v>
      </c>
      <c r="AU318" s="264" t="s">
        <v>85</v>
      </c>
      <c r="AV318" s="15" t="s">
        <v>83</v>
      </c>
      <c r="AW318" s="15" t="s">
        <v>31</v>
      </c>
      <c r="AX318" s="15" t="s">
        <v>75</v>
      </c>
      <c r="AY318" s="264" t="s">
        <v>126</v>
      </c>
    </row>
    <row r="319" s="13" customFormat="1">
      <c r="A319" s="13"/>
      <c r="B319" s="232"/>
      <c r="C319" s="233"/>
      <c r="D319" s="234" t="s">
        <v>136</v>
      </c>
      <c r="E319" s="235" t="s">
        <v>1</v>
      </c>
      <c r="F319" s="236" t="s">
        <v>352</v>
      </c>
      <c r="G319" s="233"/>
      <c r="H319" s="237">
        <v>1544.3199999999999</v>
      </c>
      <c r="I319" s="238"/>
      <c r="J319" s="233"/>
      <c r="K319" s="233"/>
      <c r="L319" s="239"/>
      <c r="M319" s="240"/>
      <c r="N319" s="241"/>
      <c r="O319" s="241"/>
      <c r="P319" s="241"/>
      <c r="Q319" s="241"/>
      <c r="R319" s="241"/>
      <c r="S319" s="241"/>
      <c r="T319" s="242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3" t="s">
        <v>136</v>
      </c>
      <c r="AU319" s="243" t="s">
        <v>85</v>
      </c>
      <c r="AV319" s="13" t="s">
        <v>85</v>
      </c>
      <c r="AW319" s="13" t="s">
        <v>31</v>
      </c>
      <c r="AX319" s="13" t="s">
        <v>75</v>
      </c>
      <c r="AY319" s="243" t="s">
        <v>126</v>
      </c>
    </row>
    <row r="320" s="15" customFormat="1">
      <c r="A320" s="15"/>
      <c r="B320" s="255"/>
      <c r="C320" s="256"/>
      <c r="D320" s="234" t="s">
        <v>136</v>
      </c>
      <c r="E320" s="257" t="s">
        <v>1</v>
      </c>
      <c r="F320" s="258" t="s">
        <v>353</v>
      </c>
      <c r="G320" s="256"/>
      <c r="H320" s="257" t="s">
        <v>1</v>
      </c>
      <c r="I320" s="259"/>
      <c r="J320" s="256"/>
      <c r="K320" s="256"/>
      <c r="L320" s="260"/>
      <c r="M320" s="261"/>
      <c r="N320" s="262"/>
      <c r="O320" s="262"/>
      <c r="P320" s="262"/>
      <c r="Q320" s="262"/>
      <c r="R320" s="262"/>
      <c r="S320" s="262"/>
      <c r="T320" s="263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  <c r="AT320" s="264" t="s">
        <v>136</v>
      </c>
      <c r="AU320" s="264" t="s">
        <v>85</v>
      </c>
      <c r="AV320" s="15" t="s">
        <v>83</v>
      </c>
      <c r="AW320" s="15" t="s">
        <v>31</v>
      </c>
      <c r="AX320" s="15" t="s">
        <v>75</v>
      </c>
      <c r="AY320" s="264" t="s">
        <v>126</v>
      </c>
    </row>
    <row r="321" s="13" customFormat="1">
      <c r="A321" s="13"/>
      <c r="B321" s="232"/>
      <c r="C321" s="233"/>
      <c r="D321" s="234" t="s">
        <v>136</v>
      </c>
      <c r="E321" s="235" t="s">
        <v>1</v>
      </c>
      <c r="F321" s="236" t="s">
        <v>354</v>
      </c>
      <c r="G321" s="233"/>
      <c r="H321" s="237">
        <v>1462.24</v>
      </c>
      <c r="I321" s="238"/>
      <c r="J321" s="233"/>
      <c r="K321" s="233"/>
      <c r="L321" s="239"/>
      <c r="M321" s="240"/>
      <c r="N321" s="241"/>
      <c r="O321" s="241"/>
      <c r="P321" s="241"/>
      <c r="Q321" s="241"/>
      <c r="R321" s="241"/>
      <c r="S321" s="241"/>
      <c r="T321" s="242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3" t="s">
        <v>136</v>
      </c>
      <c r="AU321" s="243" t="s">
        <v>85</v>
      </c>
      <c r="AV321" s="13" t="s">
        <v>85</v>
      </c>
      <c r="AW321" s="13" t="s">
        <v>31</v>
      </c>
      <c r="AX321" s="13" t="s">
        <v>75</v>
      </c>
      <c r="AY321" s="243" t="s">
        <v>126</v>
      </c>
    </row>
    <row r="322" s="13" customFormat="1">
      <c r="A322" s="13"/>
      <c r="B322" s="232"/>
      <c r="C322" s="233"/>
      <c r="D322" s="234" t="s">
        <v>136</v>
      </c>
      <c r="E322" s="235" t="s">
        <v>1</v>
      </c>
      <c r="F322" s="236" t="s">
        <v>355</v>
      </c>
      <c r="G322" s="233"/>
      <c r="H322" s="237">
        <v>0.88</v>
      </c>
      <c r="I322" s="238"/>
      <c r="J322" s="233"/>
      <c r="K322" s="233"/>
      <c r="L322" s="239"/>
      <c r="M322" s="240"/>
      <c r="N322" s="241"/>
      <c r="O322" s="241"/>
      <c r="P322" s="241"/>
      <c r="Q322" s="241"/>
      <c r="R322" s="241"/>
      <c r="S322" s="241"/>
      <c r="T322" s="242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3" t="s">
        <v>136</v>
      </c>
      <c r="AU322" s="243" t="s">
        <v>85</v>
      </c>
      <c r="AV322" s="13" t="s">
        <v>85</v>
      </c>
      <c r="AW322" s="13" t="s">
        <v>31</v>
      </c>
      <c r="AX322" s="13" t="s">
        <v>75</v>
      </c>
      <c r="AY322" s="243" t="s">
        <v>126</v>
      </c>
    </row>
    <row r="323" s="14" customFormat="1">
      <c r="A323" s="14"/>
      <c r="B323" s="244"/>
      <c r="C323" s="245"/>
      <c r="D323" s="234" t="s">
        <v>136</v>
      </c>
      <c r="E323" s="246" t="s">
        <v>1</v>
      </c>
      <c r="F323" s="247" t="s">
        <v>139</v>
      </c>
      <c r="G323" s="245"/>
      <c r="H323" s="248">
        <v>3886</v>
      </c>
      <c r="I323" s="249"/>
      <c r="J323" s="245"/>
      <c r="K323" s="245"/>
      <c r="L323" s="250"/>
      <c r="M323" s="251"/>
      <c r="N323" s="252"/>
      <c r="O323" s="252"/>
      <c r="P323" s="252"/>
      <c r="Q323" s="252"/>
      <c r="R323" s="252"/>
      <c r="S323" s="252"/>
      <c r="T323" s="253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4" t="s">
        <v>136</v>
      </c>
      <c r="AU323" s="254" t="s">
        <v>85</v>
      </c>
      <c r="AV323" s="14" t="s">
        <v>134</v>
      </c>
      <c r="AW323" s="14" t="s">
        <v>31</v>
      </c>
      <c r="AX323" s="14" t="s">
        <v>83</v>
      </c>
      <c r="AY323" s="254" t="s">
        <v>126</v>
      </c>
    </row>
    <row r="324" s="2" customFormat="1" ht="62.7" customHeight="1">
      <c r="A324" s="38"/>
      <c r="B324" s="39"/>
      <c r="C324" s="265" t="s">
        <v>356</v>
      </c>
      <c r="D324" s="265" t="s">
        <v>273</v>
      </c>
      <c r="E324" s="266" t="s">
        <v>357</v>
      </c>
      <c r="F324" s="267" t="s">
        <v>358</v>
      </c>
      <c r="G324" s="268" t="s">
        <v>131</v>
      </c>
      <c r="H324" s="269">
        <v>19248</v>
      </c>
      <c r="I324" s="270"/>
      <c r="J324" s="271">
        <f>ROUND(I324*H324,2)</f>
        <v>0</v>
      </c>
      <c r="K324" s="267" t="s">
        <v>132</v>
      </c>
      <c r="L324" s="44"/>
      <c r="M324" s="272" t="s">
        <v>1</v>
      </c>
      <c r="N324" s="273" t="s">
        <v>40</v>
      </c>
      <c r="O324" s="91"/>
      <c r="P324" s="228">
        <f>O324*H324</f>
        <v>0</v>
      </c>
      <c r="Q324" s="228">
        <v>0</v>
      </c>
      <c r="R324" s="228">
        <f>Q324*H324</f>
        <v>0</v>
      </c>
      <c r="S324" s="228">
        <v>0</v>
      </c>
      <c r="T324" s="229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30" t="s">
        <v>134</v>
      </c>
      <c r="AT324" s="230" t="s">
        <v>273</v>
      </c>
      <c r="AU324" s="230" t="s">
        <v>85</v>
      </c>
      <c r="AY324" s="17" t="s">
        <v>126</v>
      </c>
      <c r="BE324" s="231">
        <f>IF(N324="základní",J324,0)</f>
        <v>0</v>
      </c>
      <c r="BF324" s="231">
        <f>IF(N324="snížená",J324,0)</f>
        <v>0</v>
      </c>
      <c r="BG324" s="231">
        <f>IF(N324="zákl. přenesená",J324,0)</f>
        <v>0</v>
      </c>
      <c r="BH324" s="231">
        <f>IF(N324="sníž. přenesená",J324,0)</f>
        <v>0</v>
      </c>
      <c r="BI324" s="231">
        <f>IF(N324="nulová",J324,0)</f>
        <v>0</v>
      </c>
      <c r="BJ324" s="17" t="s">
        <v>83</v>
      </c>
      <c r="BK324" s="231">
        <f>ROUND(I324*H324,2)</f>
        <v>0</v>
      </c>
      <c r="BL324" s="17" t="s">
        <v>134</v>
      </c>
      <c r="BM324" s="230" t="s">
        <v>359</v>
      </c>
    </row>
    <row r="325" s="2" customFormat="1">
      <c r="A325" s="38"/>
      <c r="B325" s="39"/>
      <c r="C325" s="40"/>
      <c r="D325" s="234" t="s">
        <v>277</v>
      </c>
      <c r="E325" s="40"/>
      <c r="F325" s="274" t="s">
        <v>348</v>
      </c>
      <c r="G325" s="40"/>
      <c r="H325" s="40"/>
      <c r="I325" s="275"/>
      <c r="J325" s="40"/>
      <c r="K325" s="40"/>
      <c r="L325" s="44"/>
      <c r="M325" s="276"/>
      <c r="N325" s="277"/>
      <c r="O325" s="91"/>
      <c r="P325" s="91"/>
      <c r="Q325" s="91"/>
      <c r="R325" s="91"/>
      <c r="S325" s="91"/>
      <c r="T325" s="92"/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T325" s="17" t="s">
        <v>277</v>
      </c>
      <c r="AU325" s="17" t="s">
        <v>85</v>
      </c>
    </row>
    <row r="326" s="15" customFormat="1">
      <c r="A326" s="15"/>
      <c r="B326" s="255"/>
      <c r="C326" s="256"/>
      <c r="D326" s="234" t="s">
        <v>136</v>
      </c>
      <c r="E326" s="257" t="s">
        <v>1</v>
      </c>
      <c r="F326" s="258" t="s">
        <v>169</v>
      </c>
      <c r="G326" s="256"/>
      <c r="H326" s="257" t="s">
        <v>1</v>
      </c>
      <c r="I326" s="259"/>
      <c r="J326" s="256"/>
      <c r="K326" s="256"/>
      <c r="L326" s="260"/>
      <c r="M326" s="261"/>
      <c r="N326" s="262"/>
      <c r="O326" s="262"/>
      <c r="P326" s="262"/>
      <c r="Q326" s="262"/>
      <c r="R326" s="262"/>
      <c r="S326" s="262"/>
      <c r="T326" s="263"/>
      <c r="U326" s="15"/>
      <c r="V326" s="15"/>
      <c r="W326" s="15"/>
      <c r="X326" s="15"/>
      <c r="Y326" s="15"/>
      <c r="Z326" s="15"/>
      <c r="AA326" s="15"/>
      <c r="AB326" s="15"/>
      <c r="AC326" s="15"/>
      <c r="AD326" s="15"/>
      <c r="AE326" s="15"/>
      <c r="AT326" s="264" t="s">
        <v>136</v>
      </c>
      <c r="AU326" s="264" t="s">
        <v>85</v>
      </c>
      <c r="AV326" s="15" t="s">
        <v>83</v>
      </c>
      <c r="AW326" s="15" t="s">
        <v>31</v>
      </c>
      <c r="AX326" s="15" t="s">
        <v>75</v>
      </c>
      <c r="AY326" s="264" t="s">
        <v>126</v>
      </c>
    </row>
    <row r="327" s="13" customFormat="1">
      <c r="A327" s="13"/>
      <c r="B327" s="232"/>
      <c r="C327" s="233"/>
      <c r="D327" s="234" t="s">
        <v>136</v>
      </c>
      <c r="E327" s="235" t="s">
        <v>1</v>
      </c>
      <c r="F327" s="236" t="s">
        <v>170</v>
      </c>
      <c r="G327" s="233"/>
      <c r="H327" s="237">
        <v>19456</v>
      </c>
      <c r="I327" s="238"/>
      <c r="J327" s="233"/>
      <c r="K327" s="233"/>
      <c r="L327" s="239"/>
      <c r="M327" s="240"/>
      <c r="N327" s="241"/>
      <c r="O327" s="241"/>
      <c r="P327" s="241"/>
      <c r="Q327" s="241"/>
      <c r="R327" s="241"/>
      <c r="S327" s="241"/>
      <c r="T327" s="242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3" t="s">
        <v>136</v>
      </c>
      <c r="AU327" s="243" t="s">
        <v>85</v>
      </c>
      <c r="AV327" s="13" t="s">
        <v>85</v>
      </c>
      <c r="AW327" s="13" t="s">
        <v>31</v>
      </c>
      <c r="AX327" s="13" t="s">
        <v>75</v>
      </c>
      <c r="AY327" s="243" t="s">
        <v>126</v>
      </c>
    </row>
    <row r="328" s="15" customFormat="1">
      <c r="A328" s="15"/>
      <c r="B328" s="255"/>
      <c r="C328" s="256"/>
      <c r="D328" s="234" t="s">
        <v>136</v>
      </c>
      <c r="E328" s="257" t="s">
        <v>1</v>
      </c>
      <c r="F328" s="258" t="s">
        <v>171</v>
      </c>
      <c r="G328" s="256"/>
      <c r="H328" s="257" t="s">
        <v>1</v>
      </c>
      <c r="I328" s="259"/>
      <c r="J328" s="256"/>
      <c r="K328" s="256"/>
      <c r="L328" s="260"/>
      <c r="M328" s="261"/>
      <c r="N328" s="262"/>
      <c r="O328" s="262"/>
      <c r="P328" s="262"/>
      <c r="Q328" s="262"/>
      <c r="R328" s="262"/>
      <c r="S328" s="262"/>
      <c r="T328" s="263"/>
      <c r="U328" s="15"/>
      <c r="V328" s="15"/>
      <c r="W328" s="15"/>
      <c r="X328" s="15"/>
      <c r="Y328" s="15"/>
      <c r="Z328" s="15"/>
      <c r="AA328" s="15"/>
      <c r="AB328" s="15"/>
      <c r="AC328" s="15"/>
      <c r="AD328" s="15"/>
      <c r="AE328" s="15"/>
      <c r="AT328" s="264" t="s">
        <v>136</v>
      </c>
      <c r="AU328" s="264" t="s">
        <v>85</v>
      </c>
      <c r="AV328" s="15" t="s">
        <v>83</v>
      </c>
      <c r="AW328" s="15" t="s">
        <v>31</v>
      </c>
      <c r="AX328" s="15" t="s">
        <v>75</v>
      </c>
      <c r="AY328" s="264" t="s">
        <v>126</v>
      </c>
    </row>
    <row r="329" s="13" customFormat="1">
      <c r="A329" s="13"/>
      <c r="B329" s="232"/>
      <c r="C329" s="233"/>
      <c r="D329" s="234" t="s">
        <v>136</v>
      </c>
      <c r="E329" s="235" t="s">
        <v>1</v>
      </c>
      <c r="F329" s="236" t="s">
        <v>360</v>
      </c>
      <c r="G329" s="233"/>
      <c r="H329" s="237">
        <v>-208</v>
      </c>
      <c r="I329" s="238"/>
      <c r="J329" s="233"/>
      <c r="K329" s="233"/>
      <c r="L329" s="239"/>
      <c r="M329" s="240"/>
      <c r="N329" s="241"/>
      <c r="O329" s="241"/>
      <c r="P329" s="241"/>
      <c r="Q329" s="241"/>
      <c r="R329" s="241"/>
      <c r="S329" s="241"/>
      <c r="T329" s="242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3" t="s">
        <v>136</v>
      </c>
      <c r="AU329" s="243" t="s">
        <v>85</v>
      </c>
      <c r="AV329" s="13" t="s">
        <v>85</v>
      </c>
      <c r="AW329" s="13" t="s">
        <v>31</v>
      </c>
      <c r="AX329" s="13" t="s">
        <v>75</v>
      </c>
      <c r="AY329" s="243" t="s">
        <v>126</v>
      </c>
    </row>
    <row r="330" s="14" customFormat="1">
      <c r="A330" s="14"/>
      <c r="B330" s="244"/>
      <c r="C330" s="245"/>
      <c r="D330" s="234" t="s">
        <v>136</v>
      </c>
      <c r="E330" s="246" t="s">
        <v>1</v>
      </c>
      <c r="F330" s="247" t="s">
        <v>139</v>
      </c>
      <c r="G330" s="245"/>
      <c r="H330" s="248">
        <v>19248</v>
      </c>
      <c r="I330" s="249"/>
      <c r="J330" s="245"/>
      <c r="K330" s="245"/>
      <c r="L330" s="250"/>
      <c r="M330" s="251"/>
      <c r="N330" s="252"/>
      <c r="O330" s="252"/>
      <c r="P330" s="252"/>
      <c r="Q330" s="252"/>
      <c r="R330" s="252"/>
      <c r="S330" s="252"/>
      <c r="T330" s="253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4" t="s">
        <v>136</v>
      </c>
      <c r="AU330" s="254" t="s">
        <v>85</v>
      </c>
      <c r="AV330" s="14" t="s">
        <v>134</v>
      </c>
      <c r="AW330" s="14" t="s">
        <v>31</v>
      </c>
      <c r="AX330" s="14" t="s">
        <v>83</v>
      </c>
      <c r="AY330" s="254" t="s">
        <v>126</v>
      </c>
    </row>
    <row r="331" s="2" customFormat="1" ht="62.7" customHeight="1">
      <c r="A331" s="38"/>
      <c r="B331" s="39"/>
      <c r="C331" s="265" t="s">
        <v>361</v>
      </c>
      <c r="D331" s="265" t="s">
        <v>273</v>
      </c>
      <c r="E331" s="266" t="s">
        <v>362</v>
      </c>
      <c r="F331" s="267" t="s">
        <v>363</v>
      </c>
      <c r="G331" s="268" t="s">
        <v>131</v>
      </c>
      <c r="H331" s="269">
        <v>19248</v>
      </c>
      <c r="I331" s="270"/>
      <c r="J331" s="271">
        <f>ROUND(I331*H331,2)</f>
        <v>0</v>
      </c>
      <c r="K331" s="267" t="s">
        <v>132</v>
      </c>
      <c r="L331" s="44"/>
      <c r="M331" s="272" t="s">
        <v>1</v>
      </c>
      <c r="N331" s="273" t="s">
        <v>40</v>
      </c>
      <c r="O331" s="91"/>
      <c r="P331" s="228">
        <f>O331*H331</f>
        <v>0</v>
      </c>
      <c r="Q331" s="228">
        <v>0</v>
      </c>
      <c r="R331" s="228">
        <f>Q331*H331</f>
        <v>0</v>
      </c>
      <c r="S331" s="228">
        <v>0</v>
      </c>
      <c r="T331" s="229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230" t="s">
        <v>134</v>
      </c>
      <c r="AT331" s="230" t="s">
        <v>273</v>
      </c>
      <c r="AU331" s="230" t="s">
        <v>85</v>
      </c>
      <c r="AY331" s="17" t="s">
        <v>126</v>
      </c>
      <c r="BE331" s="231">
        <f>IF(N331="základní",J331,0)</f>
        <v>0</v>
      </c>
      <c r="BF331" s="231">
        <f>IF(N331="snížená",J331,0)</f>
        <v>0</v>
      </c>
      <c r="BG331" s="231">
        <f>IF(N331="zákl. přenesená",J331,0)</f>
        <v>0</v>
      </c>
      <c r="BH331" s="231">
        <f>IF(N331="sníž. přenesená",J331,0)</f>
        <v>0</v>
      </c>
      <c r="BI331" s="231">
        <f>IF(N331="nulová",J331,0)</f>
        <v>0</v>
      </c>
      <c r="BJ331" s="17" t="s">
        <v>83</v>
      </c>
      <c r="BK331" s="231">
        <f>ROUND(I331*H331,2)</f>
        <v>0</v>
      </c>
      <c r="BL331" s="17" t="s">
        <v>134</v>
      </c>
      <c r="BM331" s="230" t="s">
        <v>364</v>
      </c>
    </row>
    <row r="332" s="2" customFormat="1">
      <c r="A332" s="38"/>
      <c r="B332" s="39"/>
      <c r="C332" s="40"/>
      <c r="D332" s="234" t="s">
        <v>277</v>
      </c>
      <c r="E332" s="40"/>
      <c r="F332" s="274" t="s">
        <v>348</v>
      </c>
      <c r="G332" s="40"/>
      <c r="H332" s="40"/>
      <c r="I332" s="275"/>
      <c r="J332" s="40"/>
      <c r="K332" s="40"/>
      <c r="L332" s="44"/>
      <c r="M332" s="276"/>
      <c r="N332" s="277"/>
      <c r="O332" s="91"/>
      <c r="P332" s="91"/>
      <c r="Q332" s="91"/>
      <c r="R332" s="91"/>
      <c r="S332" s="91"/>
      <c r="T332" s="92"/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T332" s="17" t="s">
        <v>277</v>
      </c>
      <c r="AU332" s="17" t="s">
        <v>85</v>
      </c>
    </row>
    <row r="333" s="15" customFormat="1">
      <c r="A333" s="15"/>
      <c r="B333" s="255"/>
      <c r="C333" s="256"/>
      <c r="D333" s="234" t="s">
        <v>136</v>
      </c>
      <c r="E333" s="257" t="s">
        <v>1</v>
      </c>
      <c r="F333" s="258" t="s">
        <v>169</v>
      </c>
      <c r="G333" s="256"/>
      <c r="H333" s="257" t="s">
        <v>1</v>
      </c>
      <c r="I333" s="259"/>
      <c r="J333" s="256"/>
      <c r="K333" s="256"/>
      <c r="L333" s="260"/>
      <c r="M333" s="261"/>
      <c r="N333" s="262"/>
      <c r="O333" s="262"/>
      <c r="P333" s="262"/>
      <c r="Q333" s="262"/>
      <c r="R333" s="262"/>
      <c r="S333" s="262"/>
      <c r="T333" s="263"/>
      <c r="U333" s="15"/>
      <c r="V333" s="15"/>
      <c r="W333" s="15"/>
      <c r="X333" s="15"/>
      <c r="Y333" s="15"/>
      <c r="Z333" s="15"/>
      <c r="AA333" s="15"/>
      <c r="AB333" s="15"/>
      <c r="AC333" s="15"/>
      <c r="AD333" s="15"/>
      <c r="AE333" s="15"/>
      <c r="AT333" s="264" t="s">
        <v>136</v>
      </c>
      <c r="AU333" s="264" t="s">
        <v>85</v>
      </c>
      <c r="AV333" s="15" t="s">
        <v>83</v>
      </c>
      <c r="AW333" s="15" t="s">
        <v>31</v>
      </c>
      <c r="AX333" s="15" t="s">
        <v>75</v>
      </c>
      <c r="AY333" s="264" t="s">
        <v>126</v>
      </c>
    </row>
    <row r="334" s="13" customFormat="1">
      <c r="A334" s="13"/>
      <c r="B334" s="232"/>
      <c r="C334" s="233"/>
      <c r="D334" s="234" t="s">
        <v>136</v>
      </c>
      <c r="E334" s="235" t="s">
        <v>1</v>
      </c>
      <c r="F334" s="236" t="s">
        <v>170</v>
      </c>
      <c r="G334" s="233"/>
      <c r="H334" s="237">
        <v>19456</v>
      </c>
      <c r="I334" s="238"/>
      <c r="J334" s="233"/>
      <c r="K334" s="233"/>
      <c r="L334" s="239"/>
      <c r="M334" s="240"/>
      <c r="N334" s="241"/>
      <c r="O334" s="241"/>
      <c r="P334" s="241"/>
      <c r="Q334" s="241"/>
      <c r="R334" s="241"/>
      <c r="S334" s="241"/>
      <c r="T334" s="242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3" t="s">
        <v>136</v>
      </c>
      <c r="AU334" s="243" t="s">
        <v>85</v>
      </c>
      <c r="AV334" s="13" t="s">
        <v>85</v>
      </c>
      <c r="AW334" s="13" t="s">
        <v>31</v>
      </c>
      <c r="AX334" s="13" t="s">
        <v>75</v>
      </c>
      <c r="AY334" s="243" t="s">
        <v>126</v>
      </c>
    </row>
    <row r="335" s="15" customFormat="1">
      <c r="A335" s="15"/>
      <c r="B335" s="255"/>
      <c r="C335" s="256"/>
      <c r="D335" s="234" t="s">
        <v>136</v>
      </c>
      <c r="E335" s="257" t="s">
        <v>1</v>
      </c>
      <c r="F335" s="258" t="s">
        <v>171</v>
      </c>
      <c r="G335" s="256"/>
      <c r="H335" s="257" t="s">
        <v>1</v>
      </c>
      <c r="I335" s="259"/>
      <c r="J335" s="256"/>
      <c r="K335" s="256"/>
      <c r="L335" s="260"/>
      <c r="M335" s="261"/>
      <c r="N335" s="262"/>
      <c r="O335" s="262"/>
      <c r="P335" s="262"/>
      <c r="Q335" s="262"/>
      <c r="R335" s="262"/>
      <c r="S335" s="262"/>
      <c r="T335" s="263"/>
      <c r="U335" s="15"/>
      <c r="V335" s="15"/>
      <c r="W335" s="15"/>
      <c r="X335" s="15"/>
      <c r="Y335" s="15"/>
      <c r="Z335" s="15"/>
      <c r="AA335" s="15"/>
      <c r="AB335" s="15"/>
      <c r="AC335" s="15"/>
      <c r="AD335" s="15"/>
      <c r="AE335" s="15"/>
      <c r="AT335" s="264" t="s">
        <v>136</v>
      </c>
      <c r="AU335" s="264" t="s">
        <v>85</v>
      </c>
      <c r="AV335" s="15" t="s">
        <v>83</v>
      </c>
      <c r="AW335" s="15" t="s">
        <v>31</v>
      </c>
      <c r="AX335" s="15" t="s">
        <v>75</v>
      </c>
      <c r="AY335" s="264" t="s">
        <v>126</v>
      </c>
    </row>
    <row r="336" s="13" customFormat="1">
      <c r="A336" s="13"/>
      <c r="B336" s="232"/>
      <c r="C336" s="233"/>
      <c r="D336" s="234" t="s">
        <v>136</v>
      </c>
      <c r="E336" s="235" t="s">
        <v>1</v>
      </c>
      <c r="F336" s="236" t="s">
        <v>360</v>
      </c>
      <c r="G336" s="233"/>
      <c r="H336" s="237">
        <v>-208</v>
      </c>
      <c r="I336" s="238"/>
      <c r="J336" s="233"/>
      <c r="K336" s="233"/>
      <c r="L336" s="239"/>
      <c r="M336" s="240"/>
      <c r="N336" s="241"/>
      <c r="O336" s="241"/>
      <c r="P336" s="241"/>
      <c r="Q336" s="241"/>
      <c r="R336" s="241"/>
      <c r="S336" s="241"/>
      <c r="T336" s="242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3" t="s">
        <v>136</v>
      </c>
      <c r="AU336" s="243" t="s">
        <v>85</v>
      </c>
      <c r="AV336" s="13" t="s">
        <v>85</v>
      </c>
      <c r="AW336" s="13" t="s">
        <v>31</v>
      </c>
      <c r="AX336" s="13" t="s">
        <v>75</v>
      </c>
      <c r="AY336" s="243" t="s">
        <v>126</v>
      </c>
    </row>
    <row r="337" s="14" customFormat="1">
      <c r="A337" s="14"/>
      <c r="B337" s="244"/>
      <c r="C337" s="245"/>
      <c r="D337" s="234" t="s">
        <v>136</v>
      </c>
      <c r="E337" s="246" t="s">
        <v>1</v>
      </c>
      <c r="F337" s="247" t="s">
        <v>139</v>
      </c>
      <c r="G337" s="245"/>
      <c r="H337" s="248">
        <v>19248</v>
      </c>
      <c r="I337" s="249"/>
      <c r="J337" s="245"/>
      <c r="K337" s="245"/>
      <c r="L337" s="250"/>
      <c r="M337" s="251"/>
      <c r="N337" s="252"/>
      <c r="O337" s="252"/>
      <c r="P337" s="252"/>
      <c r="Q337" s="252"/>
      <c r="R337" s="252"/>
      <c r="S337" s="252"/>
      <c r="T337" s="253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4" t="s">
        <v>136</v>
      </c>
      <c r="AU337" s="254" t="s">
        <v>85</v>
      </c>
      <c r="AV337" s="14" t="s">
        <v>134</v>
      </c>
      <c r="AW337" s="14" t="s">
        <v>31</v>
      </c>
      <c r="AX337" s="14" t="s">
        <v>83</v>
      </c>
      <c r="AY337" s="254" t="s">
        <v>126</v>
      </c>
    </row>
    <row r="338" s="2" customFormat="1" ht="62.7" customHeight="1">
      <c r="A338" s="38"/>
      <c r="B338" s="39"/>
      <c r="C338" s="265" t="s">
        <v>365</v>
      </c>
      <c r="D338" s="265" t="s">
        <v>273</v>
      </c>
      <c r="E338" s="266" t="s">
        <v>366</v>
      </c>
      <c r="F338" s="267" t="s">
        <v>367</v>
      </c>
      <c r="G338" s="268" t="s">
        <v>368</v>
      </c>
      <c r="H338" s="269">
        <v>36</v>
      </c>
      <c r="I338" s="270"/>
      <c r="J338" s="271">
        <f>ROUND(I338*H338,2)</f>
        <v>0</v>
      </c>
      <c r="K338" s="267" t="s">
        <v>132</v>
      </c>
      <c r="L338" s="44"/>
      <c r="M338" s="272" t="s">
        <v>1</v>
      </c>
      <c r="N338" s="273" t="s">
        <v>40</v>
      </c>
      <c r="O338" s="91"/>
      <c r="P338" s="228">
        <f>O338*H338</f>
        <v>0</v>
      </c>
      <c r="Q338" s="228">
        <v>0</v>
      </c>
      <c r="R338" s="228">
        <f>Q338*H338</f>
        <v>0</v>
      </c>
      <c r="S338" s="228">
        <v>0</v>
      </c>
      <c r="T338" s="229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30" t="s">
        <v>134</v>
      </c>
      <c r="AT338" s="230" t="s">
        <v>273</v>
      </c>
      <c r="AU338" s="230" t="s">
        <v>85</v>
      </c>
      <c r="AY338" s="17" t="s">
        <v>126</v>
      </c>
      <c r="BE338" s="231">
        <f>IF(N338="základní",J338,0)</f>
        <v>0</v>
      </c>
      <c r="BF338" s="231">
        <f>IF(N338="snížená",J338,0)</f>
        <v>0</v>
      </c>
      <c r="BG338" s="231">
        <f>IF(N338="zákl. přenesená",J338,0)</f>
        <v>0</v>
      </c>
      <c r="BH338" s="231">
        <f>IF(N338="sníž. přenesená",J338,0)</f>
        <v>0</v>
      </c>
      <c r="BI338" s="231">
        <f>IF(N338="nulová",J338,0)</f>
        <v>0</v>
      </c>
      <c r="BJ338" s="17" t="s">
        <v>83</v>
      </c>
      <c r="BK338" s="231">
        <f>ROUND(I338*H338,2)</f>
        <v>0</v>
      </c>
      <c r="BL338" s="17" t="s">
        <v>134</v>
      </c>
      <c r="BM338" s="230" t="s">
        <v>369</v>
      </c>
    </row>
    <row r="339" s="2" customFormat="1">
      <c r="A339" s="38"/>
      <c r="B339" s="39"/>
      <c r="C339" s="40"/>
      <c r="D339" s="234" t="s">
        <v>277</v>
      </c>
      <c r="E339" s="40"/>
      <c r="F339" s="274" t="s">
        <v>370</v>
      </c>
      <c r="G339" s="40"/>
      <c r="H339" s="40"/>
      <c r="I339" s="275"/>
      <c r="J339" s="40"/>
      <c r="K339" s="40"/>
      <c r="L339" s="44"/>
      <c r="M339" s="276"/>
      <c r="N339" s="277"/>
      <c r="O339" s="91"/>
      <c r="P339" s="91"/>
      <c r="Q339" s="91"/>
      <c r="R339" s="91"/>
      <c r="S339" s="91"/>
      <c r="T339" s="92"/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T339" s="17" t="s">
        <v>277</v>
      </c>
      <c r="AU339" s="17" t="s">
        <v>85</v>
      </c>
    </row>
    <row r="340" s="15" customFormat="1">
      <c r="A340" s="15"/>
      <c r="B340" s="255"/>
      <c r="C340" s="256"/>
      <c r="D340" s="234" t="s">
        <v>136</v>
      </c>
      <c r="E340" s="257" t="s">
        <v>1</v>
      </c>
      <c r="F340" s="258" t="s">
        <v>371</v>
      </c>
      <c r="G340" s="256"/>
      <c r="H340" s="257" t="s">
        <v>1</v>
      </c>
      <c r="I340" s="259"/>
      <c r="J340" s="256"/>
      <c r="K340" s="256"/>
      <c r="L340" s="260"/>
      <c r="M340" s="261"/>
      <c r="N340" s="262"/>
      <c r="O340" s="262"/>
      <c r="P340" s="262"/>
      <c r="Q340" s="262"/>
      <c r="R340" s="262"/>
      <c r="S340" s="262"/>
      <c r="T340" s="263"/>
      <c r="U340" s="15"/>
      <c r="V340" s="15"/>
      <c r="W340" s="15"/>
      <c r="X340" s="15"/>
      <c r="Y340" s="15"/>
      <c r="Z340" s="15"/>
      <c r="AA340" s="15"/>
      <c r="AB340" s="15"/>
      <c r="AC340" s="15"/>
      <c r="AD340" s="15"/>
      <c r="AE340" s="15"/>
      <c r="AT340" s="264" t="s">
        <v>136</v>
      </c>
      <c r="AU340" s="264" t="s">
        <v>85</v>
      </c>
      <c r="AV340" s="15" t="s">
        <v>83</v>
      </c>
      <c r="AW340" s="15" t="s">
        <v>31</v>
      </c>
      <c r="AX340" s="15" t="s">
        <v>75</v>
      </c>
      <c r="AY340" s="264" t="s">
        <v>126</v>
      </c>
    </row>
    <row r="341" s="13" customFormat="1">
      <c r="A341" s="13"/>
      <c r="B341" s="232"/>
      <c r="C341" s="233"/>
      <c r="D341" s="234" t="s">
        <v>136</v>
      </c>
      <c r="E341" s="235" t="s">
        <v>1</v>
      </c>
      <c r="F341" s="236" t="s">
        <v>177</v>
      </c>
      <c r="G341" s="233"/>
      <c r="H341" s="237">
        <v>36</v>
      </c>
      <c r="I341" s="238"/>
      <c r="J341" s="233"/>
      <c r="K341" s="233"/>
      <c r="L341" s="239"/>
      <c r="M341" s="240"/>
      <c r="N341" s="241"/>
      <c r="O341" s="241"/>
      <c r="P341" s="241"/>
      <c r="Q341" s="241"/>
      <c r="R341" s="241"/>
      <c r="S341" s="241"/>
      <c r="T341" s="242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3" t="s">
        <v>136</v>
      </c>
      <c r="AU341" s="243" t="s">
        <v>85</v>
      </c>
      <c r="AV341" s="13" t="s">
        <v>85</v>
      </c>
      <c r="AW341" s="13" t="s">
        <v>31</v>
      </c>
      <c r="AX341" s="13" t="s">
        <v>75</v>
      </c>
      <c r="AY341" s="243" t="s">
        <v>126</v>
      </c>
    </row>
    <row r="342" s="14" customFormat="1">
      <c r="A342" s="14"/>
      <c r="B342" s="244"/>
      <c r="C342" s="245"/>
      <c r="D342" s="234" t="s">
        <v>136</v>
      </c>
      <c r="E342" s="246" t="s">
        <v>1</v>
      </c>
      <c r="F342" s="247" t="s">
        <v>139</v>
      </c>
      <c r="G342" s="245"/>
      <c r="H342" s="248">
        <v>36</v>
      </c>
      <c r="I342" s="249"/>
      <c r="J342" s="245"/>
      <c r="K342" s="245"/>
      <c r="L342" s="250"/>
      <c r="M342" s="251"/>
      <c r="N342" s="252"/>
      <c r="O342" s="252"/>
      <c r="P342" s="252"/>
      <c r="Q342" s="252"/>
      <c r="R342" s="252"/>
      <c r="S342" s="252"/>
      <c r="T342" s="253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54" t="s">
        <v>136</v>
      </c>
      <c r="AU342" s="254" t="s">
        <v>85</v>
      </c>
      <c r="AV342" s="14" t="s">
        <v>134</v>
      </c>
      <c r="AW342" s="14" t="s">
        <v>31</v>
      </c>
      <c r="AX342" s="14" t="s">
        <v>83</v>
      </c>
      <c r="AY342" s="254" t="s">
        <v>126</v>
      </c>
    </row>
    <row r="343" s="2" customFormat="1" ht="128.55" customHeight="1">
      <c r="A343" s="38"/>
      <c r="B343" s="39"/>
      <c r="C343" s="265" t="s">
        <v>372</v>
      </c>
      <c r="D343" s="265" t="s">
        <v>273</v>
      </c>
      <c r="E343" s="266" t="s">
        <v>373</v>
      </c>
      <c r="F343" s="267" t="s">
        <v>374</v>
      </c>
      <c r="G343" s="268" t="s">
        <v>375</v>
      </c>
      <c r="H343" s="269">
        <v>3.2200000000000002</v>
      </c>
      <c r="I343" s="270"/>
      <c r="J343" s="271">
        <f>ROUND(I343*H343,2)</f>
        <v>0</v>
      </c>
      <c r="K343" s="267" t="s">
        <v>132</v>
      </c>
      <c r="L343" s="44"/>
      <c r="M343" s="272" t="s">
        <v>1</v>
      </c>
      <c r="N343" s="273" t="s">
        <v>40</v>
      </c>
      <c r="O343" s="91"/>
      <c r="P343" s="228">
        <f>O343*H343</f>
        <v>0</v>
      </c>
      <c r="Q343" s="228">
        <v>0</v>
      </c>
      <c r="R343" s="228">
        <f>Q343*H343</f>
        <v>0</v>
      </c>
      <c r="S343" s="228">
        <v>0</v>
      </c>
      <c r="T343" s="229">
        <f>S343*H343</f>
        <v>0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30" t="s">
        <v>134</v>
      </c>
      <c r="AT343" s="230" t="s">
        <v>273</v>
      </c>
      <c r="AU343" s="230" t="s">
        <v>85</v>
      </c>
      <c r="AY343" s="17" t="s">
        <v>126</v>
      </c>
      <c r="BE343" s="231">
        <f>IF(N343="základní",J343,0)</f>
        <v>0</v>
      </c>
      <c r="BF343" s="231">
        <f>IF(N343="snížená",J343,0)</f>
        <v>0</v>
      </c>
      <c r="BG343" s="231">
        <f>IF(N343="zákl. přenesená",J343,0)</f>
        <v>0</v>
      </c>
      <c r="BH343" s="231">
        <f>IF(N343="sníž. přenesená",J343,0)</f>
        <v>0</v>
      </c>
      <c r="BI343" s="231">
        <f>IF(N343="nulová",J343,0)</f>
        <v>0</v>
      </c>
      <c r="BJ343" s="17" t="s">
        <v>83</v>
      </c>
      <c r="BK343" s="231">
        <f>ROUND(I343*H343,2)</f>
        <v>0</v>
      </c>
      <c r="BL343" s="17" t="s">
        <v>134</v>
      </c>
      <c r="BM343" s="230" t="s">
        <v>376</v>
      </c>
    </row>
    <row r="344" s="2" customFormat="1">
      <c r="A344" s="38"/>
      <c r="B344" s="39"/>
      <c r="C344" s="40"/>
      <c r="D344" s="234" t="s">
        <v>277</v>
      </c>
      <c r="E344" s="40"/>
      <c r="F344" s="274" t="s">
        <v>377</v>
      </c>
      <c r="G344" s="40"/>
      <c r="H344" s="40"/>
      <c r="I344" s="275"/>
      <c r="J344" s="40"/>
      <c r="K344" s="40"/>
      <c r="L344" s="44"/>
      <c r="M344" s="276"/>
      <c r="N344" s="277"/>
      <c r="O344" s="91"/>
      <c r="P344" s="91"/>
      <c r="Q344" s="91"/>
      <c r="R344" s="91"/>
      <c r="S344" s="91"/>
      <c r="T344" s="92"/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T344" s="17" t="s">
        <v>277</v>
      </c>
      <c r="AU344" s="17" t="s">
        <v>85</v>
      </c>
    </row>
    <row r="345" s="15" customFormat="1">
      <c r="A345" s="15"/>
      <c r="B345" s="255"/>
      <c r="C345" s="256"/>
      <c r="D345" s="234" t="s">
        <v>136</v>
      </c>
      <c r="E345" s="257" t="s">
        <v>1</v>
      </c>
      <c r="F345" s="258" t="s">
        <v>378</v>
      </c>
      <c r="G345" s="256"/>
      <c r="H345" s="257" t="s">
        <v>1</v>
      </c>
      <c r="I345" s="259"/>
      <c r="J345" s="256"/>
      <c r="K345" s="256"/>
      <c r="L345" s="260"/>
      <c r="M345" s="261"/>
      <c r="N345" s="262"/>
      <c r="O345" s="262"/>
      <c r="P345" s="262"/>
      <c r="Q345" s="262"/>
      <c r="R345" s="262"/>
      <c r="S345" s="262"/>
      <c r="T345" s="263"/>
      <c r="U345" s="15"/>
      <c r="V345" s="15"/>
      <c r="W345" s="15"/>
      <c r="X345" s="15"/>
      <c r="Y345" s="15"/>
      <c r="Z345" s="15"/>
      <c r="AA345" s="15"/>
      <c r="AB345" s="15"/>
      <c r="AC345" s="15"/>
      <c r="AD345" s="15"/>
      <c r="AE345" s="15"/>
      <c r="AT345" s="264" t="s">
        <v>136</v>
      </c>
      <c r="AU345" s="264" t="s">
        <v>85</v>
      </c>
      <c r="AV345" s="15" t="s">
        <v>83</v>
      </c>
      <c r="AW345" s="15" t="s">
        <v>31</v>
      </c>
      <c r="AX345" s="15" t="s">
        <v>75</v>
      </c>
      <c r="AY345" s="264" t="s">
        <v>126</v>
      </c>
    </row>
    <row r="346" s="15" customFormat="1">
      <c r="A346" s="15"/>
      <c r="B346" s="255"/>
      <c r="C346" s="256"/>
      <c r="D346" s="234" t="s">
        <v>136</v>
      </c>
      <c r="E346" s="257" t="s">
        <v>1</v>
      </c>
      <c r="F346" s="258" t="s">
        <v>379</v>
      </c>
      <c r="G346" s="256"/>
      <c r="H346" s="257" t="s">
        <v>1</v>
      </c>
      <c r="I346" s="259"/>
      <c r="J346" s="256"/>
      <c r="K346" s="256"/>
      <c r="L346" s="260"/>
      <c r="M346" s="261"/>
      <c r="N346" s="262"/>
      <c r="O346" s="262"/>
      <c r="P346" s="262"/>
      <c r="Q346" s="262"/>
      <c r="R346" s="262"/>
      <c r="S346" s="262"/>
      <c r="T346" s="263"/>
      <c r="U346" s="15"/>
      <c r="V346" s="15"/>
      <c r="W346" s="15"/>
      <c r="X346" s="15"/>
      <c r="Y346" s="15"/>
      <c r="Z346" s="15"/>
      <c r="AA346" s="15"/>
      <c r="AB346" s="15"/>
      <c r="AC346" s="15"/>
      <c r="AD346" s="15"/>
      <c r="AE346" s="15"/>
      <c r="AT346" s="264" t="s">
        <v>136</v>
      </c>
      <c r="AU346" s="264" t="s">
        <v>85</v>
      </c>
      <c r="AV346" s="15" t="s">
        <v>83</v>
      </c>
      <c r="AW346" s="15" t="s">
        <v>31</v>
      </c>
      <c r="AX346" s="15" t="s">
        <v>75</v>
      </c>
      <c r="AY346" s="264" t="s">
        <v>126</v>
      </c>
    </row>
    <row r="347" s="13" customFormat="1">
      <c r="A347" s="13"/>
      <c r="B347" s="232"/>
      <c r="C347" s="233"/>
      <c r="D347" s="234" t="s">
        <v>136</v>
      </c>
      <c r="E347" s="235" t="s">
        <v>1</v>
      </c>
      <c r="F347" s="236" t="s">
        <v>380</v>
      </c>
      <c r="G347" s="233"/>
      <c r="H347" s="237">
        <v>3.2200000000000002</v>
      </c>
      <c r="I347" s="238"/>
      <c r="J347" s="233"/>
      <c r="K347" s="233"/>
      <c r="L347" s="239"/>
      <c r="M347" s="240"/>
      <c r="N347" s="241"/>
      <c r="O347" s="241"/>
      <c r="P347" s="241"/>
      <c r="Q347" s="241"/>
      <c r="R347" s="241"/>
      <c r="S347" s="241"/>
      <c r="T347" s="242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3" t="s">
        <v>136</v>
      </c>
      <c r="AU347" s="243" t="s">
        <v>85</v>
      </c>
      <c r="AV347" s="13" t="s">
        <v>85</v>
      </c>
      <c r="AW347" s="13" t="s">
        <v>31</v>
      </c>
      <c r="AX347" s="13" t="s">
        <v>75</v>
      </c>
      <c r="AY347" s="243" t="s">
        <v>126</v>
      </c>
    </row>
    <row r="348" s="14" customFormat="1">
      <c r="A348" s="14"/>
      <c r="B348" s="244"/>
      <c r="C348" s="245"/>
      <c r="D348" s="234" t="s">
        <v>136</v>
      </c>
      <c r="E348" s="246" t="s">
        <v>1</v>
      </c>
      <c r="F348" s="247" t="s">
        <v>139</v>
      </c>
      <c r="G348" s="245"/>
      <c r="H348" s="248">
        <v>3.2200000000000002</v>
      </c>
      <c r="I348" s="249"/>
      <c r="J348" s="245"/>
      <c r="K348" s="245"/>
      <c r="L348" s="250"/>
      <c r="M348" s="251"/>
      <c r="N348" s="252"/>
      <c r="O348" s="252"/>
      <c r="P348" s="252"/>
      <c r="Q348" s="252"/>
      <c r="R348" s="252"/>
      <c r="S348" s="252"/>
      <c r="T348" s="253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4" t="s">
        <v>136</v>
      </c>
      <c r="AU348" s="254" t="s">
        <v>85</v>
      </c>
      <c r="AV348" s="14" t="s">
        <v>134</v>
      </c>
      <c r="AW348" s="14" t="s">
        <v>31</v>
      </c>
      <c r="AX348" s="14" t="s">
        <v>83</v>
      </c>
      <c r="AY348" s="254" t="s">
        <v>126</v>
      </c>
    </row>
    <row r="349" s="2" customFormat="1" ht="114.9" customHeight="1">
      <c r="A349" s="38"/>
      <c r="B349" s="39"/>
      <c r="C349" s="265" t="s">
        <v>381</v>
      </c>
      <c r="D349" s="265" t="s">
        <v>273</v>
      </c>
      <c r="E349" s="266" t="s">
        <v>382</v>
      </c>
      <c r="F349" s="267" t="s">
        <v>383</v>
      </c>
      <c r="G349" s="268" t="s">
        <v>384</v>
      </c>
      <c r="H349" s="269">
        <v>208</v>
      </c>
      <c r="I349" s="270"/>
      <c r="J349" s="271">
        <f>ROUND(I349*H349,2)</f>
        <v>0</v>
      </c>
      <c r="K349" s="267" t="s">
        <v>132</v>
      </c>
      <c r="L349" s="44"/>
      <c r="M349" s="272" t="s">
        <v>1</v>
      </c>
      <c r="N349" s="273" t="s">
        <v>40</v>
      </c>
      <c r="O349" s="91"/>
      <c r="P349" s="228">
        <f>O349*H349</f>
        <v>0</v>
      </c>
      <c r="Q349" s="228">
        <v>0</v>
      </c>
      <c r="R349" s="228">
        <f>Q349*H349</f>
        <v>0</v>
      </c>
      <c r="S349" s="228">
        <v>0</v>
      </c>
      <c r="T349" s="229">
        <f>S349*H349</f>
        <v>0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230" t="s">
        <v>134</v>
      </c>
      <c r="AT349" s="230" t="s">
        <v>273</v>
      </c>
      <c r="AU349" s="230" t="s">
        <v>85</v>
      </c>
      <c r="AY349" s="17" t="s">
        <v>126</v>
      </c>
      <c r="BE349" s="231">
        <f>IF(N349="základní",J349,0)</f>
        <v>0</v>
      </c>
      <c r="BF349" s="231">
        <f>IF(N349="snížená",J349,0)</f>
        <v>0</v>
      </c>
      <c r="BG349" s="231">
        <f>IF(N349="zákl. přenesená",J349,0)</f>
        <v>0</v>
      </c>
      <c r="BH349" s="231">
        <f>IF(N349="sníž. přenesená",J349,0)</f>
        <v>0</v>
      </c>
      <c r="BI349" s="231">
        <f>IF(N349="nulová",J349,0)</f>
        <v>0</v>
      </c>
      <c r="BJ349" s="17" t="s">
        <v>83</v>
      </c>
      <c r="BK349" s="231">
        <f>ROUND(I349*H349,2)</f>
        <v>0</v>
      </c>
      <c r="BL349" s="17" t="s">
        <v>134</v>
      </c>
      <c r="BM349" s="230" t="s">
        <v>385</v>
      </c>
    </row>
    <row r="350" s="2" customFormat="1">
      <c r="A350" s="38"/>
      <c r="B350" s="39"/>
      <c r="C350" s="40"/>
      <c r="D350" s="234" t="s">
        <v>277</v>
      </c>
      <c r="E350" s="40"/>
      <c r="F350" s="274" t="s">
        <v>386</v>
      </c>
      <c r="G350" s="40"/>
      <c r="H350" s="40"/>
      <c r="I350" s="275"/>
      <c r="J350" s="40"/>
      <c r="K350" s="40"/>
      <c r="L350" s="44"/>
      <c r="M350" s="276"/>
      <c r="N350" s="277"/>
      <c r="O350" s="91"/>
      <c r="P350" s="91"/>
      <c r="Q350" s="91"/>
      <c r="R350" s="91"/>
      <c r="S350" s="91"/>
      <c r="T350" s="92"/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T350" s="17" t="s">
        <v>277</v>
      </c>
      <c r="AU350" s="17" t="s">
        <v>85</v>
      </c>
    </row>
    <row r="351" s="13" customFormat="1">
      <c r="A351" s="13"/>
      <c r="B351" s="232"/>
      <c r="C351" s="233"/>
      <c r="D351" s="234" t="s">
        <v>136</v>
      </c>
      <c r="E351" s="235" t="s">
        <v>1</v>
      </c>
      <c r="F351" s="236" t="s">
        <v>387</v>
      </c>
      <c r="G351" s="233"/>
      <c r="H351" s="237">
        <v>208</v>
      </c>
      <c r="I351" s="238"/>
      <c r="J351" s="233"/>
      <c r="K351" s="233"/>
      <c r="L351" s="239"/>
      <c r="M351" s="240"/>
      <c r="N351" s="241"/>
      <c r="O351" s="241"/>
      <c r="P351" s="241"/>
      <c r="Q351" s="241"/>
      <c r="R351" s="241"/>
      <c r="S351" s="241"/>
      <c r="T351" s="242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3" t="s">
        <v>136</v>
      </c>
      <c r="AU351" s="243" t="s">
        <v>85</v>
      </c>
      <c r="AV351" s="13" t="s">
        <v>85</v>
      </c>
      <c r="AW351" s="13" t="s">
        <v>31</v>
      </c>
      <c r="AX351" s="13" t="s">
        <v>75</v>
      </c>
      <c r="AY351" s="243" t="s">
        <v>126</v>
      </c>
    </row>
    <row r="352" s="14" customFormat="1">
      <c r="A352" s="14"/>
      <c r="B352" s="244"/>
      <c r="C352" s="245"/>
      <c r="D352" s="234" t="s">
        <v>136</v>
      </c>
      <c r="E352" s="246" t="s">
        <v>1</v>
      </c>
      <c r="F352" s="247" t="s">
        <v>139</v>
      </c>
      <c r="G352" s="245"/>
      <c r="H352" s="248">
        <v>208</v>
      </c>
      <c r="I352" s="249"/>
      <c r="J352" s="245"/>
      <c r="K352" s="245"/>
      <c r="L352" s="250"/>
      <c r="M352" s="251"/>
      <c r="N352" s="252"/>
      <c r="O352" s="252"/>
      <c r="P352" s="252"/>
      <c r="Q352" s="252"/>
      <c r="R352" s="252"/>
      <c r="S352" s="252"/>
      <c r="T352" s="253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54" t="s">
        <v>136</v>
      </c>
      <c r="AU352" s="254" t="s">
        <v>85</v>
      </c>
      <c r="AV352" s="14" t="s">
        <v>134</v>
      </c>
      <c r="AW352" s="14" t="s">
        <v>31</v>
      </c>
      <c r="AX352" s="14" t="s">
        <v>83</v>
      </c>
      <c r="AY352" s="254" t="s">
        <v>126</v>
      </c>
    </row>
    <row r="353" s="2" customFormat="1" ht="90" customHeight="1">
      <c r="A353" s="38"/>
      <c r="B353" s="39"/>
      <c r="C353" s="265" t="s">
        <v>388</v>
      </c>
      <c r="D353" s="265" t="s">
        <v>273</v>
      </c>
      <c r="E353" s="266" t="s">
        <v>389</v>
      </c>
      <c r="F353" s="267" t="s">
        <v>390</v>
      </c>
      <c r="G353" s="268" t="s">
        <v>384</v>
      </c>
      <c r="H353" s="269">
        <v>60</v>
      </c>
      <c r="I353" s="270"/>
      <c r="J353" s="271">
        <f>ROUND(I353*H353,2)</f>
        <v>0</v>
      </c>
      <c r="K353" s="267" t="s">
        <v>132</v>
      </c>
      <c r="L353" s="44"/>
      <c r="M353" s="272" t="s">
        <v>1</v>
      </c>
      <c r="N353" s="273" t="s">
        <v>40</v>
      </c>
      <c r="O353" s="91"/>
      <c r="P353" s="228">
        <f>O353*H353</f>
        <v>0</v>
      </c>
      <c r="Q353" s="228">
        <v>0</v>
      </c>
      <c r="R353" s="228">
        <f>Q353*H353</f>
        <v>0</v>
      </c>
      <c r="S353" s="228">
        <v>0</v>
      </c>
      <c r="T353" s="229">
        <f>S353*H353</f>
        <v>0</v>
      </c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230" t="s">
        <v>134</v>
      </c>
      <c r="AT353" s="230" t="s">
        <v>273</v>
      </c>
      <c r="AU353" s="230" t="s">
        <v>85</v>
      </c>
      <c r="AY353" s="17" t="s">
        <v>126</v>
      </c>
      <c r="BE353" s="231">
        <f>IF(N353="základní",J353,0)</f>
        <v>0</v>
      </c>
      <c r="BF353" s="231">
        <f>IF(N353="snížená",J353,0)</f>
        <v>0</v>
      </c>
      <c r="BG353" s="231">
        <f>IF(N353="zákl. přenesená",J353,0)</f>
        <v>0</v>
      </c>
      <c r="BH353" s="231">
        <f>IF(N353="sníž. přenesená",J353,0)</f>
        <v>0</v>
      </c>
      <c r="BI353" s="231">
        <f>IF(N353="nulová",J353,0)</f>
        <v>0</v>
      </c>
      <c r="BJ353" s="17" t="s">
        <v>83</v>
      </c>
      <c r="BK353" s="231">
        <f>ROUND(I353*H353,2)</f>
        <v>0</v>
      </c>
      <c r="BL353" s="17" t="s">
        <v>134</v>
      </c>
      <c r="BM353" s="230" t="s">
        <v>391</v>
      </c>
    </row>
    <row r="354" s="2" customFormat="1">
      <c r="A354" s="38"/>
      <c r="B354" s="39"/>
      <c r="C354" s="40"/>
      <c r="D354" s="234" t="s">
        <v>277</v>
      </c>
      <c r="E354" s="40"/>
      <c r="F354" s="274" t="s">
        <v>392</v>
      </c>
      <c r="G354" s="40"/>
      <c r="H354" s="40"/>
      <c r="I354" s="275"/>
      <c r="J354" s="40"/>
      <c r="K354" s="40"/>
      <c r="L354" s="44"/>
      <c r="M354" s="276"/>
      <c r="N354" s="277"/>
      <c r="O354" s="91"/>
      <c r="P354" s="91"/>
      <c r="Q354" s="91"/>
      <c r="R354" s="91"/>
      <c r="S354" s="91"/>
      <c r="T354" s="92"/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T354" s="17" t="s">
        <v>277</v>
      </c>
      <c r="AU354" s="17" t="s">
        <v>85</v>
      </c>
    </row>
    <row r="355" s="15" customFormat="1">
      <c r="A355" s="15"/>
      <c r="B355" s="255"/>
      <c r="C355" s="256"/>
      <c r="D355" s="234" t="s">
        <v>136</v>
      </c>
      <c r="E355" s="257" t="s">
        <v>1</v>
      </c>
      <c r="F355" s="258" t="s">
        <v>169</v>
      </c>
      <c r="G355" s="256"/>
      <c r="H355" s="257" t="s">
        <v>1</v>
      </c>
      <c r="I355" s="259"/>
      <c r="J355" s="256"/>
      <c r="K355" s="256"/>
      <c r="L355" s="260"/>
      <c r="M355" s="261"/>
      <c r="N355" s="262"/>
      <c r="O355" s="262"/>
      <c r="P355" s="262"/>
      <c r="Q355" s="262"/>
      <c r="R355" s="262"/>
      <c r="S355" s="262"/>
      <c r="T355" s="263"/>
      <c r="U355" s="15"/>
      <c r="V355" s="15"/>
      <c r="W355" s="15"/>
      <c r="X355" s="15"/>
      <c r="Y355" s="15"/>
      <c r="Z355" s="15"/>
      <c r="AA355" s="15"/>
      <c r="AB355" s="15"/>
      <c r="AC355" s="15"/>
      <c r="AD355" s="15"/>
      <c r="AE355" s="15"/>
      <c r="AT355" s="264" t="s">
        <v>136</v>
      </c>
      <c r="AU355" s="264" t="s">
        <v>85</v>
      </c>
      <c r="AV355" s="15" t="s">
        <v>83</v>
      </c>
      <c r="AW355" s="15" t="s">
        <v>31</v>
      </c>
      <c r="AX355" s="15" t="s">
        <v>75</v>
      </c>
      <c r="AY355" s="264" t="s">
        <v>126</v>
      </c>
    </row>
    <row r="356" s="13" customFormat="1">
      <c r="A356" s="13"/>
      <c r="B356" s="232"/>
      <c r="C356" s="233"/>
      <c r="D356" s="234" t="s">
        <v>136</v>
      </c>
      <c r="E356" s="235" t="s">
        <v>1</v>
      </c>
      <c r="F356" s="236" t="s">
        <v>393</v>
      </c>
      <c r="G356" s="233"/>
      <c r="H356" s="237">
        <v>60</v>
      </c>
      <c r="I356" s="238"/>
      <c r="J356" s="233"/>
      <c r="K356" s="233"/>
      <c r="L356" s="239"/>
      <c r="M356" s="240"/>
      <c r="N356" s="241"/>
      <c r="O356" s="241"/>
      <c r="P356" s="241"/>
      <c r="Q356" s="241"/>
      <c r="R356" s="241"/>
      <c r="S356" s="241"/>
      <c r="T356" s="242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3" t="s">
        <v>136</v>
      </c>
      <c r="AU356" s="243" t="s">
        <v>85</v>
      </c>
      <c r="AV356" s="13" t="s">
        <v>85</v>
      </c>
      <c r="AW356" s="13" t="s">
        <v>31</v>
      </c>
      <c r="AX356" s="13" t="s">
        <v>75</v>
      </c>
      <c r="AY356" s="243" t="s">
        <v>126</v>
      </c>
    </row>
    <row r="357" s="14" customFormat="1">
      <c r="A357" s="14"/>
      <c r="B357" s="244"/>
      <c r="C357" s="245"/>
      <c r="D357" s="234" t="s">
        <v>136</v>
      </c>
      <c r="E357" s="246" t="s">
        <v>1</v>
      </c>
      <c r="F357" s="247" t="s">
        <v>139</v>
      </c>
      <c r="G357" s="245"/>
      <c r="H357" s="248">
        <v>60</v>
      </c>
      <c r="I357" s="249"/>
      <c r="J357" s="245"/>
      <c r="K357" s="245"/>
      <c r="L357" s="250"/>
      <c r="M357" s="251"/>
      <c r="N357" s="252"/>
      <c r="O357" s="252"/>
      <c r="P357" s="252"/>
      <c r="Q357" s="252"/>
      <c r="R357" s="252"/>
      <c r="S357" s="252"/>
      <c r="T357" s="253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4" t="s">
        <v>136</v>
      </c>
      <c r="AU357" s="254" t="s">
        <v>85</v>
      </c>
      <c r="AV357" s="14" t="s">
        <v>134</v>
      </c>
      <c r="AW357" s="14" t="s">
        <v>31</v>
      </c>
      <c r="AX357" s="14" t="s">
        <v>83</v>
      </c>
      <c r="AY357" s="254" t="s">
        <v>126</v>
      </c>
    </row>
    <row r="358" s="2" customFormat="1" ht="90" customHeight="1">
      <c r="A358" s="38"/>
      <c r="B358" s="39"/>
      <c r="C358" s="265" t="s">
        <v>394</v>
      </c>
      <c r="D358" s="265" t="s">
        <v>273</v>
      </c>
      <c r="E358" s="266" t="s">
        <v>395</v>
      </c>
      <c r="F358" s="267" t="s">
        <v>396</v>
      </c>
      <c r="G358" s="268" t="s">
        <v>240</v>
      </c>
      <c r="H358" s="269">
        <v>6400</v>
      </c>
      <c r="I358" s="270"/>
      <c r="J358" s="271">
        <f>ROUND(I358*H358,2)</f>
        <v>0</v>
      </c>
      <c r="K358" s="267" t="s">
        <v>132</v>
      </c>
      <c r="L358" s="44"/>
      <c r="M358" s="272" t="s">
        <v>1</v>
      </c>
      <c r="N358" s="273" t="s">
        <v>40</v>
      </c>
      <c r="O358" s="91"/>
      <c r="P358" s="228">
        <f>O358*H358</f>
        <v>0</v>
      </c>
      <c r="Q358" s="228">
        <v>0</v>
      </c>
      <c r="R358" s="228">
        <f>Q358*H358</f>
        <v>0</v>
      </c>
      <c r="S358" s="228">
        <v>0</v>
      </c>
      <c r="T358" s="229">
        <f>S358*H358</f>
        <v>0</v>
      </c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R358" s="230" t="s">
        <v>134</v>
      </c>
      <c r="AT358" s="230" t="s">
        <v>273</v>
      </c>
      <c r="AU358" s="230" t="s">
        <v>85</v>
      </c>
      <c r="AY358" s="17" t="s">
        <v>126</v>
      </c>
      <c r="BE358" s="231">
        <f>IF(N358="základní",J358,0)</f>
        <v>0</v>
      </c>
      <c r="BF358" s="231">
        <f>IF(N358="snížená",J358,0)</f>
        <v>0</v>
      </c>
      <c r="BG358" s="231">
        <f>IF(N358="zákl. přenesená",J358,0)</f>
        <v>0</v>
      </c>
      <c r="BH358" s="231">
        <f>IF(N358="sníž. přenesená",J358,0)</f>
        <v>0</v>
      </c>
      <c r="BI358" s="231">
        <f>IF(N358="nulová",J358,0)</f>
        <v>0</v>
      </c>
      <c r="BJ358" s="17" t="s">
        <v>83</v>
      </c>
      <c r="BK358" s="231">
        <f>ROUND(I358*H358,2)</f>
        <v>0</v>
      </c>
      <c r="BL358" s="17" t="s">
        <v>134</v>
      </c>
      <c r="BM358" s="230" t="s">
        <v>397</v>
      </c>
    </row>
    <row r="359" s="2" customFormat="1">
      <c r="A359" s="38"/>
      <c r="B359" s="39"/>
      <c r="C359" s="40"/>
      <c r="D359" s="234" t="s">
        <v>277</v>
      </c>
      <c r="E359" s="40"/>
      <c r="F359" s="274" t="s">
        <v>398</v>
      </c>
      <c r="G359" s="40"/>
      <c r="H359" s="40"/>
      <c r="I359" s="275"/>
      <c r="J359" s="40"/>
      <c r="K359" s="40"/>
      <c r="L359" s="44"/>
      <c r="M359" s="276"/>
      <c r="N359" s="277"/>
      <c r="O359" s="91"/>
      <c r="P359" s="91"/>
      <c r="Q359" s="91"/>
      <c r="R359" s="91"/>
      <c r="S359" s="91"/>
      <c r="T359" s="92"/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T359" s="17" t="s">
        <v>277</v>
      </c>
      <c r="AU359" s="17" t="s">
        <v>85</v>
      </c>
    </row>
    <row r="360" s="15" customFormat="1">
      <c r="A360" s="15"/>
      <c r="B360" s="255"/>
      <c r="C360" s="256"/>
      <c r="D360" s="234" t="s">
        <v>136</v>
      </c>
      <c r="E360" s="257" t="s">
        <v>1</v>
      </c>
      <c r="F360" s="258" t="s">
        <v>375</v>
      </c>
      <c r="G360" s="256"/>
      <c r="H360" s="257" t="s">
        <v>1</v>
      </c>
      <c r="I360" s="259"/>
      <c r="J360" s="256"/>
      <c r="K360" s="256"/>
      <c r="L360" s="260"/>
      <c r="M360" s="261"/>
      <c r="N360" s="262"/>
      <c r="O360" s="262"/>
      <c r="P360" s="262"/>
      <c r="Q360" s="262"/>
      <c r="R360" s="262"/>
      <c r="S360" s="262"/>
      <c r="T360" s="263"/>
      <c r="U360" s="15"/>
      <c r="V360" s="15"/>
      <c r="W360" s="15"/>
      <c r="X360" s="15"/>
      <c r="Y360" s="15"/>
      <c r="Z360" s="15"/>
      <c r="AA360" s="15"/>
      <c r="AB360" s="15"/>
      <c r="AC360" s="15"/>
      <c r="AD360" s="15"/>
      <c r="AE360" s="15"/>
      <c r="AT360" s="264" t="s">
        <v>136</v>
      </c>
      <c r="AU360" s="264" t="s">
        <v>85</v>
      </c>
      <c r="AV360" s="15" t="s">
        <v>83</v>
      </c>
      <c r="AW360" s="15" t="s">
        <v>31</v>
      </c>
      <c r="AX360" s="15" t="s">
        <v>75</v>
      </c>
      <c r="AY360" s="264" t="s">
        <v>126</v>
      </c>
    </row>
    <row r="361" s="13" customFormat="1">
      <c r="A361" s="13"/>
      <c r="B361" s="232"/>
      <c r="C361" s="233"/>
      <c r="D361" s="234" t="s">
        <v>136</v>
      </c>
      <c r="E361" s="235" t="s">
        <v>1</v>
      </c>
      <c r="F361" s="236" t="s">
        <v>399</v>
      </c>
      <c r="G361" s="233"/>
      <c r="H361" s="237">
        <v>6400</v>
      </c>
      <c r="I361" s="238"/>
      <c r="J361" s="233"/>
      <c r="K361" s="233"/>
      <c r="L361" s="239"/>
      <c r="M361" s="240"/>
      <c r="N361" s="241"/>
      <c r="O361" s="241"/>
      <c r="P361" s="241"/>
      <c r="Q361" s="241"/>
      <c r="R361" s="241"/>
      <c r="S361" s="241"/>
      <c r="T361" s="242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3" t="s">
        <v>136</v>
      </c>
      <c r="AU361" s="243" t="s">
        <v>85</v>
      </c>
      <c r="AV361" s="13" t="s">
        <v>85</v>
      </c>
      <c r="AW361" s="13" t="s">
        <v>31</v>
      </c>
      <c r="AX361" s="13" t="s">
        <v>75</v>
      </c>
      <c r="AY361" s="243" t="s">
        <v>126</v>
      </c>
    </row>
    <row r="362" s="14" customFormat="1">
      <c r="A362" s="14"/>
      <c r="B362" s="244"/>
      <c r="C362" s="245"/>
      <c r="D362" s="234" t="s">
        <v>136</v>
      </c>
      <c r="E362" s="246" t="s">
        <v>1</v>
      </c>
      <c r="F362" s="247" t="s">
        <v>139</v>
      </c>
      <c r="G362" s="245"/>
      <c r="H362" s="248">
        <v>6400</v>
      </c>
      <c r="I362" s="249"/>
      <c r="J362" s="245"/>
      <c r="K362" s="245"/>
      <c r="L362" s="250"/>
      <c r="M362" s="251"/>
      <c r="N362" s="252"/>
      <c r="O362" s="252"/>
      <c r="P362" s="252"/>
      <c r="Q362" s="252"/>
      <c r="R362" s="252"/>
      <c r="S362" s="252"/>
      <c r="T362" s="253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54" t="s">
        <v>136</v>
      </c>
      <c r="AU362" s="254" t="s">
        <v>85</v>
      </c>
      <c r="AV362" s="14" t="s">
        <v>134</v>
      </c>
      <c r="AW362" s="14" t="s">
        <v>31</v>
      </c>
      <c r="AX362" s="14" t="s">
        <v>83</v>
      </c>
      <c r="AY362" s="254" t="s">
        <v>126</v>
      </c>
    </row>
    <row r="363" s="2" customFormat="1" ht="101.25" customHeight="1">
      <c r="A363" s="38"/>
      <c r="B363" s="39"/>
      <c r="C363" s="265" t="s">
        <v>400</v>
      </c>
      <c r="D363" s="265" t="s">
        <v>273</v>
      </c>
      <c r="E363" s="266" t="s">
        <v>401</v>
      </c>
      <c r="F363" s="267" t="s">
        <v>402</v>
      </c>
      <c r="G363" s="268" t="s">
        <v>240</v>
      </c>
      <c r="H363" s="269">
        <v>6400</v>
      </c>
      <c r="I363" s="270"/>
      <c r="J363" s="271">
        <f>ROUND(I363*H363,2)</f>
        <v>0</v>
      </c>
      <c r="K363" s="267" t="s">
        <v>132</v>
      </c>
      <c r="L363" s="44"/>
      <c r="M363" s="272" t="s">
        <v>1</v>
      </c>
      <c r="N363" s="273" t="s">
        <v>40</v>
      </c>
      <c r="O363" s="91"/>
      <c r="P363" s="228">
        <f>O363*H363</f>
        <v>0</v>
      </c>
      <c r="Q363" s="228">
        <v>0</v>
      </c>
      <c r="R363" s="228">
        <f>Q363*H363</f>
        <v>0</v>
      </c>
      <c r="S363" s="228">
        <v>0</v>
      </c>
      <c r="T363" s="229">
        <f>S363*H363</f>
        <v>0</v>
      </c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R363" s="230" t="s">
        <v>134</v>
      </c>
      <c r="AT363" s="230" t="s">
        <v>273</v>
      </c>
      <c r="AU363" s="230" t="s">
        <v>85</v>
      </c>
      <c r="AY363" s="17" t="s">
        <v>126</v>
      </c>
      <c r="BE363" s="231">
        <f>IF(N363="základní",J363,0)</f>
        <v>0</v>
      </c>
      <c r="BF363" s="231">
        <f>IF(N363="snížená",J363,0)</f>
        <v>0</v>
      </c>
      <c r="BG363" s="231">
        <f>IF(N363="zákl. přenesená",J363,0)</f>
        <v>0</v>
      </c>
      <c r="BH363" s="231">
        <f>IF(N363="sníž. přenesená",J363,0)</f>
        <v>0</v>
      </c>
      <c r="BI363" s="231">
        <f>IF(N363="nulová",J363,0)</f>
        <v>0</v>
      </c>
      <c r="BJ363" s="17" t="s">
        <v>83</v>
      </c>
      <c r="BK363" s="231">
        <f>ROUND(I363*H363,2)</f>
        <v>0</v>
      </c>
      <c r="BL363" s="17" t="s">
        <v>134</v>
      </c>
      <c r="BM363" s="230" t="s">
        <v>403</v>
      </c>
    </row>
    <row r="364" s="2" customFormat="1">
      <c r="A364" s="38"/>
      <c r="B364" s="39"/>
      <c r="C364" s="40"/>
      <c r="D364" s="234" t="s">
        <v>277</v>
      </c>
      <c r="E364" s="40"/>
      <c r="F364" s="274" t="s">
        <v>398</v>
      </c>
      <c r="G364" s="40"/>
      <c r="H364" s="40"/>
      <c r="I364" s="275"/>
      <c r="J364" s="40"/>
      <c r="K364" s="40"/>
      <c r="L364" s="44"/>
      <c r="M364" s="276"/>
      <c r="N364" s="277"/>
      <c r="O364" s="91"/>
      <c r="P364" s="91"/>
      <c r="Q364" s="91"/>
      <c r="R364" s="91"/>
      <c r="S364" s="91"/>
      <c r="T364" s="92"/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T364" s="17" t="s">
        <v>277</v>
      </c>
      <c r="AU364" s="17" t="s">
        <v>85</v>
      </c>
    </row>
    <row r="365" s="15" customFormat="1">
      <c r="A365" s="15"/>
      <c r="B365" s="255"/>
      <c r="C365" s="256"/>
      <c r="D365" s="234" t="s">
        <v>136</v>
      </c>
      <c r="E365" s="257" t="s">
        <v>1</v>
      </c>
      <c r="F365" s="258" t="s">
        <v>375</v>
      </c>
      <c r="G365" s="256"/>
      <c r="H365" s="257" t="s">
        <v>1</v>
      </c>
      <c r="I365" s="259"/>
      <c r="J365" s="256"/>
      <c r="K365" s="256"/>
      <c r="L365" s="260"/>
      <c r="M365" s="261"/>
      <c r="N365" s="262"/>
      <c r="O365" s="262"/>
      <c r="P365" s="262"/>
      <c r="Q365" s="262"/>
      <c r="R365" s="262"/>
      <c r="S365" s="262"/>
      <c r="T365" s="263"/>
      <c r="U365" s="15"/>
      <c r="V365" s="15"/>
      <c r="W365" s="15"/>
      <c r="X365" s="15"/>
      <c r="Y365" s="15"/>
      <c r="Z365" s="15"/>
      <c r="AA365" s="15"/>
      <c r="AB365" s="15"/>
      <c r="AC365" s="15"/>
      <c r="AD365" s="15"/>
      <c r="AE365" s="15"/>
      <c r="AT365" s="264" t="s">
        <v>136</v>
      </c>
      <c r="AU365" s="264" t="s">
        <v>85</v>
      </c>
      <c r="AV365" s="15" t="s">
        <v>83</v>
      </c>
      <c r="AW365" s="15" t="s">
        <v>31</v>
      </c>
      <c r="AX365" s="15" t="s">
        <v>75</v>
      </c>
      <c r="AY365" s="264" t="s">
        <v>126</v>
      </c>
    </row>
    <row r="366" s="13" customFormat="1">
      <c r="A366" s="13"/>
      <c r="B366" s="232"/>
      <c r="C366" s="233"/>
      <c r="D366" s="234" t="s">
        <v>136</v>
      </c>
      <c r="E366" s="235" t="s">
        <v>1</v>
      </c>
      <c r="F366" s="236" t="s">
        <v>399</v>
      </c>
      <c r="G366" s="233"/>
      <c r="H366" s="237">
        <v>6400</v>
      </c>
      <c r="I366" s="238"/>
      <c r="J366" s="233"/>
      <c r="K366" s="233"/>
      <c r="L366" s="239"/>
      <c r="M366" s="240"/>
      <c r="N366" s="241"/>
      <c r="O366" s="241"/>
      <c r="P366" s="241"/>
      <c r="Q366" s="241"/>
      <c r="R366" s="241"/>
      <c r="S366" s="241"/>
      <c r="T366" s="242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43" t="s">
        <v>136</v>
      </c>
      <c r="AU366" s="243" t="s">
        <v>85</v>
      </c>
      <c r="AV366" s="13" t="s">
        <v>85</v>
      </c>
      <c r="AW366" s="13" t="s">
        <v>31</v>
      </c>
      <c r="AX366" s="13" t="s">
        <v>75</v>
      </c>
      <c r="AY366" s="243" t="s">
        <v>126</v>
      </c>
    </row>
    <row r="367" s="14" customFormat="1">
      <c r="A367" s="14"/>
      <c r="B367" s="244"/>
      <c r="C367" s="245"/>
      <c r="D367" s="234" t="s">
        <v>136</v>
      </c>
      <c r="E367" s="246" t="s">
        <v>1</v>
      </c>
      <c r="F367" s="247" t="s">
        <v>139</v>
      </c>
      <c r="G367" s="245"/>
      <c r="H367" s="248">
        <v>6400</v>
      </c>
      <c r="I367" s="249"/>
      <c r="J367" s="245"/>
      <c r="K367" s="245"/>
      <c r="L367" s="250"/>
      <c r="M367" s="251"/>
      <c r="N367" s="252"/>
      <c r="O367" s="252"/>
      <c r="P367" s="252"/>
      <c r="Q367" s="252"/>
      <c r="R367" s="252"/>
      <c r="S367" s="252"/>
      <c r="T367" s="253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54" t="s">
        <v>136</v>
      </c>
      <c r="AU367" s="254" t="s">
        <v>85</v>
      </c>
      <c r="AV367" s="14" t="s">
        <v>134</v>
      </c>
      <c r="AW367" s="14" t="s">
        <v>31</v>
      </c>
      <c r="AX367" s="14" t="s">
        <v>83</v>
      </c>
      <c r="AY367" s="254" t="s">
        <v>126</v>
      </c>
    </row>
    <row r="368" s="2" customFormat="1" ht="62.7" customHeight="1">
      <c r="A368" s="38"/>
      <c r="B368" s="39"/>
      <c r="C368" s="265" t="s">
        <v>404</v>
      </c>
      <c r="D368" s="265" t="s">
        <v>273</v>
      </c>
      <c r="E368" s="266" t="s">
        <v>405</v>
      </c>
      <c r="F368" s="267" t="s">
        <v>406</v>
      </c>
      <c r="G368" s="268" t="s">
        <v>131</v>
      </c>
      <c r="H368" s="269">
        <v>595</v>
      </c>
      <c r="I368" s="270"/>
      <c r="J368" s="271">
        <f>ROUND(I368*H368,2)</f>
        <v>0</v>
      </c>
      <c r="K368" s="267" t="s">
        <v>132</v>
      </c>
      <c r="L368" s="44"/>
      <c r="M368" s="272" t="s">
        <v>1</v>
      </c>
      <c r="N368" s="273" t="s">
        <v>40</v>
      </c>
      <c r="O368" s="91"/>
      <c r="P368" s="228">
        <f>O368*H368</f>
        <v>0</v>
      </c>
      <c r="Q368" s="228">
        <v>0</v>
      </c>
      <c r="R368" s="228">
        <f>Q368*H368</f>
        <v>0</v>
      </c>
      <c r="S368" s="228">
        <v>0</v>
      </c>
      <c r="T368" s="229">
        <f>S368*H368</f>
        <v>0</v>
      </c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R368" s="230" t="s">
        <v>134</v>
      </c>
      <c r="AT368" s="230" t="s">
        <v>273</v>
      </c>
      <c r="AU368" s="230" t="s">
        <v>85</v>
      </c>
      <c r="AY368" s="17" t="s">
        <v>126</v>
      </c>
      <c r="BE368" s="231">
        <f>IF(N368="základní",J368,0)</f>
        <v>0</v>
      </c>
      <c r="BF368" s="231">
        <f>IF(N368="snížená",J368,0)</f>
        <v>0</v>
      </c>
      <c r="BG368" s="231">
        <f>IF(N368="zákl. přenesená",J368,0)</f>
        <v>0</v>
      </c>
      <c r="BH368" s="231">
        <f>IF(N368="sníž. přenesená",J368,0)</f>
        <v>0</v>
      </c>
      <c r="BI368" s="231">
        <f>IF(N368="nulová",J368,0)</f>
        <v>0</v>
      </c>
      <c r="BJ368" s="17" t="s">
        <v>83</v>
      </c>
      <c r="BK368" s="231">
        <f>ROUND(I368*H368,2)</f>
        <v>0</v>
      </c>
      <c r="BL368" s="17" t="s">
        <v>134</v>
      </c>
      <c r="BM368" s="230" t="s">
        <v>407</v>
      </c>
    </row>
    <row r="369" s="2" customFormat="1">
      <c r="A369" s="38"/>
      <c r="B369" s="39"/>
      <c r="C369" s="40"/>
      <c r="D369" s="234" t="s">
        <v>277</v>
      </c>
      <c r="E369" s="40"/>
      <c r="F369" s="274" t="s">
        <v>408</v>
      </c>
      <c r="G369" s="40"/>
      <c r="H369" s="40"/>
      <c r="I369" s="275"/>
      <c r="J369" s="40"/>
      <c r="K369" s="40"/>
      <c r="L369" s="44"/>
      <c r="M369" s="276"/>
      <c r="N369" s="277"/>
      <c r="O369" s="91"/>
      <c r="P369" s="91"/>
      <c r="Q369" s="91"/>
      <c r="R369" s="91"/>
      <c r="S369" s="91"/>
      <c r="T369" s="92"/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T369" s="17" t="s">
        <v>277</v>
      </c>
      <c r="AU369" s="17" t="s">
        <v>85</v>
      </c>
    </row>
    <row r="370" s="15" customFormat="1">
      <c r="A370" s="15"/>
      <c r="B370" s="255"/>
      <c r="C370" s="256"/>
      <c r="D370" s="234" t="s">
        <v>136</v>
      </c>
      <c r="E370" s="257" t="s">
        <v>1</v>
      </c>
      <c r="F370" s="258" t="s">
        <v>221</v>
      </c>
      <c r="G370" s="256"/>
      <c r="H370" s="257" t="s">
        <v>1</v>
      </c>
      <c r="I370" s="259"/>
      <c r="J370" s="256"/>
      <c r="K370" s="256"/>
      <c r="L370" s="260"/>
      <c r="M370" s="261"/>
      <c r="N370" s="262"/>
      <c r="O370" s="262"/>
      <c r="P370" s="262"/>
      <c r="Q370" s="262"/>
      <c r="R370" s="262"/>
      <c r="S370" s="262"/>
      <c r="T370" s="263"/>
      <c r="U370" s="15"/>
      <c r="V370" s="15"/>
      <c r="W370" s="15"/>
      <c r="X370" s="15"/>
      <c r="Y370" s="15"/>
      <c r="Z370" s="15"/>
      <c r="AA370" s="15"/>
      <c r="AB370" s="15"/>
      <c r="AC370" s="15"/>
      <c r="AD370" s="15"/>
      <c r="AE370" s="15"/>
      <c r="AT370" s="264" t="s">
        <v>136</v>
      </c>
      <c r="AU370" s="264" t="s">
        <v>85</v>
      </c>
      <c r="AV370" s="15" t="s">
        <v>83</v>
      </c>
      <c r="AW370" s="15" t="s">
        <v>31</v>
      </c>
      <c r="AX370" s="15" t="s">
        <v>75</v>
      </c>
      <c r="AY370" s="264" t="s">
        <v>126</v>
      </c>
    </row>
    <row r="371" s="13" customFormat="1">
      <c r="A371" s="13"/>
      <c r="B371" s="232"/>
      <c r="C371" s="233"/>
      <c r="D371" s="234" t="s">
        <v>136</v>
      </c>
      <c r="E371" s="235" t="s">
        <v>1</v>
      </c>
      <c r="F371" s="236" t="s">
        <v>409</v>
      </c>
      <c r="G371" s="233"/>
      <c r="H371" s="237">
        <v>595</v>
      </c>
      <c r="I371" s="238"/>
      <c r="J371" s="233"/>
      <c r="K371" s="233"/>
      <c r="L371" s="239"/>
      <c r="M371" s="240"/>
      <c r="N371" s="241"/>
      <c r="O371" s="241"/>
      <c r="P371" s="241"/>
      <c r="Q371" s="241"/>
      <c r="R371" s="241"/>
      <c r="S371" s="241"/>
      <c r="T371" s="242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3" t="s">
        <v>136</v>
      </c>
      <c r="AU371" s="243" t="s">
        <v>85</v>
      </c>
      <c r="AV371" s="13" t="s">
        <v>85</v>
      </c>
      <c r="AW371" s="13" t="s">
        <v>31</v>
      </c>
      <c r="AX371" s="13" t="s">
        <v>75</v>
      </c>
      <c r="AY371" s="243" t="s">
        <v>126</v>
      </c>
    </row>
    <row r="372" s="14" customFormat="1">
      <c r="A372" s="14"/>
      <c r="B372" s="244"/>
      <c r="C372" s="245"/>
      <c r="D372" s="234" t="s">
        <v>136</v>
      </c>
      <c r="E372" s="246" t="s">
        <v>1</v>
      </c>
      <c r="F372" s="247" t="s">
        <v>139</v>
      </c>
      <c r="G372" s="245"/>
      <c r="H372" s="248">
        <v>595</v>
      </c>
      <c r="I372" s="249"/>
      <c r="J372" s="245"/>
      <c r="K372" s="245"/>
      <c r="L372" s="250"/>
      <c r="M372" s="251"/>
      <c r="N372" s="252"/>
      <c r="O372" s="252"/>
      <c r="P372" s="252"/>
      <c r="Q372" s="252"/>
      <c r="R372" s="252"/>
      <c r="S372" s="252"/>
      <c r="T372" s="253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54" t="s">
        <v>136</v>
      </c>
      <c r="AU372" s="254" t="s">
        <v>85</v>
      </c>
      <c r="AV372" s="14" t="s">
        <v>134</v>
      </c>
      <c r="AW372" s="14" t="s">
        <v>31</v>
      </c>
      <c r="AX372" s="14" t="s">
        <v>83</v>
      </c>
      <c r="AY372" s="254" t="s">
        <v>126</v>
      </c>
    </row>
    <row r="373" s="2" customFormat="1" ht="49.05" customHeight="1">
      <c r="A373" s="38"/>
      <c r="B373" s="39"/>
      <c r="C373" s="265" t="s">
        <v>410</v>
      </c>
      <c r="D373" s="265" t="s">
        <v>273</v>
      </c>
      <c r="E373" s="266" t="s">
        <v>411</v>
      </c>
      <c r="F373" s="267" t="s">
        <v>412</v>
      </c>
      <c r="G373" s="268" t="s">
        <v>413</v>
      </c>
      <c r="H373" s="269">
        <v>510</v>
      </c>
      <c r="I373" s="270"/>
      <c r="J373" s="271">
        <f>ROUND(I373*H373,2)</f>
        <v>0</v>
      </c>
      <c r="K373" s="267" t="s">
        <v>132</v>
      </c>
      <c r="L373" s="44"/>
      <c r="M373" s="272" t="s">
        <v>1</v>
      </c>
      <c r="N373" s="273" t="s">
        <v>40</v>
      </c>
      <c r="O373" s="91"/>
      <c r="P373" s="228">
        <f>O373*H373</f>
        <v>0</v>
      </c>
      <c r="Q373" s="228">
        <v>0</v>
      </c>
      <c r="R373" s="228">
        <f>Q373*H373</f>
        <v>0</v>
      </c>
      <c r="S373" s="228">
        <v>0</v>
      </c>
      <c r="T373" s="229">
        <f>S373*H373</f>
        <v>0</v>
      </c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R373" s="230" t="s">
        <v>134</v>
      </c>
      <c r="AT373" s="230" t="s">
        <v>273</v>
      </c>
      <c r="AU373" s="230" t="s">
        <v>85</v>
      </c>
      <c r="AY373" s="17" t="s">
        <v>126</v>
      </c>
      <c r="BE373" s="231">
        <f>IF(N373="základní",J373,0)</f>
        <v>0</v>
      </c>
      <c r="BF373" s="231">
        <f>IF(N373="snížená",J373,0)</f>
        <v>0</v>
      </c>
      <c r="BG373" s="231">
        <f>IF(N373="zákl. přenesená",J373,0)</f>
        <v>0</v>
      </c>
      <c r="BH373" s="231">
        <f>IF(N373="sníž. přenesená",J373,0)</f>
        <v>0</v>
      </c>
      <c r="BI373" s="231">
        <f>IF(N373="nulová",J373,0)</f>
        <v>0</v>
      </c>
      <c r="BJ373" s="17" t="s">
        <v>83</v>
      </c>
      <c r="BK373" s="231">
        <f>ROUND(I373*H373,2)</f>
        <v>0</v>
      </c>
      <c r="BL373" s="17" t="s">
        <v>134</v>
      </c>
      <c r="BM373" s="230" t="s">
        <v>414</v>
      </c>
    </row>
    <row r="374" s="2" customFormat="1">
      <c r="A374" s="38"/>
      <c r="B374" s="39"/>
      <c r="C374" s="40"/>
      <c r="D374" s="234" t="s">
        <v>277</v>
      </c>
      <c r="E374" s="40"/>
      <c r="F374" s="274" t="s">
        <v>415</v>
      </c>
      <c r="G374" s="40"/>
      <c r="H374" s="40"/>
      <c r="I374" s="275"/>
      <c r="J374" s="40"/>
      <c r="K374" s="40"/>
      <c r="L374" s="44"/>
      <c r="M374" s="276"/>
      <c r="N374" s="277"/>
      <c r="O374" s="91"/>
      <c r="P374" s="91"/>
      <c r="Q374" s="91"/>
      <c r="R374" s="91"/>
      <c r="S374" s="91"/>
      <c r="T374" s="92"/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T374" s="17" t="s">
        <v>277</v>
      </c>
      <c r="AU374" s="17" t="s">
        <v>85</v>
      </c>
    </row>
    <row r="375" s="15" customFormat="1">
      <c r="A375" s="15"/>
      <c r="B375" s="255"/>
      <c r="C375" s="256"/>
      <c r="D375" s="234" t="s">
        <v>136</v>
      </c>
      <c r="E375" s="257" t="s">
        <v>1</v>
      </c>
      <c r="F375" s="258" t="s">
        <v>416</v>
      </c>
      <c r="G375" s="256"/>
      <c r="H375" s="257" t="s">
        <v>1</v>
      </c>
      <c r="I375" s="259"/>
      <c r="J375" s="256"/>
      <c r="K375" s="256"/>
      <c r="L375" s="260"/>
      <c r="M375" s="261"/>
      <c r="N375" s="262"/>
      <c r="O375" s="262"/>
      <c r="P375" s="262"/>
      <c r="Q375" s="262"/>
      <c r="R375" s="262"/>
      <c r="S375" s="262"/>
      <c r="T375" s="263"/>
      <c r="U375" s="15"/>
      <c r="V375" s="15"/>
      <c r="W375" s="15"/>
      <c r="X375" s="15"/>
      <c r="Y375" s="15"/>
      <c r="Z375" s="15"/>
      <c r="AA375" s="15"/>
      <c r="AB375" s="15"/>
      <c r="AC375" s="15"/>
      <c r="AD375" s="15"/>
      <c r="AE375" s="15"/>
      <c r="AT375" s="264" t="s">
        <v>136</v>
      </c>
      <c r="AU375" s="264" t="s">
        <v>85</v>
      </c>
      <c r="AV375" s="15" t="s">
        <v>83</v>
      </c>
      <c r="AW375" s="15" t="s">
        <v>31</v>
      </c>
      <c r="AX375" s="15" t="s">
        <v>75</v>
      </c>
      <c r="AY375" s="264" t="s">
        <v>126</v>
      </c>
    </row>
    <row r="376" s="15" customFormat="1">
      <c r="A376" s="15"/>
      <c r="B376" s="255"/>
      <c r="C376" s="256"/>
      <c r="D376" s="234" t="s">
        <v>136</v>
      </c>
      <c r="E376" s="257" t="s">
        <v>1</v>
      </c>
      <c r="F376" s="258" t="s">
        <v>417</v>
      </c>
      <c r="G376" s="256"/>
      <c r="H376" s="257" t="s">
        <v>1</v>
      </c>
      <c r="I376" s="259"/>
      <c r="J376" s="256"/>
      <c r="K376" s="256"/>
      <c r="L376" s="260"/>
      <c r="M376" s="261"/>
      <c r="N376" s="262"/>
      <c r="O376" s="262"/>
      <c r="P376" s="262"/>
      <c r="Q376" s="262"/>
      <c r="R376" s="262"/>
      <c r="S376" s="262"/>
      <c r="T376" s="263"/>
      <c r="U376" s="15"/>
      <c r="V376" s="15"/>
      <c r="W376" s="15"/>
      <c r="X376" s="15"/>
      <c r="Y376" s="15"/>
      <c r="Z376" s="15"/>
      <c r="AA376" s="15"/>
      <c r="AB376" s="15"/>
      <c r="AC376" s="15"/>
      <c r="AD376" s="15"/>
      <c r="AE376" s="15"/>
      <c r="AT376" s="264" t="s">
        <v>136</v>
      </c>
      <c r="AU376" s="264" t="s">
        <v>85</v>
      </c>
      <c r="AV376" s="15" t="s">
        <v>83</v>
      </c>
      <c r="AW376" s="15" t="s">
        <v>31</v>
      </c>
      <c r="AX376" s="15" t="s">
        <v>75</v>
      </c>
      <c r="AY376" s="264" t="s">
        <v>126</v>
      </c>
    </row>
    <row r="377" s="13" customFormat="1">
      <c r="A377" s="13"/>
      <c r="B377" s="232"/>
      <c r="C377" s="233"/>
      <c r="D377" s="234" t="s">
        <v>136</v>
      </c>
      <c r="E377" s="235" t="s">
        <v>1</v>
      </c>
      <c r="F377" s="236" t="s">
        <v>418</v>
      </c>
      <c r="G377" s="233"/>
      <c r="H377" s="237">
        <v>510</v>
      </c>
      <c r="I377" s="238"/>
      <c r="J377" s="233"/>
      <c r="K377" s="233"/>
      <c r="L377" s="239"/>
      <c r="M377" s="240"/>
      <c r="N377" s="241"/>
      <c r="O377" s="241"/>
      <c r="P377" s="241"/>
      <c r="Q377" s="241"/>
      <c r="R377" s="241"/>
      <c r="S377" s="241"/>
      <c r="T377" s="242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3" t="s">
        <v>136</v>
      </c>
      <c r="AU377" s="243" t="s">
        <v>85</v>
      </c>
      <c r="AV377" s="13" t="s">
        <v>85</v>
      </c>
      <c r="AW377" s="13" t="s">
        <v>31</v>
      </c>
      <c r="AX377" s="13" t="s">
        <v>75</v>
      </c>
      <c r="AY377" s="243" t="s">
        <v>126</v>
      </c>
    </row>
    <row r="378" s="14" customFormat="1">
      <c r="A378" s="14"/>
      <c r="B378" s="244"/>
      <c r="C378" s="245"/>
      <c r="D378" s="234" t="s">
        <v>136</v>
      </c>
      <c r="E378" s="246" t="s">
        <v>1</v>
      </c>
      <c r="F378" s="247" t="s">
        <v>139</v>
      </c>
      <c r="G378" s="245"/>
      <c r="H378" s="248">
        <v>510</v>
      </c>
      <c r="I378" s="249"/>
      <c r="J378" s="245"/>
      <c r="K378" s="245"/>
      <c r="L378" s="250"/>
      <c r="M378" s="251"/>
      <c r="N378" s="252"/>
      <c r="O378" s="252"/>
      <c r="P378" s="252"/>
      <c r="Q378" s="252"/>
      <c r="R378" s="252"/>
      <c r="S378" s="252"/>
      <c r="T378" s="253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54" t="s">
        <v>136</v>
      </c>
      <c r="AU378" s="254" t="s">
        <v>85</v>
      </c>
      <c r="AV378" s="14" t="s">
        <v>134</v>
      </c>
      <c r="AW378" s="14" t="s">
        <v>31</v>
      </c>
      <c r="AX378" s="14" t="s">
        <v>83</v>
      </c>
      <c r="AY378" s="254" t="s">
        <v>126</v>
      </c>
    </row>
    <row r="379" s="2" customFormat="1" ht="76.35" customHeight="1">
      <c r="A379" s="38"/>
      <c r="B379" s="39"/>
      <c r="C379" s="265" t="s">
        <v>419</v>
      </c>
      <c r="D379" s="265" t="s">
        <v>273</v>
      </c>
      <c r="E379" s="266" t="s">
        <v>420</v>
      </c>
      <c r="F379" s="267" t="s">
        <v>421</v>
      </c>
      <c r="G379" s="268" t="s">
        <v>413</v>
      </c>
      <c r="H379" s="269">
        <v>145</v>
      </c>
      <c r="I379" s="270"/>
      <c r="J379" s="271">
        <f>ROUND(I379*H379,2)</f>
        <v>0</v>
      </c>
      <c r="K379" s="267" t="s">
        <v>132</v>
      </c>
      <c r="L379" s="44"/>
      <c r="M379" s="272" t="s">
        <v>1</v>
      </c>
      <c r="N379" s="273" t="s">
        <v>40</v>
      </c>
      <c r="O379" s="91"/>
      <c r="P379" s="228">
        <f>O379*H379</f>
        <v>0</v>
      </c>
      <c r="Q379" s="228">
        <v>0</v>
      </c>
      <c r="R379" s="228">
        <f>Q379*H379</f>
        <v>0</v>
      </c>
      <c r="S379" s="228">
        <v>0</v>
      </c>
      <c r="T379" s="229">
        <f>S379*H379</f>
        <v>0</v>
      </c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R379" s="230" t="s">
        <v>134</v>
      </c>
      <c r="AT379" s="230" t="s">
        <v>273</v>
      </c>
      <c r="AU379" s="230" t="s">
        <v>85</v>
      </c>
      <c r="AY379" s="17" t="s">
        <v>126</v>
      </c>
      <c r="BE379" s="231">
        <f>IF(N379="základní",J379,0)</f>
        <v>0</v>
      </c>
      <c r="BF379" s="231">
        <f>IF(N379="snížená",J379,0)</f>
        <v>0</v>
      </c>
      <c r="BG379" s="231">
        <f>IF(N379="zákl. přenesená",J379,0)</f>
        <v>0</v>
      </c>
      <c r="BH379" s="231">
        <f>IF(N379="sníž. přenesená",J379,0)</f>
        <v>0</v>
      </c>
      <c r="BI379" s="231">
        <f>IF(N379="nulová",J379,0)</f>
        <v>0</v>
      </c>
      <c r="BJ379" s="17" t="s">
        <v>83</v>
      </c>
      <c r="BK379" s="231">
        <f>ROUND(I379*H379,2)</f>
        <v>0</v>
      </c>
      <c r="BL379" s="17" t="s">
        <v>134</v>
      </c>
      <c r="BM379" s="230" t="s">
        <v>422</v>
      </c>
    </row>
    <row r="380" s="2" customFormat="1">
      <c r="A380" s="38"/>
      <c r="B380" s="39"/>
      <c r="C380" s="40"/>
      <c r="D380" s="234" t="s">
        <v>277</v>
      </c>
      <c r="E380" s="40"/>
      <c r="F380" s="274" t="s">
        <v>423</v>
      </c>
      <c r="G380" s="40"/>
      <c r="H380" s="40"/>
      <c r="I380" s="275"/>
      <c r="J380" s="40"/>
      <c r="K380" s="40"/>
      <c r="L380" s="44"/>
      <c r="M380" s="276"/>
      <c r="N380" s="277"/>
      <c r="O380" s="91"/>
      <c r="P380" s="91"/>
      <c r="Q380" s="91"/>
      <c r="R380" s="91"/>
      <c r="S380" s="91"/>
      <c r="T380" s="92"/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T380" s="17" t="s">
        <v>277</v>
      </c>
      <c r="AU380" s="17" t="s">
        <v>85</v>
      </c>
    </row>
    <row r="381" s="15" customFormat="1">
      <c r="A381" s="15"/>
      <c r="B381" s="255"/>
      <c r="C381" s="256"/>
      <c r="D381" s="234" t="s">
        <v>136</v>
      </c>
      <c r="E381" s="257" t="s">
        <v>1</v>
      </c>
      <c r="F381" s="258" t="s">
        <v>424</v>
      </c>
      <c r="G381" s="256"/>
      <c r="H381" s="257" t="s">
        <v>1</v>
      </c>
      <c r="I381" s="259"/>
      <c r="J381" s="256"/>
      <c r="K381" s="256"/>
      <c r="L381" s="260"/>
      <c r="M381" s="261"/>
      <c r="N381" s="262"/>
      <c r="O381" s="262"/>
      <c r="P381" s="262"/>
      <c r="Q381" s="262"/>
      <c r="R381" s="262"/>
      <c r="S381" s="262"/>
      <c r="T381" s="263"/>
      <c r="U381" s="15"/>
      <c r="V381" s="15"/>
      <c r="W381" s="15"/>
      <c r="X381" s="15"/>
      <c r="Y381" s="15"/>
      <c r="Z381" s="15"/>
      <c r="AA381" s="15"/>
      <c r="AB381" s="15"/>
      <c r="AC381" s="15"/>
      <c r="AD381" s="15"/>
      <c r="AE381" s="15"/>
      <c r="AT381" s="264" t="s">
        <v>136</v>
      </c>
      <c r="AU381" s="264" t="s">
        <v>85</v>
      </c>
      <c r="AV381" s="15" t="s">
        <v>83</v>
      </c>
      <c r="AW381" s="15" t="s">
        <v>31</v>
      </c>
      <c r="AX381" s="15" t="s">
        <v>75</v>
      </c>
      <c r="AY381" s="264" t="s">
        <v>126</v>
      </c>
    </row>
    <row r="382" s="15" customFormat="1">
      <c r="A382" s="15"/>
      <c r="B382" s="255"/>
      <c r="C382" s="256"/>
      <c r="D382" s="234" t="s">
        <v>136</v>
      </c>
      <c r="E382" s="257" t="s">
        <v>1</v>
      </c>
      <c r="F382" s="258" t="s">
        <v>425</v>
      </c>
      <c r="G382" s="256"/>
      <c r="H382" s="257" t="s">
        <v>1</v>
      </c>
      <c r="I382" s="259"/>
      <c r="J382" s="256"/>
      <c r="K382" s="256"/>
      <c r="L382" s="260"/>
      <c r="M382" s="261"/>
      <c r="N382" s="262"/>
      <c r="O382" s="262"/>
      <c r="P382" s="262"/>
      <c r="Q382" s="262"/>
      <c r="R382" s="262"/>
      <c r="S382" s="262"/>
      <c r="T382" s="263"/>
      <c r="U382" s="15"/>
      <c r="V382" s="15"/>
      <c r="W382" s="15"/>
      <c r="X382" s="15"/>
      <c r="Y382" s="15"/>
      <c r="Z382" s="15"/>
      <c r="AA382" s="15"/>
      <c r="AB382" s="15"/>
      <c r="AC382" s="15"/>
      <c r="AD382" s="15"/>
      <c r="AE382" s="15"/>
      <c r="AT382" s="264" t="s">
        <v>136</v>
      </c>
      <c r="AU382" s="264" t="s">
        <v>85</v>
      </c>
      <c r="AV382" s="15" t="s">
        <v>83</v>
      </c>
      <c r="AW382" s="15" t="s">
        <v>31</v>
      </c>
      <c r="AX382" s="15" t="s">
        <v>75</v>
      </c>
      <c r="AY382" s="264" t="s">
        <v>126</v>
      </c>
    </row>
    <row r="383" s="13" customFormat="1">
      <c r="A383" s="13"/>
      <c r="B383" s="232"/>
      <c r="C383" s="233"/>
      <c r="D383" s="234" t="s">
        <v>136</v>
      </c>
      <c r="E383" s="235" t="s">
        <v>1</v>
      </c>
      <c r="F383" s="236" t="s">
        <v>426</v>
      </c>
      <c r="G383" s="233"/>
      <c r="H383" s="237">
        <v>145</v>
      </c>
      <c r="I383" s="238"/>
      <c r="J383" s="233"/>
      <c r="K383" s="233"/>
      <c r="L383" s="239"/>
      <c r="M383" s="240"/>
      <c r="N383" s="241"/>
      <c r="O383" s="241"/>
      <c r="P383" s="241"/>
      <c r="Q383" s="241"/>
      <c r="R383" s="241"/>
      <c r="S383" s="241"/>
      <c r="T383" s="242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3" t="s">
        <v>136</v>
      </c>
      <c r="AU383" s="243" t="s">
        <v>85</v>
      </c>
      <c r="AV383" s="13" t="s">
        <v>85</v>
      </c>
      <c r="AW383" s="13" t="s">
        <v>31</v>
      </c>
      <c r="AX383" s="13" t="s">
        <v>75</v>
      </c>
      <c r="AY383" s="243" t="s">
        <v>126</v>
      </c>
    </row>
    <row r="384" s="14" customFormat="1">
      <c r="A384" s="14"/>
      <c r="B384" s="244"/>
      <c r="C384" s="245"/>
      <c r="D384" s="234" t="s">
        <v>136</v>
      </c>
      <c r="E384" s="246" t="s">
        <v>1</v>
      </c>
      <c r="F384" s="247" t="s">
        <v>139</v>
      </c>
      <c r="G384" s="245"/>
      <c r="H384" s="248">
        <v>145</v>
      </c>
      <c r="I384" s="249"/>
      <c r="J384" s="245"/>
      <c r="K384" s="245"/>
      <c r="L384" s="250"/>
      <c r="M384" s="251"/>
      <c r="N384" s="252"/>
      <c r="O384" s="252"/>
      <c r="P384" s="252"/>
      <c r="Q384" s="252"/>
      <c r="R384" s="252"/>
      <c r="S384" s="252"/>
      <c r="T384" s="253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54" t="s">
        <v>136</v>
      </c>
      <c r="AU384" s="254" t="s">
        <v>85</v>
      </c>
      <c r="AV384" s="14" t="s">
        <v>134</v>
      </c>
      <c r="AW384" s="14" t="s">
        <v>31</v>
      </c>
      <c r="AX384" s="14" t="s">
        <v>83</v>
      </c>
      <c r="AY384" s="254" t="s">
        <v>126</v>
      </c>
    </row>
    <row r="385" s="2" customFormat="1" ht="49.05" customHeight="1">
      <c r="A385" s="38"/>
      <c r="B385" s="39"/>
      <c r="C385" s="265" t="s">
        <v>427</v>
      </c>
      <c r="D385" s="265" t="s">
        <v>273</v>
      </c>
      <c r="E385" s="266" t="s">
        <v>428</v>
      </c>
      <c r="F385" s="267" t="s">
        <v>429</v>
      </c>
      <c r="G385" s="268" t="s">
        <v>240</v>
      </c>
      <c r="H385" s="269">
        <v>100</v>
      </c>
      <c r="I385" s="270"/>
      <c r="J385" s="271">
        <f>ROUND(I385*H385,2)</f>
        <v>0</v>
      </c>
      <c r="K385" s="267" t="s">
        <v>132</v>
      </c>
      <c r="L385" s="44"/>
      <c r="M385" s="272" t="s">
        <v>1</v>
      </c>
      <c r="N385" s="273" t="s">
        <v>40</v>
      </c>
      <c r="O385" s="91"/>
      <c r="P385" s="228">
        <f>O385*H385</f>
        <v>0</v>
      </c>
      <c r="Q385" s="228">
        <v>0</v>
      </c>
      <c r="R385" s="228">
        <f>Q385*H385</f>
        <v>0</v>
      </c>
      <c r="S385" s="228">
        <v>0</v>
      </c>
      <c r="T385" s="229">
        <f>S385*H385</f>
        <v>0</v>
      </c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R385" s="230" t="s">
        <v>134</v>
      </c>
      <c r="AT385" s="230" t="s">
        <v>273</v>
      </c>
      <c r="AU385" s="230" t="s">
        <v>85</v>
      </c>
      <c r="AY385" s="17" t="s">
        <v>126</v>
      </c>
      <c r="BE385" s="231">
        <f>IF(N385="základní",J385,0)</f>
        <v>0</v>
      </c>
      <c r="BF385" s="231">
        <f>IF(N385="snížená",J385,0)</f>
        <v>0</v>
      </c>
      <c r="BG385" s="231">
        <f>IF(N385="zákl. přenesená",J385,0)</f>
        <v>0</v>
      </c>
      <c r="BH385" s="231">
        <f>IF(N385="sníž. přenesená",J385,0)</f>
        <v>0</v>
      </c>
      <c r="BI385" s="231">
        <f>IF(N385="nulová",J385,0)</f>
        <v>0</v>
      </c>
      <c r="BJ385" s="17" t="s">
        <v>83</v>
      </c>
      <c r="BK385" s="231">
        <f>ROUND(I385*H385,2)</f>
        <v>0</v>
      </c>
      <c r="BL385" s="17" t="s">
        <v>134</v>
      </c>
      <c r="BM385" s="230" t="s">
        <v>430</v>
      </c>
    </row>
    <row r="386" s="2" customFormat="1">
      <c r="A386" s="38"/>
      <c r="B386" s="39"/>
      <c r="C386" s="40"/>
      <c r="D386" s="234" t="s">
        <v>277</v>
      </c>
      <c r="E386" s="40"/>
      <c r="F386" s="274" t="s">
        <v>431</v>
      </c>
      <c r="G386" s="40"/>
      <c r="H386" s="40"/>
      <c r="I386" s="275"/>
      <c r="J386" s="40"/>
      <c r="K386" s="40"/>
      <c r="L386" s="44"/>
      <c r="M386" s="276"/>
      <c r="N386" s="277"/>
      <c r="O386" s="91"/>
      <c r="P386" s="91"/>
      <c r="Q386" s="91"/>
      <c r="R386" s="91"/>
      <c r="S386" s="91"/>
      <c r="T386" s="92"/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T386" s="17" t="s">
        <v>277</v>
      </c>
      <c r="AU386" s="17" t="s">
        <v>85</v>
      </c>
    </row>
    <row r="387" s="15" customFormat="1">
      <c r="A387" s="15"/>
      <c r="B387" s="255"/>
      <c r="C387" s="256"/>
      <c r="D387" s="234" t="s">
        <v>136</v>
      </c>
      <c r="E387" s="257" t="s">
        <v>1</v>
      </c>
      <c r="F387" s="258" t="s">
        <v>154</v>
      </c>
      <c r="G387" s="256"/>
      <c r="H387" s="257" t="s">
        <v>1</v>
      </c>
      <c r="I387" s="259"/>
      <c r="J387" s="256"/>
      <c r="K387" s="256"/>
      <c r="L387" s="260"/>
      <c r="M387" s="261"/>
      <c r="N387" s="262"/>
      <c r="O387" s="262"/>
      <c r="P387" s="262"/>
      <c r="Q387" s="262"/>
      <c r="R387" s="262"/>
      <c r="S387" s="262"/>
      <c r="T387" s="263"/>
      <c r="U387" s="15"/>
      <c r="V387" s="15"/>
      <c r="W387" s="15"/>
      <c r="X387" s="15"/>
      <c r="Y387" s="15"/>
      <c r="Z387" s="15"/>
      <c r="AA387" s="15"/>
      <c r="AB387" s="15"/>
      <c r="AC387" s="15"/>
      <c r="AD387" s="15"/>
      <c r="AE387" s="15"/>
      <c r="AT387" s="264" t="s">
        <v>136</v>
      </c>
      <c r="AU387" s="264" t="s">
        <v>85</v>
      </c>
      <c r="AV387" s="15" t="s">
        <v>83</v>
      </c>
      <c r="AW387" s="15" t="s">
        <v>31</v>
      </c>
      <c r="AX387" s="15" t="s">
        <v>75</v>
      </c>
      <c r="AY387" s="264" t="s">
        <v>126</v>
      </c>
    </row>
    <row r="388" s="13" customFormat="1">
      <c r="A388" s="13"/>
      <c r="B388" s="232"/>
      <c r="C388" s="233"/>
      <c r="D388" s="234" t="s">
        <v>136</v>
      </c>
      <c r="E388" s="235" t="s">
        <v>1</v>
      </c>
      <c r="F388" s="236" t="s">
        <v>432</v>
      </c>
      <c r="G388" s="233"/>
      <c r="H388" s="237">
        <v>100</v>
      </c>
      <c r="I388" s="238"/>
      <c r="J388" s="233"/>
      <c r="K388" s="233"/>
      <c r="L388" s="239"/>
      <c r="M388" s="240"/>
      <c r="N388" s="241"/>
      <c r="O388" s="241"/>
      <c r="P388" s="241"/>
      <c r="Q388" s="241"/>
      <c r="R388" s="241"/>
      <c r="S388" s="241"/>
      <c r="T388" s="242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3" t="s">
        <v>136</v>
      </c>
      <c r="AU388" s="243" t="s">
        <v>85</v>
      </c>
      <c r="AV388" s="13" t="s">
        <v>85</v>
      </c>
      <c r="AW388" s="13" t="s">
        <v>31</v>
      </c>
      <c r="AX388" s="13" t="s">
        <v>75</v>
      </c>
      <c r="AY388" s="243" t="s">
        <v>126</v>
      </c>
    </row>
    <row r="389" s="14" customFormat="1">
      <c r="A389" s="14"/>
      <c r="B389" s="244"/>
      <c r="C389" s="245"/>
      <c r="D389" s="234" t="s">
        <v>136</v>
      </c>
      <c r="E389" s="246" t="s">
        <v>1</v>
      </c>
      <c r="F389" s="247" t="s">
        <v>139</v>
      </c>
      <c r="G389" s="245"/>
      <c r="H389" s="248">
        <v>100</v>
      </c>
      <c r="I389" s="249"/>
      <c r="J389" s="245"/>
      <c r="K389" s="245"/>
      <c r="L389" s="250"/>
      <c r="M389" s="251"/>
      <c r="N389" s="252"/>
      <c r="O389" s="252"/>
      <c r="P389" s="252"/>
      <c r="Q389" s="252"/>
      <c r="R389" s="252"/>
      <c r="S389" s="252"/>
      <c r="T389" s="253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54" t="s">
        <v>136</v>
      </c>
      <c r="AU389" s="254" t="s">
        <v>85</v>
      </c>
      <c r="AV389" s="14" t="s">
        <v>134</v>
      </c>
      <c r="AW389" s="14" t="s">
        <v>31</v>
      </c>
      <c r="AX389" s="14" t="s">
        <v>83</v>
      </c>
      <c r="AY389" s="254" t="s">
        <v>126</v>
      </c>
    </row>
    <row r="390" s="2" customFormat="1" ht="49.05" customHeight="1">
      <c r="A390" s="38"/>
      <c r="B390" s="39"/>
      <c r="C390" s="265" t="s">
        <v>433</v>
      </c>
      <c r="D390" s="265" t="s">
        <v>273</v>
      </c>
      <c r="E390" s="266" t="s">
        <v>434</v>
      </c>
      <c r="F390" s="267" t="s">
        <v>435</v>
      </c>
      <c r="G390" s="268" t="s">
        <v>240</v>
      </c>
      <c r="H390" s="269">
        <v>50</v>
      </c>
      <c r="I390" s="270"/>
      <c r="J390" s="271">
        <f>ROUND(I390*H390,2)</f>
        <v>0</v>
      </c>
      <c r="K390" s="267" t="s">
        <v>132</v>
      </c>
      <c r="L390" s="44"/>
      <c r="M390" s="272" t="s">
        <v>1</v>
      </c>
      <c r="N390" s="273" t="s">
        <v>40</v>
      </c>
      <c r="O390" s="91"/>
      <c r="P390" s="228">
        <f>O390*H390</f>
        <v>0</v>
      </c>
      <c r="Q390" s="228">
        <v>0</v>
      </c>
      <c r="R390" s="228">
        <f>Q390*H390</f>
        <v>0</v>
      </c>
      <c r="S390" s="228">
        <v>0</v>
      </c>
      <c r="T390" s="229">
        <f>S390*H390</f>
        <v>0</v>
      </c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R390" s="230" t="s">
        <v>134</v>
      </c>
      <c r="AT390" s="230" t="s">
        <v>273</v>
      </c>
      <c r="AU390" s="230" t="s">
        <v>85</v>
      </c>
      <c r="AY390" s="17" t="s">
        <v>126</v>
      </c>
      <c r="BE390" s="231">
        <f>IF(N390="základní",J390,0)</f>
        <v>0</v>
      </c>
      <c r="BF390" s="231">
        <f>IF(N390="snížená",J390,0)</f>
        <v>0</v>
      </c>
      <c r="BG390" s="231">
        <f>IF(N390="zákl. přenesená",J390,0)</f>
        <v>0</v>
      </c>
      <c r="BH390" s="231">
        <f>IF(N390="sníž. přenesená",J390,0)</f>
        <v>0</v>
      </c>
      <c r="BI390" s="231">
        <f>IF(N390="nulová",J390,0)</f>
        <v>0</v>
      </c>
      <c r="BJ390" s="17" t="s">
        <v>83</v>
      </c>
      <c r="BK390" s="231">
        <f>ROUND(I390*H390,2)</f>
        <v>0</v>
      </c>
      <c r="BL390" s="17" t="s">
        <v>134</v>
      </c>
      <c r="BM390" s="230" t="s">
        <v>436</v>
      </c>
    </row>
    <row r="391" s="2" customFormat="1">
      <c r="A391" s="38"/>
      <c r="B391" s="39"/>
      <c r="C391" s="40"/>
      <c r="D391" s="234" t="s">
        <v>277</v>
      </c>
      <c r="E391" s="40"/>
      <c r="F391" s="274" t="s">
        <v>437</v>
      </c>
      <c r="G391" s="40"/>
      <c r="H391" s="40"/>
      <c r="I391" s="275"/>
      <c r="J391" s="40"/>
      <c r="K391" s="40"/>
      <c r="L391" s="44"/>
      <c r="M391" s="276"/>
      <c r="N391" s="277"/>
      <c r="O391" s="91"/>
      <c r="P391" s="91"/>
      <c r="Q391" s="91"/>
      <c r="R391" s="91"/>
      <c r="S391" s="91"/>
      <c r="T391" s="92"/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T391" s="17" t="s">
        <v>277</v>
      </c>
      <c r="AU391" s="17" t="s">
        <v>85</v>
      </c>
    </row>
    <row r="392" s="15" customFormat="1">
      <c r="A392" s="15"/>
      <c r="B392" s="255"/>
      <c r="C392" s="256"/>
      <c r="D392" s="234" t="s">
        <v>136</v>
      </c>
      <c r="E392" s="257" t="s">
        <v>1</v>
      </c>
      <c r="F392" s="258" t="s">
        <v>154</v>
      </c>
      <c r="G392" s="256"/>
      <c r="H392" s="257" t="s">
        <v>1</v>
      </c>
      <c r="I392" s="259"/>
      <c r="J392" s="256"/>
      <c r="K392" s="256"/>
      <c r="L392" s="260"/>
      <c r="M392" s="261"/>
      <c r="N392" s="262"/>
      <c r="O392" s="262"/>
      <c r="P392" s="262"/>
      <c r="Q392" s="262"/>
      <c r="R392" s="262"/>
      <c r="S392" s="262"/>
      <c r="T392" s="263"/>
      <c r="U392" s="15"/>
      <c r="V392" s="15"/>
      <c r="W392" s="15"/>
      <c r="X392" s="15"/>
      <c r="Y392" s="15"/>
      <c r="Z392" s="15"/>
      <c r="AA392" s="15"/>
      <c r="AB392" s="15"/>
      <c r="AC392" s="15"/>
      <c r="AD392" s="15"/>
      <c r="AE392" s="15"/>
      <c r="AT392" s="264" t="s">
        <v>136</v>
      </c>
      <c r="AU392" s="264" t="s">
        <v>85</v>
      </c>
      <c r="AV392" s="15" t="s">
        <v>83</v>
      </c>
      <c r="AW392" s="15" t="s">
        <v>31</v>
      </c>
      <c r="AX392" s="15" t="s">
        <v>75</v>
      </c>
      <c r="AY392" s="264" t="s">
        <v>126</v>
      </c>
    </row>
    <row r="393" s="15" customFormat="1">
      <c r="A393" s="15"/>
      <c r="B393" s="255"/>
      <c r="C393" s="256"/>
      <c r="D393" s="234" t="s">
        <v>136</v>
      </c>
      <c r="E393" s="257" t="s">
        <v>1</v>
      </c>
      <c r="F393" s="258" t="s">
        <v>438</v>
      </c>
      <c r="G393" s="256"/>
      <c r="H393" s="257" t="s">
        <v>1</v>
      </c>
      <c r="I393" s="259"/>
      <c r="J393" s="256"/>
      <c r="K393" s="256"/>
      <c r="L393" s="260"/>
      <c r="M393" s="261"/>
      <c r="N393" s="262"/>
      <c r="O393" s="262"/>
      <c r="P393" s="262"/>
      <c r="Q393" s="262"/>
      <c r="R393" s="262"/>
      <c r="S393" s="262"/>
      <c r="T393" s="263"/>
      <c r="U393" s="15"/>
      <c r="V393" s="15"/>
      <c r="W393" s="15"/>
      <c r="X393" s="15"/>
      <c r="Y393" s="15"/>
      <c r="Z393" s="15"/>
      <c r="AA393" s="15"/>
      <c r="AB393" s="15"/>
      <c r="AC393" s="15"/>
      <c r="AD393" s="15"/>
      <c r="AE393" s="15"/>
      <c r="AT393" s="264" t="s">
        <v>136</v>
      </c>
      <c r="AU393" s="264" t="s">
        <v>85</v>
      </c>
      <c r="AV393" s="15" t="s">
        <v>83</v>
      </c>
      <c r="AW393" s="15" t="s">
        <v>31</v>
      </c>
      <c r="AX393" s="15" t="s">
        <v>75</v>
      </c>
      <c r="AY393" s="264" t="s">
        <v>126</v>
      </c>
    </row>
    <row r="394" s="13" customFormat="1">
      <c r="A394" s="13"/>
      <c r="B394" s="232"/>
      <c r="C394" s="233"/>
      <c r="D394" s="234" t="s">
        <v>136</v>
      </c>
      <c r="E394" s="235" t="s">
        <v>1</v>
      </c>
      <c r="F394" s="236" t="s">
        <v>237</v>
      </c>
      <c r="G394" s="233"/>
      <c r="H394" s="237">
        <v>50</v>
      </c>
      <c r="I394" s="238"/>
      <c r="J394" s="233"/>
      <c r="K394" s="233"/>
      <c r="L394" s="239"/>
      <c r="M394" s="240"/>
      <c r="N394" s="241"/>
      <c r="O394" s="241"/>
      <c r="P394" s="241"/>
      <c r="Q394" s="241"/>
      <c r="R394" s="241"/>
      <c r="S394" s="241"/>
      <c r="T394" s="242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43" t="s">
        <v>136</v>
      </c>
      <c r="AU394" s="243" t="s">
        <v>85</v>
      </c>
      <c r="AV394" s="13" t="s">
        <v>85</v>
      </c>
      <c r="AW394" s="13" t="s">
        <v>31</v>
      </c>
      <c r="AX394" s="13" t="s">
        <v>75</v>
      </c>
      <c r="AY394" s="243" t="s">
        <v>126</v>
      </c>
    </row>
    <row r="395" s="14" customFormat="1">
      <c r="A395" s="14"/>
      <c r="B395" s="244"/>
      <c r="C395" s="245"/>
      <c r="D395" s="234" t="s">
        <v>136</v>
      </c>
      <c r="E395" s="246" t="s">
        <v>1</v>
      </c>
      <c r="F395" s="247" t="s">
        <v>139</v>
      </c>
      <c r="G395" s="245"/>
      <c r="H395" s="248">
        <v>50</v>
      </c>
      <c r="I395" s="249"/>
      <c r="J395" s="245"/>
      <c r="K395" s="245"/>
      <c r="L395" s="250"/>
      <c r="M395" s="251"/>
      <c r="N395" s="252"/>
      <c r="O395" s="252"/>
      <c r="P395" s="252"/>
      <c r="Q395" s="252"/>
      <c r="R395" s="252"/>
      <c r="S395" s="252"/>
      <c r="T395" s="253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54" t="s">
        <v>136</v>
      </c>
      <c r="AU395" s="254" t="s">
        <v>85</v>
      </c>
      <c r="AV395" s="14" t="s">
        <v>134</v>
      </c>
      <c r="AW395" s="14" t="s">
        <v>31</v>
      </c>
      <c r="AX395" s="14" t="s">
        <v>83</v>
      </c>
      <c r="AY395" s="254" t="s">
        <v>126</v>
      </c>
    </row>
    <row r="396" s="2" customFormat="1" ht="49.05" customHeight="1">
      <c r="A396" s="38"/>
      <c r="B396" s="39"/>
      <c r="C396" s="265" t="s">
        <v>439</v>
      </c>
      <c r="D396" s="265" t="s">
        <v>273</v>
      </c>
      <c r="E396" s="266" t="s">
        <v>440</v>
      </c>
      <c r="F396" s="267" t="s">
        <v>441</v>
      </c>
      <c r="G396" s="268" t="s">
        <v>413</v>
      </c>
      <c r="H396" s="269">
        <v>9850</v>
      </c>
      <c r="I396" s="270"/>
      <c r="J396" s="271">
        <f>ROUND(I396*H396,2)</f>
        <v>0</v>
      </c>
      <c r="K396" s="267" t="s">
        <v>132</v>
      </c>
      <c r="L396" s="44"/>
      <c r="M396" s="272" t="s">
        <v>1</v>
      </c>
      <c r="N396" s="273" t="s">
        <v>40</v>
      </c>
      <c r="O396" s="91"/>
      <c r="P396" s="228">
        <f>O396*H396</f>
        <v>0</v>
      </c>
      <c r="Q396" s="228">
        <v>0</v>
      </c>
      <c r="R396" s="228">
        <f>Q396*H396</f>
        <v>0</v>
      </c>
      <c r="S396" s="228">
        <v>0</v>
      </c>
      <c r="T396" s="229">
        <f>S396*H396</f>
        <v>0</v>
      </c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R396" s="230" t="s">
        <v>134</v>
      </c>
      <c r="AT396" s="230" t="s">
        <v>273</v>
      </c>
      <c r="AU396" s="230" t="s">
        <v>85</v>
      </c>
      <c r="AY396" s="17" t="s">
        <v>126</v>
      </c>
      <c r="BE396" s="231">
        <f>IF(N396="základní",J396,0)</f>
        <v>0</v>
      </c>
      <c r="BF396" s="231">
        <f>IF(N396="snížená",J396,0)</f>
        <v>0</v>
      </c>
      <c r="BG396" s="231">
        <f>IF(N396="zákl. přenesená",J396,0)</f>
        <v>0</v>
      </c>
      <c r="BH396" s="231">
        <f>IF(N396="sníž. přenesená",J396,0)</f>
        <v>0</v>
      </c>
      <c r="BI396" s="231">
        <f>IF(N396="nulová",J396,0)</f>
        <v>0</v>
      </c>
      <c r="BJ396" s="17" t="s">
        <v>83</v>
      </c>
      <c r="BK396" s="231">
        <f>ROUND(I396*H396,2)</f>
        <v>0</v>
      </c>
      <c r="BL396" s="17" t="s">
        <v>134</v>
      </c>
      <c r="BM396" s="230" t="s">
        <v>442</v>
      </c>
    </row>
    <row r="397" s="2" customFormat="1">
      <c r="A397" s="38"/>
      <c r="B397" s="39"/>
      <c r="C397" s="40"/>
      <c r="D397" s="234" t="s">
        <v>277</v>
      </c>
      <c r="E397" s="40"/>
      <c r="F397" s="274" t="s">
        <v>443</v>
      </c>
      <c r="G397" s="40"/>
      <c r="H397" s="40"/>
      <c r="I397" s="275"/>
      <c r="J397" s="40"/>
      <c r="K397" s="40"/>
      <c r="L397" s="44"/>
      <c r="M397" s="276"/>
      <c r="N397" s="277"/>
      <c r="O397" s="91"/>
      <c r="P397" s="91"/>
      <c r="Q397" s="91"/>
      <c r="R397" s="91"/>
      <c r="S397" s="91"/>
      <c r="T397" s="92"/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T397" s="17" t="s">
        <v>277</v>
      </c>
      <c r="AU397" s="17" t="s">
        <v>85</v>
      </c>
    </row>
    <row r="398" s="15" customFormat="1">
      <c r="A398" s="15"/>
      <c r="B398" s="255"/>
      <c r="C398" s="256"/>
      <c r="D398" s="234" t="s">
        <v>136</v>
      </c>
      <c r="E398" s="257" t="s">
        <v>1</v>
      </c>
      <c r="F398" s="258" t="s">
        <v>444</v>
      </c>
      <c r="G398" s="256"/>
      <c r="H398" s="257" t="s">
        <v>1</v>
      </c>
      <c r="I398" s="259"/>
      <c r="J398" s="256"/>
      <c r="K398" s="256"/>
      <c r="L398" s="260"/>
      <c r="M398" s="261"/>
      <c r="N398" s="262"/>
      <c r="O398" s="262"/>
      <c r="P398" s="262"/>
      <c r="Q398" s="262"/>
      <c r="R398" s="262"/>
      <c r="S398" s="262"/>
      <c r="T398" s="263"/>
      <c r="U398" s="15"/>
      <c r="V398" s="15"/>
      <c r="W398" s="15"/>
      <c r="X398" s="15"/>
      <c r="Y398" s="15"/>
      <c r="Z398" s="15"/>
      <c r="AA398" s="15"/>
      <c r="AB398" s="15"/>
      <c r="AC398" s="15"/>
      <c r="AD398" s="15"/>
      <c r="AE398" s="15"/>
      <c r="AT398" s="264" t="s">
        <v>136</v>
      </c>
      <c r="AU398" s="264" t="s">
        <v>85</v>
      </c>
      <c r="AV398" s="15" t="s">
        <v>83</v>
      </c>
      <c r="AW398" s="15" t="s">
        <v>31</v>
      </c>
      <c r="AX398" s="15" t="s">
        <v>75</v>
      </c>
      <c r="AY398" s="264" t="s">
        <v>126</v>
      </c>
    </row>
    <row r="399" s="13" customFormat="1">
      <c r="A399" s="13"/>
      <c r="B399" s="232"/>
      <c r="C399" s="233"/>
      <c r="D399" s="234" t="s">
        <v>136</v>
      </c>
      <c r="E399" s="235" t="s">
        <v>1</v>
      </c>
      <c r="F399" s="236" t="s">
        <v>445</v>
      </c>
      <c r="G399" s="233"/>
      <c r="H399" s="237">
        <v>9850</v>
      </c>
      <c r="I399" s="238"/>
      <c r="J399" s="233"/>
      <c r="K399" s="233"/>
      <c r="L399" s="239"/>
      <c r="M399" s="240"/>
      <c r="N399" s="241"/>
      <c r="O399" s="241"/>
      <c r="P399" s="241"/>
      <c r="Q399" s="241"/>
      <c r="R399" s="241"/>
      <c r="S399" s="241"/>
      <c r="T399" s="242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3" t="s">
        <v>136</v>
      </c>
      <c r="AU399" s="243" t="s">
        <v>85</v>
      </c>
      <c r="AV399" s="13" t="s">
        <v>85</v>
      </c>
      <c r="AW399" s="13" t="s">
        <v>31</v>
      </c>
      <c r="AX399" s="13" t="s">
        <v>75</v>
      </c>
      <c r="AY399" s="243" t="s">
        <v>126</v>
      </c>
    </row>
    <row r="400" s="14" customFormat="1">
      <c r="A400" s="14"/>
      <c r="B400" s="244"/>
      <c r="C400" s="245"/>
      <c r="D400" s="234" t="s">
        <v>136</v>
      </c>
      <c r="E400" s="246" t="s">
        <v>1</v>
      </c>
      <c r="F400" s="247" t="s">
        <v>139</v>
      </c>
      <c r="G400" s="245"/>
      <c r="H400" s="248">
        <v>9850</v>
      </c>
      <c r="I400" s="249"/>
      <c r="J400" s="245"/>
      <c r="K400" s="245"/>
      <c r="L400" s="250"/>
      <c r="M400" s="251"/>
      <c r="N400" s="252"/>
      <c r="O400" s="252"/>
      <c r="P400" s="252"/>
      <c r="Q400" s="252"/>
      <c r="R400" s="252"/>
      <c r="S400" s="252"/>
      <c r="T400" s="253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54" t="s">
        <v>136</v>
      </c>
      <c r="AU400" s="254" t="s">
        <v>85</v>
      </c>
      <c r="AV400" s="14" t="s">
        <v>134</v>
      </c>
      <c r="AW400" s="14" t="s">
        <v>31</v>
      </c>
      <c r="AX400" s="14" t="s">
        <v>83</v>
      </c>
      <c r="AY400" s="254" t="s">
        <v>126</v>
      </c>
    </row>
    <row r="401" s="2" customFormat="1" ht="76.35" customHeight="1">
      <c r="A401" s="38"/>
      <c r="B401" s="39"/>
      <c r="C401" s="265" t="s">
        <v>446</v>
      </c>
      <c r="D401" s="265" t="s">
        <v>273</v>
      </c>
      <c r="E401" s="266" t="s">
        <v>447</v>
      </c>
      <c r="F401" s="267" t="s">
        <v>448</v>
      </c>
      <c r="G401" s="268" t="s">
        <v>207</v>
      </c>
      <c r="H401" s="269">
        <v>185.30000000000001</v>
      </c>
      <c r="I401" s="270"/>
      <c r="J401" s="271">
        <f>ROUND(I401*H401,2)</f>
        <v>0</v>
      </c>
      <c r="K401" s="267" t="s">
        <v>132</v>
      </c>
      <c r="L401" s="44"/>
      <c r="M401" s="272" t="s">
        <v>1</v>
      </c>
      <c r="N401" s="273" t="s">
        <v>40</v>
      </c>
      <c r="O401" s="91"/>
      <c r="P401" s="228">
        <f>O401*H401</f>
        <v>0</v>
      </c>
      <c r="Q401" s="228">
        <v>0</v>
      </c>
      <c r="R401" s="228">
        <f>Q401*H401</f>
        <v>0</v>
      </c>
      <c r="S401" s="228">
        <v>0</v>
      </c>
      <c r="T401" s="229">
        <f>S401*H401</f>
        <v>0</v>
      </c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R401" s="230" t="s">
        <v>134</v>
      </c>
      <c r="AT401" s="230" t="s">
        <v>273</v>
      </c>
      <c r="AU401" s="230" t="s">
        <v>85</v>
      </c>
      <c r="AY401" s="17" t="s">
        <v>126</v>
      </c>
      <c r="BE401" s="231">
        <f>IF(N401="základní",J401,0)</f>
        <v>0</v>
      </c>
      <c r="BF401" s="231">
        <f>IF(N401="snížená",J401,0)</f>
        <v>0</v>
      </c>
      <c r="BG401" s="231">
        <f>IF(N401="zákl. přenesená",J401,0)</f>
        <v>0</v>
      </c>
      <c r="BH401" s="231">
        <f>IF(N401="sníž. přenesená",J401,0)</f>
        <v>0</v>
      </c>
      <c r="BI401" s="231">
        <f>IF(N401="nulová",J401,0)</f>
        <v>0</v>
      </c>
      <c r="BJ401" s="17" t="s">
        <v>83</v>
      </c>
      <c r="BK401" s="231">
        <f>ROUND(I401*H401,2)</f>
        <v>0</v>
      </c>
      <c r="BL401" s="17" t="s">
        <v>134</v>
      </c>
      <c r="BM401" s="230" t="s">
        <v>449</v>
      </c>
    </row>
    <row r="402" s="2" customFormat="1">
      <c r="A402" s="38"/>
      <c r="B402" s="39"/>
      <c r="C402" s="40"/>
      <c r="D402" s="234" t="s">
        <v>277</v>
      </c>
      <c r="E402" s="40"/>
      <c r="F402" s="274" t="s">
        <v>450</v>
      </c>
      <c r="G402" s="40"/>
      <c r="H402" s="40"/>
      <c r="I402" s="275"/>
      <c r="J402" s="40"/>
      <c r="K402" s="40"/>
      <c r="L402" s="44"/>
      <c r="M402" s="276"/>
      <c r="N402" s="277"/>
      <c r="O402" s="91"/>
      <c r="P402" s="91"/>
      <c r="Q402" s="91"/>
      <c r="R402" s="91"/>
      <c r="S402" s="91"/>
      <c r="T402" s="92"/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  <c r="AE402" s="38"/>
      <c r="AT402" s="17" t="s">
        <v>277</v>
      </c>
      <c r="AU402" s="17" t="s">
        <v>85</v>
      </c>
    </row>
    <row r="403" s="13" customFormat="1">
      <c r="A403" s="13"/>
      <c r="B403" s="232"/>
      <c r="C403" s="233"/>
      <c r="D403" s="234" t="s">
        <v>136</v>
      </c>
      <c r="E403" s="235" t="s">
        <v>1</v>
      </c>
      <c r="F403" s="236" t="s">
        <v>451</v>
      </c>
      <c r="G403" s="233"/>
      <c r="H403" s="237">
        <v>81.75</v>
      </c>
      <c r="I403" s="238"/>
      <c r="J403" s="233"/>
      <c r="K403" s="233"/>
      <c r="L403" s="239"/>
      <c r="M403" s="240"/>
      <c r="N403" s="241"/>
      <c r="O403" s="241"/>
      <c r="P403" s="241"/>
      <c r="Q403" s="241"/>
      <c r="R403" s="241"/>
      <c r="S403" s="241"/>
      <c r="T403" s="242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43" t="s">
        <v>136</v>
      </c>
      <c r="AU403" s="243" t="s">
        <v>85</v>
      </c>
      <c r="AV403" s="13" t="s">
        <v>85</v>
      </c>
      <c r="AW403" s="13" t="s">
        <v>31</v>
      </c>
      <c r="AX403" s="13" t="s">
        <v>75</v>
      </c>
      <c r="AY403" s="243" t="s">
        <v>126</v>
      </c>
    </row>
    <row r="404" s="13" customFormat="1">
      <c r="A404" s="13"/>
      <c r="B404" s="232"/>
      <c r="C404" s="233"/>
      <c r="D404" s="234" t="s">
        <v>136</v>
      </c>
      <c r="E404" s="235" t="s">
        <v>1</v>
      </c>
      <c r="F404" s="236" t="s">
        <v>452</v>
      </c>
      <c r="G404" s="233"/>
      <c r="H404" s="237">
        <v>65.400000000000006</v>
      </c>
      <c r="I404" s="238"/>
      <c r="J404" s="233"/>
      <c r="K404" s="233"/>
      <c r="L404" s="239"/>
      <c r="M404" s="240"/>
      <c r="N404" s="241"/>
      <c r="O404" s="241"/>
      <c r="P404" s="241"/>
      <c r="Q404" s="241"/>
      <c r="R404" s="241"/>
      <c r="S404" s="241"/>
      <c r="T404" s="242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43" t="s">
        <v>136</v>
      </c>
      <c r="AU404" s="243" t="s">
        <v>85</v>
      </c>
      <c r="AV404" s="13" t="s">
        <v>85</v>
      </c>
      <c r="AW404" s="13" t="s">
        <v>31</v>
      </c>
      <c r="AX404" s="13" t="s">
        <v>75</v>
      </c>
      <c r="AY404" s="243" t="s">
        <v>126</v>
      </c>
    </row>
    <row r="405" s="13" customFormat="1">
      <c r="A405" s="13"/>
      <c r="B405" s="232"/>
      <c r="C405" s="233"/>
      <c r="D405" s="234" t="s">
        <v>136</v>
      </c>
      <c r="E405" s="235" t="s">
        <v>1</v>
      </c>
      <c r="F405" s="236" t="s">
        <v>453</v>
      </c>
      <c r="G405" s="233"/>
      <c r="H405" s="237">
        <v>38.149999999999999</v>
      </c>
      <c r="I405" s="238"/>
      <c r="J405" s="233"/>
      <c r="K405" s="233"/>
      <c r="L405" s="239"/>
      <c r="M405" s="240"/>
      <c r="N405" s="241"/>
      <c r="O405" s="241"/>
      <c r="P405" s="241"/>
      <c r="Q405" s="241"/>
      <c r="R405" s="241"/>
      <c r="S405" s="241"/>
      <c r="T405" s="242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3" t="s">
        <v>136</v>
      </c>
      <c r="AU405" s="243" t="s">
        <v>85</v>
      </c>
      <c r="AV405" s="13" t="s">
        <v>85</v>
      </c>
      <c r="AW405" s="13" t="s">
        <v>31</v>
      </c>
      <c r="AX405" s="13" t="s">
        <v>75</v>
      </c>
      <c r="AY405" s="243" t="s">
        <v>126</v>
      </c>
    </row>
    <row r="406" s="14" customFormat="1">
      <c r="A406" s="14"/>
      <c r="B406" s="244"/>
      <c r="C406" s="245"/>
      <c r="D406" s="234" t="s">
        <v>136</v>
      </c>
      <c r="E406" s="246" t="s">
        <v>1</v>
      </c>
      <c r="F406" s="247" t="s">
        <v>139</v>
      </c>
      <c r="G406" s="245"/>
      <c r="H406" s="248">
        <v>185.30000000000001</v>
      </c>
      <c r="I406" s="249"/>
      <c r="J406" s="245"/>
      <c r="K406" s="245"/>
      <c r="L406" s="250"/>
      <c r="M406" s="251"/>
      <c r="N406" s="252"/>
      <c r="O406" s="252"/>
      <c r="P406" s="252"/>
      <c r="Q406" s="252"/>
      <c r="R406" s="252"/>
      <c r="S406" s="252"/>
      <c r="T406" s="253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54" t="s">
        <v>136</v>
      </c>
      <c r="AU406" s="254" t="s">
        <v>85</v>
      </c>
      <c r="AV406" s="14" t="s">
        <v>134</v>
      </c>
      <c r="AW406" s="14" t="s">
        <v>31</v>
      </c>
      <c r="AX406" s="14" t="s">
        <v>83</v>
      </c>
      <c r="AY406" s="254" t="s">
        <v>126</v>
      </c>
    </row>
    <row r="407" s="2" customFormat="1" ht="62.7" customHeight="1">
      <c r="A407" s="38"/>
      <c r="B407" s="39"/>
      <c r="C407" s="265" t="s">
        <v>237</v>
      </c>
      <c r="D407" s="265" t="s">
        <v>273</v>
      </c>
      <c r="E407" s="266" t="s">
        <v>454</v>
      </c>
      <c r="F407" s="267" t="s">
        <v>455</v>
      </c>
      <c r="G407" s="268" t="s">
        <v>207</v>
      </c>
      <c r="H407" s="269">
        <v>185.30000000000001</v>
      </c>
      <c r="I407" s="270"/>
      <c r="J407" s="271">
        <f>ROUND(I407*H407,2)</f>
        <v>0</v>
      </c>
      <c r="K407" s="267" t="s">
        <v>132</v>
      </c>
      <c r="L407" s="44"/>
      <c r="M407" s="272" t="s">
        <v>1</v>
      </c>
      <c r="N407" s="273" t="s">
        <v>40</v>
      </c>
      <c r="O407" s="91"/>
      <c r="P407" s="228">
        <f>O407*H407</f>
        <v>0</v>
      </c>
      <c r="Q407" s="228">
        <v>0</v>
      </c>
      <c r="R407" s="228">
        <f>Q407*H407</f>
        <v>0</v>
      </c>
      <c r="S407" s="228">
        <v>0</v>
      </c>
      <c r="T407" s="229">
        <f>S407*H407</f>
        <v>0</v>
      </c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R407" s="230" t="s">
        <v>134</v>
      </c>
      <c r="AT407" s="230" t="s">
        <v>273</v>
      </c>
      <c r="AU407" s="230" t="s">
        <v>85</v>
      </c>
      <c r="AY407" s="17" t="s">
        <v>126</v>
      </c>
      <c r="BE407" s="231">
        <f>IF(N407="základní",J407,0)</f>
        <v>0</v>
      </c>
      <c r="BF407" s="231">
        <f>IF(N407="snížená",J407,0)</f>
        <v>0</v>
      </c>
      <c r="BG407" s="231">
        <f>IF(N407="zákl. přenesená",J407,0)</f>
        <v>0</v>
      </c>
      <c r="BH407" s="231">
        <f>IF(N407="sníž. přenesená",J407,0)</f>
        <v>0</v>
      </c>
      <c r="BI407" s="231">
        <f>IF(N407="nulová",J407,0)</f>
        <v>0</v>
      </c>
      <c r="BJ407" s="17" t="s">
        <v>83</v>
      </c>
      <c r="BK407" s="231">
        <f>ROUND(I407*H407,2)</f>
        <v>0</v>
      </c>
      <c r="BL407" s="17" t="s">
        <v>134</v>
      </c>
      <c r="BM407" s="230" t="s">
        <v>456</v>
      </c>
    </row>
    <row r="408" s="2" customFormat="1">
      <c r="A408" s="38"/>
      <c r="B408" s="39"/>
      <c r="C408" s="40"/>
      <c r="D408" s="234" t="s">
        <v>277</v>
      </c>
      <c r="E408" s="40"/>
      <c r="F408" s="274" t="s">
        <v>457</v>
      </c>
      <c r="G408" s="40"/>
      <c r="H408" s="40"/>
      <c r="I408" s="275"/>
      <c r="J408" s="40"/>
      <c r="K408" s="40"/>
      <c r="L408" s="44"/>
      <c r="M408" s="276"/>
      <c r="N408" s="277"/>
      <c r="O408" s="91"/>
      <c r="P408" s="91"/>
      <c r="Q408" s="91"/>
      <c r="R408" s="91"/>
      <c r="S408" s="91"/>
      <c r="T408" s="92"/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T408" s="17" t="s">
        <v>277</v>
      </c>
      <c r="AU408" s="17" t="s">
        <v>85</v>
      </c>
    </row>
    <row r="409" s="13" customFormat="1">
      <c r="A409" s="13"/>
      <c r="B409" s="232"/>
      <c r="C409" s="233"/>
      <c r="D409" s="234" t="s">
        <v>136</v>
      </c>
      <c r="E409" s="235" t="s">
        <v>1</v>
      </c>
      <c r="F409" s="236" t="s">
        <v>451</v>
      </c>
      <c r="G409" s="233"/>
      <c r="H409" s="237">
        <v>81.75</v>
      </c>
      <c r="I409" s="238"/>
      <c r="J409" s="233"/>
      <c r="K409" s="233"/>
      <c r="L409" s="239"/>
      <c r="M409" s="240"/>
      <c r="N409" s="241"/>
      <c r="O409" s="241"/>
      <c r="P409" s="241"/>
      <c r="Q409" s="241"/>
      <c r="R409" s="241"/>
      <c r="S409" s="241"/>
      <c r="T409" s="242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3" t="s">
        <v>136</v>
      </c>
      <c r="AU409" s="243" t="s">
        <v>85</v>
      </c>
      <c r="AV409" s="13" t="s">
        <v>85</v>
      </c>
      <c r="AW409" s="13" t="s">
        <v>31</v>
      </c>
      <c r="AX409" s="13" t="s">
        <v>75</v>
      </c>
      <c r="AY409" s="243" t="s">
        <v>126</v>
      </c>
    </row>
    <row r="410" s="13" customFormat="1">
      <c r="A410" s="13"/>
      <c r="B410" s="232"/>
      <c r="C410" s="233"/>
      <c r="D410" s="234" t="s">
        <v>136</v>
      </c>
      <c r="E410" s="235" t="s">
        <v>1</v>
      </c>
      <c r="F410" s="236" t="s">
        <v>452</v>
      </c>
      <c r="G410" s="233"/>
      <c r="H410" s="237">
        <v>65.400000000000006</v>
      </c>
      <c r="I410" s="238"/>
      <c r="J410" s="233"/>
      <c r="K410" s="233"/>
      <c r="L410" s="239"/>
      <c r="M410" s="240"/>
      <c r="N410" s="241"/>
      <c r="O410" s="241"/>
      <c r="P410" s="241"/>
      <c r="Q410" s="241"/>
      <c r="R410" s="241"/>
      <c r="S410" s="241"/>
      <c r="T410" s="242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3" t="s">
        <v>136</v>
      </c>
      <c r="AU410" s="243" t="s">
        <v>85</v>
      </c>
      <c r="AV410" s="13" t="s">
        <v>85</v>
      </c>
      <c r="AW410" s="13" t="s">
        <v>31</v>
      </c>
      <c r="AX410" s="13" t="s">
        <v>75</v>
      </c>
      <c r="AY410" s="243" t="s">
        <v>126</v>
      </c>
    </row>
    <row r="411" s="13" customFormat="1">
      <c r="A411" s="13"/>
      <c r="B411" s="232"/>
      <c r="C411" s="233"/>
      <c r="D411" s="234" t="s">
        <v>136</v>
      </c>
      <c r="E411" s="235" t="s">
        <v>1</v>
      </c>
      <c r="F411" s="236" t="s">
        <v>453</v>
      </c>
      <c r="G411" s="233"/>
      <c r="H411" s="237">
        <v>38.149999999999999</v>
      </c>
      <c r="I411" s="238"/>
      <c r="J411" s="233"/>
      <c r="K411" s="233"/>
      <c r="L411" s="239"/>
      <c r="M411" s="240"/>
      <c r="N411" s="241"/>
      <c r="O411" s="241"/>
      <c r="P411" s="241"/>
      <c r="Q411" s="241"/>
      <c r="R411" s="241"/>
      <c r="S411" s="241"/>
      <c r="T411" s="242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3" t="s">
        <v>136</v>
      </c>
      <c r="AU411" s="243" t="s">
        <v>85</v>
      </c>
      <c r="AV411" s="13" t="s">
        <v>85</v>
      </c>
      <c r="AW411" s="13" t="s">
        <v>31</v>
      </c>
      <c r="AX411" s="13" t="s">
        <v>75</v>
      </c>
      <c r="AY411" s="243" t="s">
        <v>126</v>
      </c>
    </row>
    <row r="412" s="14" customFormat="1">
      <c r="A412" s="14"/>
      <c r="B412" s="244"/>
      <c r="C412" s="245"/>
      <c r="D412" s="234" t="s">
        <v>136</v>
      </c>
      <c r="E412" s="246" t="s">
        <v>1</v>
      </c>
      <c r="F412" s="247" t="s">
        <v>139</v>
      </c>
      <c r="G412" s="245"/>
      <c r="H412" s="248">
        <v>185.30000000000001</v>
      </c>
      <c r="I412" s="249"/>
      <c r="J412" s="245"/>
      <c r="K412" s="245"/>
      <c r="L412" s="250"/>
      <c r="M412" s="251"/>
      <c r="N412" s="252"/>
      <c r="O412" s="252"/>
      <c r="P412" s="252"/>
      <c r="Q412" s="252"/>
      <c r="R412" s="252"/>
      <c r="S412" s="252"/>
      <c r="T412" s="253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54" t="s">
        <v>136</v>
      </c>
      <c r="AU412" s="254" t="s">
        <v>85</v>
      </c>
      <c r="AV412" s="14" t="s">
        <v>134</v>
      </c>
      <c r="AW412" s="14" t="s">
        <v>31</v>
      </c>
      <c r="AX412" s="14" t="s">
        <v>83</v>
      </c>
      <c r="AY412" s="254" t="s">
        <v>126</v>
      </c>
    </row>
    <row r="413" s="12" customFormat="1" ht="22.8" customHeight="1">
      <c r="A413" s="12"/>
      <c r="B413" s="202"/>
      <c r="C413" s="203"/>
      <c r="D413" s="204" t="s">
        <v>74</v>
      </c>
      <c r="E413" s="216" t="s">
        <v>458</v>
      </c>
      <c r="F413" s="216" t="s">
        <v>459</v>
      </c>
      <c r="G413" s="203"/>
      <c r="H413" s="203"/>
      <c r="I413" s="206"/>
      <c r="J413" s="217">
        <f>BK413</f>
        <v>0</v>
      </c>
      <c r="K413" s="203"/>
      <c r="L413" s="208"/>
      <c r="M413" s="209"/>
      <c r="N413" s="210"/>
      <c r="O413" s="210"/>
      <c r="P413" s="211">
        <f>SUM(P414:P493)</f>
        <v>0</v>
      </c>
      <c r="Q413" s="210"/>
      <c r="R413" s="211">
        <f>SUM(R414:R493)</f>
        <v>0</v>
      </c>
      <c r="S413" s="210"/>
      <c r="T413" s="212">
        <f>SUM(T414:T493)</f>
        <v>0</v>
      </c>
      <c r="U413" s="12"/>
      <c r="V413" s="12"/>
      <c r="W413" s="12"/>
      <c r="X413" s="12"/>
      <c r="Y413" s="12"/>
      <c r="Z413" s="12"/>
      <c r="AA413" s="12"/>
      <c r="AB413" s="12"/>
      <c r="AC413" s="12"/>
      <c r="AD413" s="12"/>
      <c r="AE413" s="12"/>
      <c r="AR413" s="213" t="s">
        <v>134</v>
      </c>
      <c r="AT413" s="214" t="s">
        <v>74</v>
      </c>
      <c r="AU413" s="214" t="s">
        <v>83</v>
      </c>
      <c r="AY413" s="213" t="s">
        <v>126</v>
      </c>
      <c r="BK413" s="215">
        <f>SUM(BK414:BK493)</f>
        <v>0</v>
      </c>
    </row>
    <row r="414" s="2" customFormat="1" ht="49.05" customHeight="1">
      <c r="A414" s="38"/>
      <c r="B414" s="39"/>
      <c r="C414" s="265" t="s">
        <v>155</v>
      </c>
      <c r="D414" s="265" t="s">
        <v>273</v>
      </c>
      <c r="E414" s="266" t="s">
        <v>460</v>
      </c>
      <c r="F414" s="267" t="s">
        <v>461</v>
      </c>
      <c r="G414" s="268" t="s">
        <v>131</v>
      </c>
      <c r="H414" s="269">
        <v>4</v>
      </c>
      <c r="I414" s="270"/>
      <c r="J414" s="271">
        <f>ROUND(I414*H414,2)</f>
        <v>0</v>
      </c>
      <c r="K414" s="267" t="s">
        <v>132</v>
      </c>
      <c r="L414" s="44"/>
      <c r="M414" s="272" t="s">
        <v>1</v>
      </c>
      <c r="N414" s="273" t="s">
        <v>40</v>
      </c>
      <c r="O414" s="91"/>
      <c r="P414" s="228">
        <f>O414*H414</f>
        <v>0</v>
      </c>
      <c r="Q414" s="228">
        <v>0</v>
      </c>
      <c r="R414" s="228">
        <f>Q414*H414</f>
        <v>0</v>
      </c>
      <c r="S414" s="228">
        <v>0</v>
      </c>
      <c r="T414" s="229">
        <f>S414*H414</f>
        <v>0</v>
      </c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R414" s="230" t="s">
        <v>462</v>
      </c>
      <c r="AT414" s="230" t="s">
        <v>273</v>
      </c>
      <c r="AU414" s="230" t="s">
        <v>85</v>
      </c>
      <c r="AY414" s="17" t="s">
        <v>126</v>
      </c>
      <c r="BE414" s="231">
        <f>IF(N414="základní",J414,0)</f>
        <v>0</v>
      </c>
      <c r="BF414" s="231">
        <f>IF(N414="snížená",J414,0)</f>
        <v>0</v>
      </c>
      <c r="BG414" s="231">
        <f>IF(N414="zákl. přenesená",J414,0)</f>
        <v>0</v>
      </c>
      <c r="BH414" s="231">
        <f>IF(N414="sníž. přenesená",J414,0)</f>
        <v>0</v>
      </c>
      <c r="BI414" s="231">
        <f>IF(N414="nulová",J414,0)</f>
        <v>0</v>
      </c>
      <c r="BJ414" s="17" t="s">
        <v>83</v>
      </c>
      <c r="BK414" s="231">
        <f>ROUND(I414*H414,2)</f>
        <v>0</v>
      </c>
      <c r="BL414" s="17" t="s">
        <v>462</v>
      </c>
      <c r="BM414" s="230" t="s">
        <v>463</v>
      </c>
    </row>
    <row r="415" s="15" customFormat="1">
      <c r="A415" s="15"/>
      <c r="B415" s="255"/>
      <c r="C415" s="256"/>
      <c r="D415" s="234" t="s">
        <v>136</v>
      </c>
      <c r="E415" s="257" t="s">
        <v>1</v>
      </c>
      <c r="F415" s="258" t="s">
        <v>464</v>
      </c>
      <c r="G415" s="256"/>
      <c r="H415" s="257" t="s">
        <v>1</v>
      </c>
      <c r="I415" s="259"/>
      <c r="J415" s="256"/>
      <c r="K415" s="256"/>
      <c r="L415" s="260"/>
      <c r="M415" s="261"/>
      <c r="N415" s="262"/>
      <c r="O415" s="262"/>
      <c r="P415" s="262"/>
      <c r="Q415" s="262"/>
      <c r="R415" s="262"/>
      <c r="S415" s="262"/>
      <c r="T415" s="263"/>
      <c r="U415" s="15"/>
      <c r="V415" s="15"/>
      <c r="W415" s="15"/>
      <c r="X415" s="15"/>
      <c r="Y415" s="15"/>
      <c r="Z415" s="15"/>
      <c r="AA415" s="15"/>
      <c r="AB415" s="15"/>
      <c r="AC415" s="15"/>
      <c r="AD415" s="15"/>
      <c r="AE415" s="15"/>
      <c r="AT415" s="264" t="s">
        <v>136</v>
      </c>
      <c r="AU415" s="264" t="s">
        <v>85</v>
      </c>
      <c r="AV415" s="15" t="s">
        <v>83</v>
      </c>
      <c r="AW415" s="15" t="s">
        <v>31</v>
      </c>
      <c r="AX415" s="15" t="s">
        <v>75</v>
      </c>
      <c r="AY415" s="264" t="s">
        <v>126</v>
      </c>
    </row>
    <row r="416" s="13" customFormat="1">
      <c r="A416" s="13"/>
      <c r="B416" s="232"/>
      <c r="C416" s="233"/>
      <c r="D416" s="234" t="s">
        <v>136</v>
      </c>
      <c r="E416" s="235" t="s">
        <v>1</v>
      </c>
      <c r="F416" s="236" t="s">
        <v>134</v>
      </c>
      <c r="G416" s="233"/>
      <c r="H416" s="237">
        <v>4</v>
      </c>
      <c r="I416" s="238"/>
      <c r="J416" s="233"/>
      <c r="K416" s="233"/>
      <c r="L416" s="239"/>
      <c r="M416" s="240"/>
      <c r="N416" s="241"/>
      <c r="O416" s="241"/>
      <c r="P416" s="241"/>
      <c r="Q416" s="241"/>
      <c r="R416" s="241"/>
      <c r="S416" s="241"/>
      <c r="T416" s="242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43" t="s">
        <v>136</v>
      </c>
      <c r="AU416" s="243" t="s">
        <v>85</v>
      </c>
      <c r="AV416" s="13" t="s">
        <v>85</v>
      </c>
      <c r="AW416" s="13" t="s">
        <v>31</v>
      </c>
      <c r="AX416" s="13" t="s">
        <v>75</v>
      </c>
      <c r="AY416" s="243" t="s">
        <v>126</v>
      </c>
    </row>
    <row r="417" s="14" customFormat="1">
      <c r="A417" s="14"/>
      <c r="B417" s="244"/>
      <c r="C417" s="245"/>
      <c r="D417" s="234" t="s">
        <v>136</v>
      </c>
      <c r="E417" s="246" t="s">
        <v>1</v>
      </c>
      <c r="F417" s="247" t="s">
        <v>139</v>
      </c>
      <c r="G417" s="245"/>
      <c r="H417" s="248">
        <v>4</v>
      </c>
      <c r="I417" s="249"/>
      <c r="J417" s="245"/>
      <c r="K417" s="245"/>
      <c r="L417" s="250"/>
      <c r="M417" s="251"/>
      <c r="N417" s="252"/>
      <c r="O417" s="252"/>
      <c r="P417" s="252"/>
      <c r="Q417" s="252"/>
      <c r="R417" s="252"/>
      <c r="S417" s="252"/>
      <c r="T417" s="253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54" t="s">
        <v>136</v>
      </c>
      <c r="AU417" s="254" t="s">
        <v>85</v>
      </c>
      <c r="AV417" s="14" t="s">
        <v>134</v>
      </c>
      <c r="AW417" s="14" t="s">
        <v>31</v>
      </c>
      <c r="AX417" s="14" t="s">
        <v>83</v>
      </c>
      <c r="AY417" s="254" t="s">
        <v>126</v>
      </c>
    </row>
    <row r="418" s="2" customFormat="1" ht="24.15" customHeight="1">
      <c r="A418" s="38"/>
      <c r="B418" s="39"/>
      <c r="C418" s="265" t="s">
        <v>465</v>
      </c>
      <c r="D418" s="265" t="s">
        <v>273</v>
      </c>
      <c r="E418" s="266" t="s">
        <v>466</v>
      </c>
      <c r="F418" s="267" t="s">
        <v>467</v>
      </c>
      <c r="G418" s="268" t="s">
        <v>131</v>
      </c>
      <c r="H418" s="269">
        <v>4</v>
      </c>
      <c r="I418" s="270"/>
      <c r="J418" s="271">
        <f>ROUND(I418*H418,2)</f>
        <v>0</v>
      </c>
      <c r="K418" s="267" t="s">
        <v>132</v>
      </c>
      <c r="L418" s="44"/>
      <c r="M418" s="272" t="s">
        <v>1</v>
      </c>
      <c r="N418" s="273" t="s">
        <v>40</v>
      </c>
      <c r="O418" s="91"/>
      <c r="P418" s="228">
        <f>O418*H418</f>
        <v>0</v>
      </c>
      <c r="Q418" s="228">
        <v>0</v>
      </c>
      <c r="R418" s="228">
        <f>Q418*H418</f>
        <v>0</v>
      </c>
      <c r="S418" s="228">
        <v>0</v>
      </c>
      <c r="T418" s="229">
        <f>S418*H418</f>
        <v>0</v>
      </c>
      <c r="U418" s="38"/>
      <c r="V418" s="38"/>
      <c r="W418" s="38"/>
      <c r="X418" s="38"/>
      <c r="Y418" s="38"/>
      <c r="Z418" s="38"/>
      <c r="AA418" s="38"/>
      <c r="AB418" s="38"/>
      <c r="AC418" s="38"/>
      <c r="AD418" s="38"/>
      <c r="AE418" s="38"/>
      <c r="AR418" s="230" t="s">
        <v>462</v>
      </c>
      <c r="AT418" s="230" t="s">
        <v>273</v>
      </c>
      <c r="AU418" s="230" t="s">
        <v>85</v>
      </c>
      <c r="AY418" s="17" t="s">
        <v>126</v>
      </c>
      <c r="BE418" s="231">
        <f>IF(N418="základní",J418,0)</f>
        <v>0</v>
      </c>
      <c r="BF418" s="231">
        <f>IF(N418="snížená",J418,0)</f>
        <v>0</v>
      </c>
      <c r="BG418" s="231">
        <f>IF(N418="zákl. přenesená",J418,0)</f>
        <v>0</v>
      </c>
      <c r="BH418" s="231">
        <f>IF(N418="sníž. přenesená",J418,0)</f>
        <v>0</v>
      </c>
      <c r="BI418" s="231">
        <f>IF(N418="nulová",J418,0)</f>
        <v>0</v>
      </c>
      <c r="BJ418" s="17" t="s">
        <v>83</v>
      </c>
      <c r="BK418" s="231">
        <f>ROUND(I418*H418,2)</f>
        <v>0</v>
      </c>
      <c r="BL418" s="17" t="s">
        <v>462</v>
      </c>
      <c r="BM418" s="230" t="s">
        <v>468</v>
      </c>
    </row>
    <row r="419" s="15" customFormat="1">
      <c r="A419" s="15"/>
      <c r="B419" s="255"/>
      <c r="C419" s="256"/>
      <c r="D419" s="234" t="s">
        <v>136</v>
      </c>
      <c r="E419" s="257" t="s">
        <v>1</v>
      </c>
      <c r="F419" s="258" t="s">
        <v>464</v>
      </c>
      <c r="G419" s="256"/>
      <c r="H419" s="257" t="s">
        <v>1</v>
      </c>
      <c r="I419" s="259"/>
      <c r="J419" s="256"/>
      <c r="K419" s="256"/>
      <c r="L419" s="260"/>
      <c r="M419" s="261"/>
      <c r="N419" s="262"/>
      <c r="O419" s="262"/>
      <c r="P419" s="262"/>
      <c r="Q419" s="262"/>
      <c r="R419" s="262"/>
      <c r="S419" s="262"/>
      <c r="T419" s="263"/>
      <c r="U419" s="15"/>
      <c r="V419" s="15"/>
      <c r="W419" s="15"/>
      <c r="X419" s="15"/>
      <c r="Y419" s="15"/>
      <c r="Z419" s="15"/>
      <c r="AA419" s="15"/>
      <c r="AB419" s="15"/>
      <c r="AC419" s="15"/>
      <c r="AD419" s="15"/>
      <c r="AE419" s="15"/>
      <c r="AT419" s="264" t="s">
        <v>136</v>
      </c>
      <c r="AU419" s="264" t="s">
        <v>85</v>
      </c>
      <c r="AV419" s="15" t="s">
        <v>83</v>
      </c>
      <c r="AW419" s="15" t="s">
        <v>31</v>
      </c>
      <c r="AX419" s="15" t="s">
        <v>75</v>
      </c>
      <c r="AY419" s="264" t="s">
        <v>126</v>
      </c>
    </row>
    <row r="420" s="13" customFormat="1">
      <c r="A420" s="13"/>
      <c r="B420" s="232"/>
      <c r="C420" s="233"/>
      <c r="D420" s="234" t="s">
        <v>136</v>
      </c>
      <c r="E420" s="235" t="s">
        <v>1</v>
      </c>
      <c r="F420" s="236" t="s">
        <v>134</v>
      </c>
      <c r="G420" s="233"/>
      <c r="H420" s="237">
        <v>4</v>
      </c>
      <c r="I420" s="238"/>
      <c r="J420" s="233"/>
      <c r="K420" s="233"/>
      <c r="L420" s="239"/>
      <c r="M420" s="240"/>
      <c r="N420" s="241"/>
      <c r="O420" s="241"/>
      <c r="P420" s="241"/>
      <c r="Q420" s="241"/>
      <c r="R420" s="241"/>
      <c r="S420" s="241"/>
      <c r="T420" s="242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43" t="s">
        <v>136</v>
      </c>
      <c r="AU420" s="243" t="s">
        <v>85</v>
      </c>
      <c r="AV420" s="13" t="s">
        <v>85</v>
      </c>
      <c r="AW420" s="13" t="s">
        <v>31</v>
      </c>
      <c r="AX420" s="13" t="s">
        <v>75</v>
      </c>
      <c r="AY420" s="243" t="s">
        <v>126</v>
      </c>
    </row>
    <row r="421" s="14" customFormat="1">
      <c r="A421" s="14"/>
      <c r="B421" s="244"/>
      <c r="C421" s="245"/>
      <c r="D421" s="234" t="s">
        <v>136</v>
      </c>
      <c r="E421" s="246" t="s">
        <v>1</v>
      </c>
      <c r="F421" s="247" t="s">
        <v>139</v>
      </c>
      <c r="G421" s="245"/>
      <c r="H421" s="248">
        <v>4</v>
      </c>
      <c r="I421" s="249"/>
      <c r="J421" s="245"/>
      <c r="K421" s="245"/>
      <c r="L421" s="250"/>
      <c r="M421" s="251"/>
      <c r="N421" s="252"/>
      <c r="O421" s="252"/>
      <c r="P421" s="252"/>
      <c r="Q421" s="252"/>
      <c r="R421" s="252"/>
      <c r="S421" s="252"/>
      <c r="T421" s="253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54" t="s">
        <v>136</v>
      </c>
      <c r="AU421" s="254" t="s">
        <v>85</v>
      </c>
      <c r="AV421" s="14" t="s">
        <v>134</v>
      </c>
      <c r="AW421" s="14" t="s">
        <v>31</v>
      </c>
      <c r="AX421" s="14" t="s">
        <v>83</v>
      </c>
      <c r="AY421" s="254" t="s">
        <v>126</v>
      </c>
    </row>
    <row r="422" s="2" customFormat="1" ht="24.15" customHeight="1">
      <c r="A422" s="38"/>
      <c r="B422" s="39"/>
      <c r="C422" s="265" t="s">
        <v>469</v>
      </c>
      <c r="D422" s="265" t="s">
        <v>273</v>
      </c>
      <c r="E422" s="266" t="s">
        <v>470</v>
      </c>
      <c r="F422" s="267" t="s">
        <v>471</v>
      </c>
      <c r="G422" s="268" t="s">
        <v>131</v>
      </c>
      <c r="H422" s="269">
        <v>6</v>
      </c>
      <c r="I422" s="270"/>
      <c r="J422" s="271">
        <f>ROUND(I422*H422,2)</f>
        <v>0</v>
      </c>
      <c r="K422" s="267" t="s">
        <v>132</v>
      </c>
      <c r="L422" s="44"/>
      <c r="M422" s="272" t="s">
        <v>1</v>
      </c>
      <c r="N422" s="273" t="s">
        <v>40</v>
      </c>
      <c r="O422" s="91"/>
      <c r="P422" s="228">
        <f>O422*H422</f>
        <v>0</v>
      </c>
      <c r="Q422" s="228">
        <v>0</v>
      </c>
      <c r="R422" s="228">
        <f>Q422*H422</f>
        <v>0</v>
      </c>
      <c r="S422" s="228">
        <v>0</v>
      </c>
      <c r="T422" s="229">
        <f>S422*H422</f>
        <v>0</v>
      </c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  <c r="AE422" s="38"/>
      <c r="AR422" s="230" t="s">
        <v>462</v>
      </c>
      <c r="AT422" s="230" t="s">
        <v>273</v>
      </c>
      <c r="AU422" s="230" t="s">
        <v>85</v>
      </c>
      <c r="AY422" s="17" t="s">
        <v>126</v>
      </c>
      <c r="BE422" s="231">
        <f>IF(N422="základní",J422,0)</f>
        <v>0</v>
      </c>
      <c r="BF422" s="231">
        <f>IF(N422="snížená",J422,0)</f>
        <v>0</v>
      </c>
      <c r="BG422" s="231">
        <f>IF(N422="zákl. přenesená",J422,0)</f>
        <v>0</v>
      </c>
      <c r="BH422" s="231">
        <f>IF(N422="sníž. přenesená",J422,0)</f>
        <v>0</v>
      </c>
      <c r="BI422" s="231">
        <f>IF(N422="nulová",J422,0)</f>
        <v>0</v>
      </c>
      <c r="BJ422" s="17" t="s">
        <v>83</v>
      </c>
      <c r="BK422" s="231">
        <f>ROUND(I422*H422,2)</f>
        <v>0</v>
      </c>
      <c r="BL422" s="17" t="s">
        <v>462</v>
      </c>
      <c r="BM422" s="230" t="s">
        <v>472</v>
      </c>
    </row>
    <row r="423" s="15" customFormat="1">
      <c r="A423" s="15"/>
      <c r="B423" s="255"/>
      <c r="C423" s="256"/>
      <c r="D423" s="234" t="s">
        <v>136</v>
      </c>
      <c r="E423" s="257" t="s">
        <v>1</v>
      </c>
      <c r="F423" s="258" t="s">
        <v>473</v>
      </c>
      <c r="G423" s="256"/>
      <c r="H423" s="257" t="s">
        <v>1</v>
      </c>
      <c r="I423" s="259"/>
      <c r="J423" s="256"/>
      <c r="K423" s="256"/>
      <c r="L423" s="260"/>
      <c r="M423" s="261"/>
      <c r="N423" s="262"/>
      <c r="O423" s="262"/>
      <c r="P423" s="262"/>
      <c r="Q423" s="262"/>
      <c r="R423" s="262"/>
      <c r="S423" s="262"/>
      <c r="T423" s="263"/>
      <c r="U423" s="15"/>
      <c r="V423" s="15"/>
      <c r="W423" s="15"/>
      <c r="X423" s="15"/>
      <c r="Y423" s="15"/>
      <c r="Z423" s="15"/>
      <c r="AA423" s="15"/>
      <c r="AB423" s="15"/>
      <c r="AC423" s="15"/>
      <c r="AD423" s="15"/>
      <c r="AE423" s="15"/>
      <c r="AT423" s="264" t="s">
        <v>136</v>
      </c>
      <c r="AU423" s="264" t="s">
        <v>85</v>
      </c>
      <c r="AV423" s="15" t="s">
        <v>83</v>
      </c>
      <c r="AW423" s="15" t="s">
        <v>31</v>
      </c>
      <c r="AX423" s="15" t="s">
        <v>75</v>
      </c>
      <c r="AY423" s="264" t="s">
        <v>126</v>
      </c>
    </row>
    <row r="424" s="13" customFormat="1">
      <c r="A424" s="13"/>
      <c r="B424" s="232"/>
      <c r="C424" s="233"/>
      <c r="D424" s="234" t="s">
        <v>136</v>
      </c>
      <c r="E424" s="235" t="s">
        <v>1</v>
      </c>
      <c r="F424" s="236" t="s">
        <v>173</v>
      </c>
      <c r="G424" s="233"/>
      <c r="H424" s="237">
        <v>6</v>
      </c>
      <c r="I424" s="238"/>
      <c r="J424" s="233"/>
      <c r="K424" s="233"/>
      <c r="L424" s="239"/>
      <c r="M424" s="240"/>
      <c r="N424" s="241"/>
      <c r="O424" s="241"/>
      <c r="P424" s="241"/>
      <c r="Q424" s="241"/>
      <c r="R424" s="241"/>
      <c r="S424" s="241"/>
      <c r="T424" s="242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43" t="s">
        <v>136</v>
      </c>
      <c r="AU424" s="243" t="s">
        <v>85</v>
      </c>
      <c r="AV424" s="13" t="s">
        <v>85</v>
      </c>
      <c r="AW424" s="13" t="s">
        <v>31</v>
      </c>
      <c r="AX424" s="13" t="s">
        <v>75</v>
      </c>
      <c r="AY424" s="243" t="s">
        <v>126</v>
      </c>
    </row>
    <row r="425" s="14" customFormat="1">
      <c r="A425" s="14"/>
      <c r="B425" s="244"/>
      <c r="C425" s="245"/>
      <c r="D425" s="234" t="s">
        <v>136</v>
      </c>
      <c r="E425" s="246" t="s">
        <v>1</v>
      </c>
      <c r="F425" s="247" t="s">
        <v>139</v>
      </c>
      <c r="G425" s="245"/>
      <c r="H425" s="248">
        <v>6</v>
      </c>
      <c r="I425" s="249"/>
      <c r="J425" s="245"/>
      <c r="K425" s="245"/>
      <c r="L425" s="250"/>
      <c r="M425" s="251"/>
      <c r="N425" s="252"/>
      <c r="O425" s="252"/>
      <c r="P425" s="252"/>
      <c r="Q425" s="252"/>
      <c r="R425" s="252"/>
      <c r="S425" s="252"/>
      <c r="T425" s="253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54" t="s">
        <v>136</v>
      </c>
      <c r="AU425" s="254" t="s">
        <v>85</v>
      </c>
      <c r="AV425" s="14" t="s">
        <v>134</v>
      </c>
      <c r="AW425" s="14" t="s">
        <v>31</v>
      </c>
      <c r="AX425" s="14" t="s">
        <v>83</v>
      </c>
      <c r="AY425" s="254" t="s">
        <v>126</v>
      </c>
    </row>
    <row r="426" s="2" customFormat="1" ht="37.8" customHeight="1">
      <c r="A426" s="38"/>
      <c r="B426" s="39"/>
      <c r="C426" s="265" t="s">
        <v>474</v>
      </c>
      <c r="D426" s="265" t="s">
        <v>273</v>
      </c>
      <c r="E426" s="266" t="s">
        <v>475</v>
      </c>
      <c r="F426" s="267" t="s">
        <v>476</v>
      </c>
      <c r="G426" s="268" t="s">
        <v>131</v>
      </c>
      <c r="H426" s="269">
        <v>6</v>
      </c>
      <c r="I426" s="270"/>
      <c r="J426" s="271">
        <f>ROUND(I426*H426,2)</f>
        <v>0</v>
      </c>
      <c r="K426" s="267" t="s">
        <v>132</v>
      </c>
      <c r="L426" s="44"/>
      <c r="M426" s="272" t="s">
        <v>1</v>
      </c>
      <c r="N426" s="273" t="s">
        <v>40</v>
      </c>
      <c r="O426" s="91"/>
      <c r="P426" s="228">
        <f>O426*H426</f>
        <v>0</v>
      </c>
      <c r="Q426" s="228">
        <v>0</v>
      </c>
      <c r="R426" s="228">
        <f>Q426*H426</f>
        <v>0</v>
      </c>
      <c r="S426" s="228">
        <v>0</v>
      </c>
      <c r="T426" s="229">
        <f>S426*H426</f>
        <v>0</v>
      </c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R426" s="230" t="s">
        <v>462</v>
      </c>
      <c r="AT426" s="230" t="s">
        <v>273</v>
      </c>
      <c r="AU426" s="230" t="s">
        <v>85</v>
      </c>
      <c r="AY426" s="17" t="s">
        <v>126</v>
      </c>
      <c r="BE426" s="231">
        <f>IF(N426="základní",J426,0)</f>
        <v>0</v>
      </c>
      <c r="BF426" s="231">
        <f>IF(N426="snížená",J426,0)</f>
        <v>0</v>
      </c>
      <c r="BG426" s="231">
        <f>IF(N426="zákl. přenesená",J426,0)</f>
        <v>0</v>
      </c>
      <c r="BH426" s="231">
        <f>IF(N426="sníž. přenesená",J426,0)</f>
        <v>0</v>
      </c>
      <c r="BI426" s="231">
        <f>IF(N426="nulová",J426,0)</f>
        <v>0</v>
      </c>
      <c r="BJ426" s="17" t="s">
        <v>83</v>
      </c>
      <c r="BK426" s="231">
        <f>ROUND(I426*H426,2)</f>
        <v>0</v>
      </c>
      <c r="BL426" s="17" t="s">
        <v>462</v>
      </c>
      <c r="BM426" s="230" t="s">
        <v>477</v>
      </c>
    </row>
    <row r="427" s="15" customFormat="1">
      <c r="A427" s="15"/>
      <c r="B427" s="255"/>
      <c r="C427" s="256"/>
      <c r="D427" s="234" t="s">
        <v>136</v>
      </c>
      <c r="E427" s="257" t="s">
        <v>1</v>
      </c>
      <c r="F427" s="258" t="s">
        <v>473</v>
      </c>
      <c r="G427" s="256"/>
      <c r="H427" s="257" t="s">
        <v>1</v>
      </c>
      <c r="I427" s="259"/>
      <c r="J427" s="256"/>
      <c r="K427" s="256"/>
      <c r="L427" s="260"/>
      <c r="M427" s="261"/>
      <c r="N427" s="262"/>
      <c r="O427" s="262"/>
      <c r="P427" s="262"/>
      <c r="Q427" s="262"/>
      <c r="R427" s="262"/>
      <c r="S427" s="262"/>
      <c r="T427" s="263"/>
      <c r="U427" s="15"/>
      <c r="V427" s="15"/>
      <c r="W427" s="15"/>
      <c r="X427" s="15"/>
      <c r="Y427" s="15"/>
      <c r="Z427" s="15"/>
      <c r="AA427" s="15"/>
      <c r="AB427" s="15"/>
      <c r="AC427" s="15"/>
      <c r="AD427" s="15"/>
      <c r="AE427" s="15"/>
      <c r="AT427" s="264" t="s">
        <v>136</v>
      </c>
      <c r="AU427" s="264" t="s">
        <v>85</v>
      </c>
      <c r="AV427" s="15" t="s">
        <v>83</v>
      </c>
      <c r="AW427" s="15" t="s">
        <v>31</v>
      </c>
      <c r="AX427" s="15" t="s">
        <v>75</v>
      </c>
      <c r="AY427" s="264" t="s">
        <v>126</v>
      </c>
    </row>
    <row r="428" s="13" customFormat="1">
      <c r="A428" s="13"/>
      <c r="B428" s="232"/>
      <c r="C428" s="233"/>
      <c r="D428" s="234" t="s">
        <v>136</v>
      </c>
      <c r="E428" s="235" t="s">
        <v>1</v>
      </c>
      <c r="F428" s="236" t="s">
        <v>173</v>
      </c>
      <c r="G428" s="233"/>
      <c r="H428" s="237">
        <v>6</v>
      </c>
      <c r="I428" s="238"/>
      <c r="J428" s="233"/>
      <c r="K428" s="233"/>
      <c r="L428" s="239"/>
      <c r="M428" s="240"/>
      <c r="N428" s="241"/>
      <c r="O428" s="241"/>
      <c r="P428" s="241"/>
      <c r="Q428" s="241"/>
      <c r="R428" s="241"/>
      <c r="S428" s="241"/>
      <c r="T428" s="242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43" t="s">
        <v>136</v>
      </c>
      <c r="AU428" s="243" t="s">
        <v>85</v>
      </c>
      <c r="AV428" s="13" t="s">
        <v>85</v>
      </c>
      <c r="AW428" s="13" t="s">
        <v>31</v>
      </c>
      <c r="AX428" s="13" t="s">
        <v>75</v>
      </c>
      <c r="AY428" s="243" t="s">
        <v>126</v>
      </c>
    </row>
    <row r="429" s="14" customFormat="1">
      <c r="A429" s="14"/>
      <c r="B429" s="244"/>
      <c r="C429" s="245"/>
      <c r="D429" s="234" t="s">
        <v>136</v>
      </c>
      <c r="E429" s="246" t="s">
        <v>1</v>
      </c>
      <c r="F429" s="247" t="s">
        <v>139</v>
      </c>
      <c r="G429" s="245"/>
      <c r="H429" s="248">
        <v>6</v>
      </c>
      <c r="I429" s="249"/>
      <c r="J429" s="245"/>
      <c r="K429" s="245"/>
      <c r="L429" s="250"/>
      <c r="M429" s="251"/>
      <c r="N429" s="252"/>
      <c r="O429" s="252"/>
      <c r="P429" s="252"/>
      <c r="Q429" s="252"/>
      <c r="R429" s="252"/>
      <c r="S429" s="252"/>
      <c r="T429" s="253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54" t="s">
        <v>136</v>
      </c>
      <c r="AU429" s="254" t="s">
        <v>85</v>
      </c>
      <c r="AV429" s="14" t="s">
        <v>134</v>
      </c>
      <c r="AW429" s="14" t="s">
        <v>31</v>
      </c>
      <c r="AX429" s="14" t="s">
        <v>83</v>
      </c>
      <c r="AY429" s="254" t="s">
        <v>126</v>
      </c>
    </row>
    <row r="430" s="2" customFormat="1" ht="218.55" customHeight="1">
      <c r="A430" s="38"/>
      <c r="B430" s="39"/>
      <c r="C430" s="265" t="s">
        <v>478</v>
      </c>
      <c r="D430" s="265" t="s">
        <v>273</v>
      </c>
      <c r="E430" s="266" t="s">
        <v>479</v>
      </c>
      <c r="F430" s="267" t="s">
        <v>480</v>
      </c>
      <c r="G430" s="268" t="s">
        <v>207</v>
      </c>
      <c r="H430" s="269">
        <v>1520</v>
      </c>
      <c r="I430" s="270"/>
      <c r="J430" s="271">
        <f>ROUND(I430*H430,2)</f>
        <v>0</v>
      </c>
      <c r="K430" s="267" t="s">
        <v>132</v>
      </c>
      <c r="L430" s="44"/>
      <c r="M430" s="272" t="s">
        <v>1</v>
      </c>
      <c r="N430" s="273" t="s">
        <v>40</v>
      </c>
      <c r="O430" s="91"/>
      <c r="P430" s="228">
        <f>O430*H430</f>
        <v>0</v>
      </c>
      <c r="Q430" s="228">
        <v>0</v>
      </c>
      <c r="R430" s="228">
        <f>Q430*H430</f>
        <v>0</v>
      </c>
      <c r="S430" s="228">
        <v>0</v>
      </c>
      <c r="T430" s="229">
        <f>S430*H430</f>
        <v>0</v>
      </c>
      <c r="U430" s="38"/>
      <c r="V430" s="38"/>
      <c r="W430" s="38"/>
      <c r="X430" s="38"/>
      <c r="Y430" s="38"/>
      <c r="Z430" s="38"/>
      <c r="AA430" s="38"/>
      <c r="AB430" s="38"/>
      <c r="AC430" s="38"/>
      <c r="AD430" s="38"/>
      <c r="AE430" s="38"/>
      <c r="AR430" s="230" t="s">
        <v>462</v>
      </c>
      <c r="AT430" s="230" t="s">
        <v>273</v>
      </c>
      <c r="AU430" s="230" t="s">
        <v>85</v>
      </c>
      <c r="AY430" s="17" t="s">
        <v>126</v>
      </c>
      <c r="BE430" s="231">
        <f>IF(N430="základní",J430,0)</f>
        <v>0</v>
      </c>
      <c r="BF430" s="231">
        <f>IF(N430="snížená",J430,0)</f>
        <v>0</v>
      </c>
      <c r="BG430" s="231">
        <f>IF(N430="zákl. přenesená",J430,0)</f>
        <v>0</v>
      </c>
      <c r="BH430" s="231">
        <f>IF(N430="sníž. přenesená",J430,0)</f>
        <v>0</v>
      </c>
      <c r="BI430" s="231">
        <f>IF(N430="nulová",J430,0)</f>
        <v>0</v>
      </c>
      <c r="BJ430" s="17" t="s">
        <v>83</v>
      </c>
      <c r="BK430" s="231">
        <f>ROUND(I430*H430,2)</f>
        <v>0</v>
      </c>
      <c r="BL430" s="17" t="s">
        <v>462</v>
      </c>
      <c r="BM430" s="230" t="s">
        <v>481</v>
      </c>
    </row>
    <row r="431" s="2" customFormat="1">
      <c r="A431" s="38"/>
      <c r="B431" s="39"/>
      <c r="C431" s="40"/>
      <c r="D431" s="234" t="s">
        <v>277</v>
      </c>
      <c r="E431" s="40"/>
      <c r="F431" s="274" t="s">
        <v>482</v>
      </c>
      <c r="G431" s="40"/>
      <c r="H431" s="40"/>
      <c r="I431" s="275"/>
      <c r="J431" s="40"/>
      <c r="K431" s="40"/>
      <c r="L431" s="44"/>
      <c r="M431" s="276"/>
      <c r="N431" s="277"/>
      <c r="O431" s="91"/>
      <c r="P431" s="91"/>
      <c r="Q431" s="91"/>
      <c r="R431" s="91"/>
      <c r="S431" s="91"/>
      <c r="T431" s="92"/>
      <c r="U431" s="38"/>
      <c r="V431" s="38"/>
      <c r="W431" s="38"/>
      <c r="X431" s="38"/>
      <c r="Y431" s="38"/>
      <c r="Z431" s="38"/>
      <c r="AA431" s="38"/>
      <c r="AB431" s="38"/>
      <c r="AC431" s="38"/>
      <c r="AD431" s="38"/>
      <c r="AE431" s="38"/>
      <c r="AT431" s="17" t="s">
        <v>277</v>
      </c>
      <c r="AU431" s="17" t="s">
        <v>85</v>
      </c>
    </row>
    <row r="432" s="15" customFormat="1">
      <c r="A432" s="15"/>
      <c r="B432" s="255"/>
      <c r="C432" s="256"/>
      <c r="D432" s="234" t="s">
        <v>136</v>
      </c>
      <c r="E432" s="257" t="s">
        <v>1</v>
      </c>
      <c r="F432" s="258" t="s">
        <v>483</v>
      </c>
      <c r="G432" s="256"/>
      <c r="H432" s="257" t="s">
        <v>1</v>
      </c>
      <c r="I432" s="259"/>
      <c r="J432" s="256"/>
      <c r="K432" s="256"/>
      <c r="L432" s="260"/>
      <c r="M432" s="261"/>
      <c r="N432" s="262"/>
      <c r="O432" s="262"/>
      <c r="P432" s="262"/>
      <c r="Q432" s="262"/>
      <c r="R432" s="262"/>
      <c r="S432" s="262"/>
      <c r="T432" s="263"/>
      <c r="U432" s="15"/>
      <c r="V432" s="15"/>
      <c r="W432" s="15"/>
      <c r="X432" s="15"/>
      <c r="Y432" s="15"/>
      <c r="Z432" s="15"/>
      <c r="AA432" s="15"/>
      <c r="AB432" s="15"/>
      <c r="AC432" s="15"/>
      <c r="AD432" s="15"/>
      <c r="AE432" s="15"/>
      <c r="AT432" s="264" t="s">
        <v>136</v>
      </c>
      <c r="AU432" s="264" t="s">
        <v>85</v>
      </c>
      <c r="AV432" s="15" t="s">
        <v>83</v>
      </c>
      <c r="AW432" s="15" t="s">
        <v>31</v>
      </c>
      <c r="AX432" s="15" t="s">
        <v>75</v>
      </c>
      <c r="AY432" s="264" t="s">
        <v>126</v>
      </c>
    </row>
    <row r="433" s="13" customFormat="1">
      <c r="A433" s="13"/>
      <c r="B433" s="232"/>
      <c r="C433" s="233"/>
      <c r="D433" s="234" t="s">
        <v>136</v>
      </c>
      <c r="E433" s="235" t="s">
        <v>1</v>
      </c>
      <c r="F433" s="236" t="s">
        <v>484</v>
      </c>
      <c r="G433" s="233"/>
      <c r="H433" s="237">
        <v>1520</v>
      </c>
      <c r="I433" s="238"/>
      <c r="J433" s="233"/>
      <c r="K433" s="233"/>
      <c r="L433" s="239"/>
      <c r="M433" s="240"/>
      <c r="N433" s="241"/>
      <c r="O433" s="241"/>
      <c r="P433" s="241"/>
      <c r="Q433" s="241"/>
      <c r="R433" s="241"/>
      <c r="S433" s="241"/>
      <c r="T433" s="242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43" t="s">
        <v>136</v>
      </c>
      <c r="AU433" s="243" t="s">
        <v>85</v>
      </c>
      <c r="AV433" s="13" t="s">
        <v>85</v>
      </c>
      <c r="AW433" s="13" t="s">
        <v>31</v>
      </c>
      <c r="AX433" s="13" t="s">
        <v>75</v>
      </c>
      <c r="AY433" s="243" t="s">
        <v>126</v>
      </c>
    </row>
    <row r="434" s="14" customFormat="1">
      <c r="A434" s="14"/>
      <c r="B434" s="244"/>
      <c r="C434" s="245"/>
      <c r="D434" s="234" t="s">
        <v>136</v>
      </c>
      <c r="E434" s="246" t="s">
        <v>1</v>
      </c>
      <c r="F434" s="247" t="s">
        <v>139</v>
      </c>
      <c r="G434" s="245"/>
      <c r="H434" s="248">
        <v>1520</v>
      </c>
      <c r="I434" s="249"/>
      <c r="J434" s="245"/>
      <c r="K434" s="245"/>
      <c r="L434" s="250"/>
      <c r="M434" s="251"/>
      <c r="N434" s="252"/>
      <c r="O434" s="252"/>
      <c r="P434" s="252"/>
      <c r="Q434" s="252"/>
      <c r="R434" s="252"/>
      <c r="S434" s="252"/>
      <c r="T434" s="253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54" t="s">
        <v>136</v>
      </c>
      <c r="AU434" s="254" t="s">
        <v>85</v>
      </c>
      <c r="AV434" s="14" t="s">
        <v>134</v>
      </c>
      <c r="AW434" s="14" t="s">
        <v>31</v>
      </c>
      <c r="AX434" s="14" t="s">
        <v>83</v>
      </c>
      <c r="AY434" s="254" t="s">
        <v>126</v>
      </c>
    </row>
    <row r="435" s="2" customFormat="1" ht="218.55" customHeight="1">
      <c r="A435" s="38"/>
      <c r="B435" s="39"/>
      <c r="C435" s="265" t="s">
        <v>485</v>
      </c>
      <c r="D435" s="265" t="s">
        <v>273</v>
      </c>
      <c r="E435" s="266" t="s">
        <v>486</v>
      </c>
      <c r="F435" s="267" t="s">
        <v>487</v>
      </c>
      <c r="G435" s="268" t="s">
        <v>207</v>
      </c>
      <c r="H435" s="269">
        <v>3219</v>
      </c>
      <c r="I435" s="270"/>
      <c r="J435" s="271">
        <f>ROUND(I435*H435,2)</f>
        <v>0</v>
      </c>
      <c r="K435" s="267" t="s">
        <v>132</v>
      </c>
      <c r="L435" s="44"/>
      <c r="M435" s="272" t="s">
        <v>1</v>
      </c>
      <c r="N435" s="273" t="s">
        <v>40</v>
      </c>
      <c r="O435" s="91"/>
      <c r="P435" s="228">
        <f>O435*H435</f>
        <v>0</v>
      </c>
      <c r="Q435" s="228">
        <v>0</v>
      </c>
      <c r="R435" s="228">
        <f>Q435*H435</f>
        <v>0</v>
      </c>
      <c r="S435" s="228">
        <v>0</v>
      </c>
      <c r="T435" s="229">
        <f>S435*H435</f>
        <v>0</v>
      </c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  <c r="AR435" s="230" t="s">
        <v>462</v>
      </c>
      <c r="AT435" s="230" t="s">
        <v>273</v>
      </c>
      <c r="AU435" s="230" t="s">
        <v>85</v>
      </c>
      <c r="AY435" s="17" t="s">
        <v>126</v>
      </c>
      <c r="BE435" s="231">
        <f>IF(N435="základní",J435,0)</f>
        <v>0</v>
      </c>
      <c r="BF435" s="231">
        <f>IF(N435="snížená",J435,0)</f>
        <v>0</v>
      </c>
      <c r="BG435" s="231">
        <f>IF(N435="zákl. přenesená",J435,0)</f>
        <v>0</v>
      </c>
      <c r="BH435" s="231">
        <f>IF(N435="sníž. přenesená",J435,0)</f>
        <v>0</v>
      </c>
      <c r="BI435" s="231">
        <f>IF(N435="nulová",J435,0)</f>
        <v>0</v>
      </c>
      <c r="BJ435" s="17" t="s">
        <v>83</v>
      </c>
      <c r="BK435" s="231">
        <f>ROUND(I435*H435,2)</f>
        <v>0</v>
      </c>
      <c r="BL435" s="17" t="s">
        <v>462</v>
      </c>
      <c r="BM435" s="230" t="s">
        <v>488</v>
      </c>
    </row>
    <row r="436" s="2" customFormat="1">
      <c r="A436" s="38"/>
      <c r="B436" s="39"/>
      <c r="C436" s="40"/>
      <c r="D436" s="234" t="s">
        <v>277</v>
      </c>
      <c r="E436" s="40"/>
      <c r="F436" s="274" t="s">
        <v>482</v>
      </c>
      <c r="G436" s="40"/>
      <c r="H436" s="40"/>
      <c r="I436" s="275"/>
      <c r="J436" s="40"/>
      <c r="K436" s="40"/>
      <c r="L436" s="44"/>
      <c r="M436" s="276"/>
      <c r="N436" s="277"/>
      <c r="O436" s="91"/>
      <c r="P436" s="91"/>
      <c r="Q436" s="91"/>
      <c r="R436" s="91"/>
      <c r="S436" s="91"/>
      <c r="T436" s="92"/>
      <c r="U436" s="38"/>
      <c r="V436" s="38"/>
      <c r="W436" s="38"/>
      <c r="X436" s="38"/>
      <c r="Y436" s="38"/>
      <c r="Z436" s="38"/>
      <c r="AA436" s="38"/>
      <c r="AB436" s="38"/>
      <c r="AC436" s="38"/>
      <c r="AD436" s="38"/>
      <c r="AE436" s="38"/>
      <c r="AT436" s="17" t="s">
        <v>277</v>
      </c>
      <c r="AU436" s="17" t="s">
        <v>85</v>
      </c>
    </row>
    <row r="437" s="15" customFormat="1">
      <c r="A437" s="15"/>
      <c r="B437" s="255"/>
      <c r="C437" s="256"/>
      <c r="D437" s="234" t="s">
        <v>136</v>
      </c>
      <c r="E437" s="257" t="s">
        <v>1</v>
      </c>
      <c r="F437" s="258" t="s">
        <v>489</v>
      </c>
      <c r="G437" s="256"/>
      <c r="H437" s="257" t="s">
        <v>1</v>
      </c>
      <c r="I437" s="259"/>
      <c r="J437" s="256"/>
      <c r="K437" s="256"/>
      <c r="L437" s="260"/>
      <c r="M437" s="261"/>
      <c r="N437" s="262"/>
      <c r="O437" s="262"/>
      <c r="P437" s="262"/>
      <c r="Q437" s="262"/>
      <c r="R437" s="262"/>
      <c r="S437" s="262"/>
      <c r="T437" s="263"/>
      <c r="U437" s="15"/>
      <c r="V437" s="15"/>
      <c r="W437" s="15"/>
      <c r="X437" s="15"/>
      <c r="Y437" s="15"/>
      <c r="Z437" s="15"/>
      <c r="AA437" s="15"/>
      <c r="AB437" s="15"/>
      <c r="AC437" s="15"/>
      <c r="AD437" s="15"/>
      <c r="AE437" s="15"/>
      <c r="AT437" s="264" t="s">
        <v>136</v>
      </c>
      <c r="AU437" s="264" t="s">
        <v>85</v>
      </c>
      <c r="AV437" s="15" t="s">
        <v>83</v>
      </c>
      <c r="AW437" s="15" t="s">
        <v>31</v>
      </c>
      <c r="AX437" s="15" t="s">
        <v>75</v>
      </c>
      <c r="AY437" s="264" t="s">
        <v>126</v>
      </c>
    </row>
    <row r="438" s="15" customFormat="1">
      <c r="A438" s="15"/>
      <c r="B438" s="255"/>
      <c r="C438" s="256"/>
      <c r="D438" s="234" t="s">
        <v>136</v>
      </c>
      <c r="E438" s="257" t="s">
        <v>1</v>
      </c>
      <c r="F438" s="258" t="s">
        <v>209</v>
      </c>
      <c r="G438" s="256"/>
      <c r="H438" s="257" t="s">
        <v>1</v>
      </c>
      <c r="I438" s="259"/>
      <c r="J438" s="256"/>
      <c r="K438" s="256"/>
      <c r="L438" s="260"/>
      <c r="M438" s="261"/>
      <c r="N438" s="262"/>
      <c r="O438" s="262"/>
      <c r="P438" s="262"/>
      <c r="Q438" s="262"/>
      <c r="R438" s="262"/>
      <c r="S438" s="262"/>
      <c r="T438" s="263"/>
      <c r="U438" s="15"/>
      <c r="V438" s="15"/>
      <c r="W438" s="15"/>
      <c r="X438" s="15"/>
      <c r="Y438" s="15"/>
      <c r="Z438" s="15"/>
      <c r="AA438" s="15"/>
      <c r="AB438" s="15"/>
      <c r="AC438" s="15"/>
      <c r="AD438" s="15"/>
      <c r="AE438" s="15"/>
      <c r="AT438" s="264" t="s">
        <v>136</v>
      </c>
      <c r="AU438" s="264" t="s">
        <v>85</v>
      </c>
      <c r="AV438" s="15" t="s">
        <v>83</v>
      </c>
      <c r="AW438" s="15" t="s">
        <v>31</v>
      </c>
      <c r="AX438" s="15" t="s">
        <v>75</v>
      </c>
      <c r="AY438" s="264" t="s">
        <v>126</v>
      </c>
    </row>
    <row r="439" s="13" customFormat="1">
      <c r="A439" s="13"/>
      <c r="B439" s="232"/>
      <c r="C439" s="233"/>
      <c r="D439" s="234" t="s">
        <v>136</v>
      </c>
      <c r="E439" s="235" t="s">
        <v>1</v>
      </c>
      <c r="F439" s="236" t="s">
        <v>210</v>
      </c>
      <c r="G439" s="233"/>
      <c r="H439" s="237">
        <v>2304</v>
      </c>
      <c r="I439" s="238"/>
      <c r="J439" s="233"/>
      <c r="K439" s="233"/>
      <c r="L439" s="239"/>
      <c r="M439" s="240"/>
      <c r="N439" s="241"/>
      <c r="O439" s="241"/>
      <c r="P439" s="241"/>
      <c r="Q439" s="241"/>
      <c r="R439" s="241"/>
      <c r="S439" s="241"/>
      <c r="T439" s="242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43" t="s">
        <v>136</v>
      </c>
      <c r="AU439" s="243" t="s">
        <v>85</v>
      </c>
      <c r="AV439" s="13" t="s">
        <v>85</v>
      </c>
      <c r="AW439" s="13" t="s">
        <v>31</v>
      </c>
      <c r="AX439" s="13" t="s">
        <v>75</v>
      </c>
      <c r="AY439" s="243" t="s">
        <v>126</v>
      </c>
    </row>
    <row r="440" s="15" customFormat="1">
      <c r="A440" s="15"/>
      <c r="B440" s="255"/>
      <c r="C440" s="256"/>
      <c r="D440" s="234" t="s">
        <v>136</v>
      </c>
      <c r="E440" s="257" t="s">
        <v>1</v>
      </c>
      <c r="F440" s="258" t="s">
        <v>211</v>
      </c>
      <c r="G440" s="256"/>
      <c r="H440" s="257" t="s">
        <v>1</v>
      </c>
      <c r="I440" s="259"/>
      <c r="J440" s="256"/>
      <c r="K440" s="256"/>
      <c r="L440" s="260"/>
      <c r="M440" s="261"/>
      <c r="N440" s="262"/>
      <c r="O440" s="262"/>
      <c r="P440" s="262"/>
      <c r="Q440" s="262"/>
      <c r="R440" s="262"/>
      <c r="S440" s="262"/>
      <c r="T440" s="263"/>
      <c r="U440" s="15"/>
      <c r="V440" s="15"/>
      <c r="W440" s="15"/>
      <c r="X440" s="15"/>
      <c r="Y440" s="15"/>
      <c r="Z440" s="15"/>
      <c r="AA440" s="15"/>
      <c r="AB440" s="15"/>
      <c r="AC440" s="15"/>
      <c r="AD440" s="15"/>
      <c r="AE440" s="15"/>
      <c r="AT440" s="264" t="s">
        <v>136</v>
      </c>
      <c r="AU440" s="264" t="s">
        <v>85</v>
      </c>
      <c r="AV440" s="15" t="s">
        <v>83</v>
      </c>
      <c r="AW440" s="15" t="s">
        <v>31</v>
      </c>
      <c r="AX440" s="15" t="s">
        <v>75</v>
      </c>
      <c r="AY440" s="264" t="s">
        <v>126</v>
      </c>
    </row>
    <row r="441" s="13" customFormat="1">
      <c r="A441" s="13"/>
      <c r="B441" s="232"/>
      <c r="C441" s="233"/>
      <c r="D441" s="234" t="s">
        <v>136</v>
      </c>
      <c r="E441" s="235" t="s">
        <v>1</v>
      </c>
      <c r="F441" s="236" t="s">
        <v>212</v>
      </c>
      <c r="G441" s="233"/>
      <c r="H441" s="237">
        <v>270</v>
      </c>
      <c r="I441" s="238"/>
      <c r="J441" s="233"/>
      <c r="K441" s="233"/>
      <c r="L441" s="239"/>
      <c r="M441" s="240"/>
      <c r="N441" s="241"/>
      <c r="O441" s="241"/>
      <c r="P441" s="241"/>
      <c r="Q441" s="241"/>
      <c r="R441" s="241"/>
      <c r="S441" s="241"/>
      <c r="T441" s="242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43" t="s">
        <v>136</v>
      </c>
      <c r="AU441" s="243" t="s">
        <v>85</v>
      </c>
      <c r="AV441" s="13" t="s">
        <v>85</v>
      </c>
      <c r="AW441" s="13" t="s">
        <v>31</v>
      </c>
      <c r="AX441" s="13" t="s">
        <v>75</v>
      </c>
      <c r="AY441" s="243" t="s">
        <v>126</v>
      </c>
    </row>
    <row r="442" s="13" customFormat="1">
      <c r="A442" s="13"/>
      <c r="B442" s="232"/>
      <c r="C442" s="233"/>
      <c r="D442" s="234" t="s">
        <v>136</v>
      </c>
      <c r="E442" s="235" t="s">
        <v>1</v>
      </c>
      <c r="F442" s="236" t="s">
        <v>213</v>
      </c>
      <c r="G442" s="233"/>
      <c r="H442" s="237">
        <v>216</v>
      </c>
      <c r="I442" s="238"/>
      <c r="J442" s="233"/>
      <c r="K442" s="233"/>
      <c r="L442" s="239"/>
      <c r="M442" s="240"/>
      <c r="N442" s="241"/>
      <c r="O442" s="241"/>
      <c r="P442" s="241"/>
      <c r="Q442" s="241"/>
      <c r="R442" s="241"/>
      <c r="S442" s="241"/>
      <c r="T442" s="242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43" t="s">
        <v>136</v>
      </c>
      <c r="AU442" s="243" t="s">
        <v>85</v>
      </c>
      <c r="AV442" s="13" t="s">
        <v>85</v>
      </c>
      <c r="AW442" s="13" t="s">
        <v>31</v>
      </c>
      <c r="AX442" s="13" t="s">
        <v>75</v>
      </c>
      <c r="AY442" s="243" t="s">
        <v>126</v>
      </c>
    </row>
    <row r="443" s="13" customFormat="1">
      <c r="A443" s="13"/>
      <c r="B443" s="232"/>
      <c r="C443" s="233"/>
      <c r="D443" s="234" t="s">
        <v>136</v>
      </c>
      <c r="E443" s="235" t="s">
        <v>1</v>
      </c>
      <c r="F443" s="236" t="s">
        <v>214</v>
      </c>
      <c r="G443" s="233"/>
      <c r="H443" s="237">
        <v>126</v>
      </c>
      <c r="I443" s="238"/>
      <c r="J443" s="233"/>
      <c r="K443" s="233"/>
      <c r="L443" s="239"/>
      <c r="M443" s="240"/>
      <c r="N443" s="241"/>
      <c r="O443" s="241"/>
      <c r="P443" s="241"/>
      <c r="Q443" s="241"/>
      <c r="R443" s="241"/>
      <c r="S443" s="241"/>
      <c r="T443" s="242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43" t="s">
        <v>136</v>
      </c>
      <c r="AU443" s="243" t="s">
        <v>85</v>
      </c>
      <c r="AV443" s="13" t="s">
        <v>85</v>
      </c>
      <c r="AW443" s="13" t="s">
        <v>31</v>
      </c>
      <c r="AX443" s="13" t="s">
        <v>75</v>
      </c>
      <c r="AY443" s="243" t="s">
        <v>126</v>
      </c>
    </row>
    <row r="444" s="15" customFormat="1">
      <c r="A444" s="15"/>
      <c r="B444" s="255"/>
      <c r="C444" s="256"/>
      <c r="D444" s="234" t="s">
        <v>136</v>
      </c>
      <c r="E444" s="257" t="s">
        <v>1</v>
      </c>
      <c r="F444" s="258" t="s">
        <v>215</v>
      </c>
      <c r="G444" s="256"/>
      <c r="H444" s="257" t="s">
        <v>1</v>
      </c>
      <c r="I444" s="259"/>
      <c r="J444" s="256"/>
      <c r="K444" s="256"/>
      <c r="L444" s="260"/>
      <c r="M444" s="261"/>
      <c r="N444" s="262"/>
      <c r="O444" s="262"/>
      <c r="P444" s="262"/>
      <c r="Q444" s="262"/>
      <c r="R444" s="262"/>
      <c r="S444" s="262"/>
      <c r="T444" s="263"/>
      <c r="U444" s="15"/>
      <c r="V444" s="15"/>
      <c r="W444" s="15"/>
      <c r="X444" s="15"/>
      <c r="Y444" s="15"/>
      <c r="Z444" s="15"/>
      <c r="AA444" s="15"/>
      <c r="AB444" s="15"/>
      <c r="AC444" s="15"/>
      <c r="AD444" s="15"/>
      <c r="AE444" s="15"/>
      <c r="AT444" s="264" t="s">
        <v>136</v>
      </c>
      <c r="AU444" s="264" t="s">
        <v>85</v>
      </c>
      <c r="AV444" s="15" t="s">
        <v>83</v>
      </c>
      <c r="AW444" s="15" t="s">
        <v>31</v>
      </c>
      <c r="AX444" s="15" t="s">
        <v>75</v>
      </c>
      <c r="AY444" s="264" t="s">
        <v>126</v>
      </c>
    </row>
    <row r="445" s="13" customFormat="1">
      <c r="A445" s="13"/>
      <c r="B445" s="232"/>
      <c r="C445" s="233"/>
      <c r="D445" s="234" t="s">
        <v>136</v>
      </c>
      <c r="E445" s="235" t="s">
        <v>1</v>
      </c>
      <c r="F445" s="236" t="s">
        <v>216</v>
      </c>
      <c r="G445" s="233"/>
      <c r="H445" s="237">
        <v>288</v>
      </c>
      <c r="I445" s="238"/>
      <c r="J445" s="233"/>
      <c r="K445" s="233"/>
      <c r="L445" s="239"/>
      <c r="M445" s="240"/>
      <c r="N445" s="241"/>
      <c r="O445" s="241"/>
      <c r="P445" s="241"/>
      <c r="Q445" s="241"/>
      <c r="R445" s="241"/>
      <c r="S445" s="241"/>
      <c r="T445" s="242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43" t="s">
        <v>136</v>
      </c>
      <c r="AU445" s="243" t="s">
        <v>85</v>
      </c>
      <c r="AV445" s="13" t="s">
        <v>85</v>
      </c>
      <c r="AW445" s="13" t="s">
        <v>31</v>
      </c>
      <c r="AX445" s="13" t="s">
        <v>75</v>
      </c>
      <c r="AY445" s="243" t="s">
        <v>126</v>
      </c>
    </row>
    <row r="446" s="15" customFormat="1">
      <c r="A446" s="15"/>
      <c r="B446" s="255"/>
      <c r="C446" s="256"/>
      <c r="D446" s="234" t="s">
        <v>136</v>
      </c>
      <c r="E446" s="257" t="s">
        <v>1</v>
      </c>
      <c r="F446" s="258" t="s">
        <v>490</v>
      </c>
      <c r="G446" s="256"/>
      <c r="H446" s="257" t="s">
        <v>1</v>
      </c>
      <c r="I446" s="259"/>
      <c r="J446" s="256"/>
      <c r="K446" s="256"/>
      <c r="L446" s="260"/>
      <c r="M446" s="261"/>
      <c r="N446" s="262"/>
      <c r="O446" s="262"/>
      <c r="P446" s="262"/>
      <c r="Q446" s="262"/>
      <c r="R446" s="262"/>
      <c r="S446" s="262"/>
      <c r="T446" s="263"/>
      <c r="U446" s="15"/>
      <c r="V446" s="15"/>
      <c r="W446" s="15"/>
      <c r="X446" s="15"/>
      <c r="Y446" s="15"/>
      <c r="Z446" s="15"/>
      <c r="AA446" s="15"/>
      <c r="AB446" s="15"/>
      <c r="AC446" s="15"/>
      <c r="AD446" s="15"/>
      <c r="AE446" s="15"/>
      <c r="AT446" s="264" t="s">
        <v>136</v>
      </c>
      <c r="AU446" s="264" t="s">
        <v>85</v>
      </c>
      <c r="AV446" s="15" t="s">
        <v>83</v>
      </c>
      <c r="AW446" s="15" t="s">
        <v>31</v>
      </c>
      <c r="AX446" s="15" t="s">
        <v>75</v>
      </c>
      <c r="AY446" s="264" t="s">
        <v>126</v>
      </c>
    </row>
    <row r="447" s="13" customFormat="1">
      <c r="A447" s="13"/>
      <c r="B447" s="232"/>
      <c r="C447" s="233"/>
      <c r="D447" s="234" t="s">
        <v>136</v>
      </c>
      <c r="E447" s="235" t="s">
        <v>1</v>
      </c>
      <c r="F447" s="236" t="s">
        <v>8</v>
      </c>
      <c r="G447" s="233"/>
      <c r="H447" s="237">
        <v>15</v>
      </c>
      <c r="I447" s="238"/>
      <c r="J447" s="233"/>
      <c r="K447" s="233"/>
      <c r="L447" s="239"/>
      <c r="M447" s="240"/>
      <c r="N447" s="241"/>
      <c r="O447" s="241"/>
      <c r="P447" s="241"/>
      <c r="Q447" s="241"/>
      <c r="R447" s="241"/>
      <c r="S447" s="241"/>
      <c r="T447" s="242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43" t="s">
        <v>136</v>
      </c>
      <c r="AU447" s="243" t="s">
        <v>85</v>
      </c>
      <c r="AV447" s="13" t="s">
        <v>85</v>
      </c>
      <c r="AW447" s="13" t="s">
        <v>31</v>
      </c>
      <c r="AX447" s="13" t="s">
        <v>75</v>
      </c>
      <c r="AY447" s="243" t="s">
        <v>126</v>
      </c>
    </row>
    <row r="448" s="14" customFormat="1">
      <c r="A448" s="14"/>
      <c r="B448" s="244"/>
      <c r="C448" s="245"/>
      <c r="D448" s="234" t="s">
        <v>136</v>
      </c>
      <c r="E448" s="246" t="s">
        <v>1</v>
      </c>
      <c r="F448" s="247" t="s">
        <v>139</v>
      </c>
      <c r="G448" s="245"/>
      <c r="H448" s="248">
        <v>3219</v>
      </c>
      <c r="I448" s="249"/>
      <c r="J448" s="245"/>
      <c r="K448" s="245"/>
      <c r="L448" s="250"/>
      <c r="M448" s="251"/>
      <c r="N448" s="252"/>
      <c r="O448" s="252"/>
      <c r="P448" s="252"/>
      <c r="Q448" s="252"/>
      <c r="R448" s="252"/>
      <c r="S448" s="252"/>
      <c r="T448" s="253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54" t="s">
        <v>136</v>
      </c>
      <c r="AU448" s="254" t="s">
        <v>85</v>
      </c>
      <c r="AV448" s="14" t="s">
        <v>134</v>
      </c>
      <c r="AW448" s="14" t="s">
        <v>31</v>
      </c>
      <c r="AX448" s="14" t="s">
        <v>83</v>
      </c>
      <c r="AY448" s="254" t="s">
        <v>126</v>
      </c>
    </row>
    <row r="449" s="2" customFormat="1" ht="218.55" customHeight="1">
      <c r="A449" s="38"/>
      <c r="B449" s="39"/>
      <c r="C449" s="265" t="s">
        <v>491</v>
      </c>
      <c r="D449" s="265" t="s">
        <v>273</v>
      </c>
      <c r="E449" s="266" t="s">
        <v>492</v>
      </c>
      <c r="F449" s="267" t="s">
        <v>493</v>
      </c>
      <c r="G449" s="268" t="s">
        <v>207</v>
      </c>
      <c r="H449" s="269">
        <v>20.966999999999999</v>
      </c>
      <c r="I449" s="270"/>
      <c r="J449" s="271">
        <f>ROUND(I449*H449,2)</f>
        <v>0</v>
      </c>
      <c r="K449" s="267" t="s">
        <v>132</v>
      </c>
      <c r="L449" s="44"/>
      <c r="M449" s="272" t="s">
        <v>1</v>
      </c>
      <c r="N449" s="273" t="s">
        <v>40</v>
      </c>
      <c r="O449" s="91"/>
      <c r="P449" s="228">
        <f>O449*H449</f>
        <v>0</v>
      </c>
      <c r="Q449" s="228">
        <v>0</v>
      </c>
      <c r="R449" s="228">
        <f>Q449*H449</f>
        <v>0</v>
      </c>
      <c r="S449" s="228">
        <v>0</v>
      </c>
      <c r="T449" s="229">
        <f>S449*H449</f>
        <v>0</v>
      </c>
      <c r="U449" s="38"/>
      <c r="V449" s="38"/>
      <c r="W449" s="38"/>
      <c r="X449" s="38"/>
      <c r="Y449" s="38"/>
      <c r="Z449" s="38"/>
      <c r="AA449" s="38"/>
      <c r="AB449" s="38"/>
      <c r="AC449" s="38"/>
      <c r="AD449" s="38"/>
      <c r="AE449" s="38"/>
      <c r="AR449" s="230" t="s">
        <v>462</v>
      </c>
      <c r="AT449" s="230" t="s">
        <v>273</v>
      </c>
      <c r="AU449" s="230" t="s">
        <v>85</v>
      </c>
      <c r="AY449" s="17" t="s">
        <v>126</v>
      </c>
      <c r="BE449" s="231">
        <f>IF(N449="základní",J449,0)</f>
        <v>0</v>
      </c>
      <c r="BF449" s="231">
        <f>IF(N449="snížená",J449,0)</f>
        <v>0</v>
      </c>
      <c r="BG449" s="231">
        <f>IF(N449="zákl. přenesená",J449,0)</f>
        <v>0</v>
      </c>
      <c r="BH449" s="231">
        <f>IF(N449="sníž. přenesená",J449,0)</f>
        <v>0</v>
      </c>
      <c r="BI449" s="231">
        <f>IF(N449="nulová",J449,0)</f>
        <v>0</v>
      </c>
      <c r="BJ449" s="17" t="s">
        <v>83</v>
      </c>
      <c r="BK449" s="231">
        <f>ROUND(I449*H449,2)</f>
        <v>0</v>
      </c>
      <c r="BL449" s="17" t="s">
        <v>462</v>
      </c>
      <c r="BM449" s="230" t="s">
        <v>494</v>
      </c>
    </row>
    <row r="450" s="2" customFormat="1">
      <c r="A450" s="38"/>
      <c r="B450" s="39"/>
      <c r="C450" s="40"/>
      <c r="D450" s="234" t="s">
        <v>277</v>
      </c>
      <c r="E450" s="40"/>
      <c r="F450" s="274" t="s">
        <v>482</v>
      </c>
      <c r="G450" s="40"/>
      <c r="H450" s="40"/>
      <c r="I450" s="275"/>
      <c r="J450" s="40"/>
      <c r="K450" s="40"/>
      <c r="L450" s="44"/>
      <c r="M450" s="276"/>
      <c r="N450" s="277"/>
      <c r="O450" s="91"/>
      <c r="P450" s="91"/>
      <c r="Q450" s="91"/>
      <c r="R450" s="91"/>
      <c r="S450" s="91"/>
      <c r="T450" s="92"/>
      <c r="U450" s="38"/>
      <c r="V450" s="38"/>
      <c r="W450" s="38"/>
      <c r="X450" s="38"/>
      <c r="Y450" s="38"/>
      <c r="Z450" s="38"/>
      <c r="AA450" s="38"/>
      <c r="AB450" s="38"/>
      <c r="AC450" s="38"/>
      <c r="AD450" s="38"/>
      <c r="AE450" s="38"/>
      <c r="AT450" s="17" t="s">
        <v>277</v>
      </c>
      <c r="AU450" s="17" t="s">
        <v>85</v>
      </c>
    </row>
    <row r="451" s="15" customFormat="1">
      <c r="A451" s="15"/>
      <c r="B451" s="255"/>
      <c r="C451" s="256"/>
      <c r="D451" s="234" t="s">
        <v>136</v>
      </c>
      <c r="E451" s="257" t="s">
        <v>1</v>
      </c>
      <c r="F451" s="258" t="s">
        <v>495</v>
      </c>
      <c r="G451" s="256"/>
      <c r="H451" s="257" t="s">
        <v>1</v>
      </c>
      <c r="I451" s="259"/>
      <c r="J451" s="256"/>
      <c r="K451" s="256"/>
      <c r="L451" s="260"/>
      <c r="M451" s="261"/>
      <c r="N451" s="262"/>
      <c r="O451" s="262"/>
      <c r="P451" s="262"/>
      <c r="Q451" s="262"/>
      <c r="R451" s="262"/>
      <c r="S451" s="262"/>
      <c r="T451" s="263"/>
      <c r="U451" s="15"/>
      <c r="V451" s="15"/>
      <c r="W451" s="15"/>
      <c r="X451" s="15"/>
      <c r="Y451" s="15"/>
      <c r="Z451" s="15"/>
      <c r="AA451" s="15"/>
      <c r="AB451" s="15"/>
      <c r="AC451" s="15"/>
      <c r="AD451" s="15"/>
      <c r="AE451" s="15"/>
      <c r="AT451" s="264" t="s">
        <v>136</v>
      </c>
      <c r="AU451" s="264" t="s">
        <v>85</v>
      </c>
      <c r="AV451" s="15" t="s">
        <v>83</v>
      </c>
      <c r="AW451" s="15" t="s">
        <v>31</v>
      </c>
      <c r="AX451" s="15" t="s">
        <v>75</v>
      </c>
      <c r="AY451" s="264" t="s">
        <v>126</v>
      </c>
    </row>
    <row r="452" s="13" customFormat="1">
      <c r="A452" s="13"/>
      <c r="B452" s="232"/>
      <c r="C452" s="233"/>
      <c r="D452" s="234" t="s">
        <v>136</v>
      </c>
      <c r="E452" s="235" t="s">
        <v>1</v>
      </c>
      <c r="F452" s="236" t="s">
        <v>496</v>
      </c>
      <c r="G452" s="233"/>
      <c r="H452" s="237">
        <v>20.966999999999999</v>
      </c>
      <c r="I452" s="238"/>
      <c r="J452" s="233"/>
      <c r="K452" s="233"/>
      <c r="L452" s="239"/>
      <c r="M452" s="240"/>
      <c r="N452" s="241"/>
      <c r="O452" s="241"/>
      <c r="P452" s="241"/>
      <c r="Q452" s="241"/>
      <c r="R452" s="241"/>
      <c r="S452" s="241"/>
      <c r="T452" s="242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43" t="s">
        <v>136</v>
      </c>
      <c r="AU452" s="243" t="s">
        <v>85</v>
      </c>
      <c r="AV452" s="13" t="s">
        <v>85</v>
      </c>
      <c r="AW452" s="13" t="s">
        <v>31</v>
      </c>
      <c r="AX452" s="13" t="s">
        <v>75</v>
      </c>
      <c r="AY452" s="243" t="s">
        <v>126</v>
      </c>
    </row>
    <row r="453" s="14" customFormat="1">
      <c r="A453" s="14"/>
      <c r="B453" s="244"/>
      <c r="C453" s="245"/>
      <c r="D453" s="234" t="s">
        <v>136</v>
      </c>
      <c r="E453" s="246" t="s">
        <v>1</v>
      </c>
      <c r="F453" s="247" t="s">
        <v>139</v>
      </c>
      <c r="G453" s="245"/>
      <c r="H453" s="248">
        <v>20.966999999999999</v>
      </c>
      <c r="I453" s="249"/>
      <c r="J453" s="245"/>
      <c r="K453" s="245"/>
      <c r="L453" s="250"/>
      <c r="M453" s="251"/>
      <c r="N453" s="252"/>
      <c r="O453" s="252"/>
      <c r="P453" s="252"/>
      <c r="Q453" s="252"/>
      <c r="R453" s="252"/>
      <c r="S453" s="252"/>
      <c r="T453" s="253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54" t="s">
        <v>136</v>
      </c>
      <c r="AU453" s="254" t="s">
        <v>85</v>
      </c>
      <c r="AV453" s="14" t="s">
        <v>134</v>
      </c>
      <c r="AW453" s="14" t="s">
        <v>31</v>
      </c>
      <c r="AX453" s="14" t="s">
        <v>83</v>
      </c>
      <c r="AY453" s="254" t="s">
        <v>126</v>
      </c>
    </row>
    <row r="454" s="2" customFormat="1" ht="232.2" customHeight="1">
      <c r="A454" s="38"/>
      <c r="B454" s="39"/>
      <c r="C454" s="265" t="s">
        <v>497</v>
      </c>
      <c r="D454" s="265" t="s">
        <v>273</v>
      </c>
      <c r="E454" s="266" t="s">
        <v>498</v>
      </c>
      <c r="F454" s="267" t="s">
        <v>499</v>
      </c>
      <c r="G454" s="268" t="s">
        <v>207</v>
      </c>
      <c r="H454" s="269">
        <v>362.09899999999999</v>
      </c>
      <c r="I454" s="270"/>
      <c r="J454" s="271">
        <f>ROUND(I454*H454,2)</f>
        <v>0</v>
      </c>
      <c r="K454" s="267" t="s">
        <v>132</v>
      </c>
      <c r="L454" s="44"/>
      <c r="M454" s="272" t="s">
        <v>1</v>
      </c>
      <c r="N454" s="273" t="s">
        <v>40</v>
      </c>
      <c r="O454" s="91"/>
      <c r="P454" s="228">
        <f>O454*H454</f>
        <v>0</v>
      </c>
      <c r="Q454" s="228">
        <v>0</v>
      </c>
      <c r="R454" s="228">
        <f>Q454*H454</f>
        <v>0</v>
      </c>
      <c r="S454" s="228">
        <v>0</v>
      </c>
      <c r="T454" s="229">
        <f>S454*H454</f>
        <v>0</v>
      </c>
      <c r="U454" s="38"/>
      <c r="V454" s="38"/>
      <c r="W454" s="38"/>
      <c r="X454" s="38"/>
      <c r="Y454" s="38"/>
      <c r="Z454" s="38"/>
      <c r="AA454" s="38"/>
      <c r="AB454" s="38"/>
      <c r="AC454" s="38"/>
      <c r="AD454" s="38"/>
      <c r="AE454" s="38"/>
      <c r="AR454" s="230" t="s">
        <v>462</v>
      </c>
      <c r="AT454" s="230" t="s">
        <v>273</v>
      </c>
      <c r="AU454" s="230" t="s">
        <v>85</v>
      </c>
      <c r="AY454" s="17" t="s">
        <v>126</v>
      </c>
      <c r="BE454" s="231">
        <f>IF(N454="základní",J454,0)</f>
        <v>0</v>
      </c>
      <c r="BF454" s="231">
        <f>IF(N454="snížená",J454,0)</f>
        <v>0</v>
      </c>
      <c r="BG454" s="231">
        <f>IF(N454="zákl. přenesená",J454,0)</f>
        <v>0</v>
      </c>
      <c r="BH454" s="231">
        <f>IF(N454="sníž. přenesená",J454,0)</f>
        <v>0</v>
      </c>
      <c r="BI454" s="231">
        <f>IF(N454="nulová",J454,0)</f>
        <v>0</v>
      </c>
      <c r="BJ454" s="17" t="s">
        <v>83</v>
      </c>
      <c r="BK454" s="231">
        <f>ROUND(I454*H454,2)</f>
        <v>0</v>
      </c>
      <c r="BL454" s="17" t="s">
        <v>462</v>
      </c>
      <c r="BM454" s="230" t="s">
        <v>500</v>
      </c>
    </row>
    <row r="455" s="2" customFormat="1">
      <c r="A455" s="38"/>
      <c r="B455" s="39"/>
      <c r="C455" s="40"/>
      <c r="D455" s="234" t="s">
        <v>277</v>
      </c>
      <c r="E455" s="40"/>
      <c r="F455" s="274" t="s">
        <v>482</v>
      </c>
      <c r="G455" s="40"/>
      <c r="H455" s="40"/>
      <c r="I455" s="275"/>
      <c r="J455" s="40"/>
      <c r="K455" s="40"/>
      <c r="L455" s="44"/>
      <c r="M455" s="276"/>
      <c r="N455" s="277"/>
      <c r="O455" s="91"/>
      <c r="P455" s="91"/>
      <c r="Q455" s="91"/>
      <c r="R455" s="91"/>
      <c r="S455" s="91"/>
      <c r="T455" s="92"/>
      <c r="U455" s="38"/>
      <c r="V455" s="38"/>
      <c r="W455" s="38"/>
      <c r="X455" s="38"/>
      <c r="Y455" s="38"/>
      <c r="Z455" s="38"/>
      <c r="AA455" s="38"/>
      <c r="AB455" s="38"/>
      <c r="AC455" s="38"/>
      <c r="AD455" s="38"/>
      <c r="AE455" s="38"/>
      <c r="AT455" s="17" t="s">
        <v>277</v>
      </c>
      <c r="AU455" s="17" t="s">
        <v>85</v>
      </c>
    </row>
    <row r="456" s="15" customFormat="1">
      <c r="A456" s="15"/>
      <c r="B456" s="255"/>
      <c r="C456" s="256"/>
      <c r="D456" s="234" t="s">
        <v>136</v>
      </c>
      <c r="E456" s="257" t="s">
        <v>1</v>
      </c>
      <c r="F456" s="258" t="s">
        <v>501</v>
      </c>
      <c r="G456" s="256"/>
      <c r="H456" s="257" t="s">
        <v>1</v>
      </c>
      <c r="I456" s="259"/>
      <c r="J456" s="256"/>
      <c r="K456" s="256"/>
      <c r="L456" s="260"/>
      <c r="M456" s="261"/>
      <c r="N456" s="262"/>
      <c r="O456" s="262"/>
      <c r="P456" s="262"/>
      <c r="Q456" s="262"/>
      <c r="R456" s="262"/>
      <c r="S456" s="262"/>
      <c r="T456" s="263"/>
      <c r="U456" s="15"/>
      <c r="V456" s="15"/>
      <c r="W456" s="15"/>
      <c r="X456" s="15"/>
      <c r="Y456" s="15"/>
      <c r="Z456" s="15"/>
      <c r="AA456" s="15"/>
      <c r="AB456" s="15"/>
      <c r="AC456" s="15"/>
      <c r="AD456" s="15"/>
      <c r="AE456" s="15"/>
      <c r="AT456" s="264" t="s">
        <v>136</v>
      </c>
      <c r="AU456" s="264" t="s">
        <v>85</v>
      </c>
      <c r="AV456" s="15" t="s">
        <v>83</v>
      </c>
      <c r="AW456" s="15" t="s">
        <v>31</v>
      </c>
      <c r="AX456" s="15" t="s">
        <v>75</v>
      </c>
      <c r="AY456" s="264" t="s">
        <v>126</v>
      </c>
    </row>
    <row r="457" s="13" customFormat="1">
      <c r="A457" s="13"/>
      <c r="B457" s="232"/>
      <c r="C457" s="233"/>
      <c r="D457" s="234" t="s">
        <v>136</v>
      </c>
      <c r="E457" s="235" t="s">
        <v>1</v>
      </c>
      <c r="F457" s="236" t="s">
        <v>502</v>
      </c>
      <c r="G457" s="233"/>
      <c r="H457" s="237">
        <v>187.09899999999999</v>
      </c>
      <c r="I457" s="238"/>
      <c r="J457" s="233"/>
      <c r="K457" s="233"/>
      <c r="L457" s="239"/>
      <c r="M457" s="240"/>
      <c r="N457" s="241"/>
      <c r="O457" s="241"/>
      <c r="P457" s="241"/>
      <c r="Q457" s="241"/>
      <c r="R457" s="241"/>
      <c r="S457" s="241"/>
      <c r="T457" s="242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43" t="s">
        <v>136</v>
      </c>
      <c r="AU457" s="243" t="s">
        <v>85</v>
      </c>
      <c r="AV457" s="13" t="s">
        <v>85</v>
      </c>
      <c r="AW457" s="13" t="s">
        <v>31</v>
      </c>
      <c r="AX457" s="13" t="s">
        <v>75</v>
      </c>
      <c r="AY457" s="243" t="s">
        <v>126</v>
      </c>
    </row>
    <row r="458" s="15" customFormat="1">
      <c r="A458" s="15"/>
      <c r="B458" s="255"/>
      <c r="C458" s="256"/>
      <c r="D458" s="234" t="s">
        <v>136</v>
      </c>
      <c r="E458" s="257" t="s">
        <v>1</v>
      </c>
      <c r="F458" s="258" t="s">
        <v>503</v>
      </c>
      <c r="G458" s="256"/>
      <c r="H458" s="257" t="s">
        <v>1</v>
      </c>
      <c r="I458" s="259"/>
      <c r="J458" s="256"/>
      <c r="K458" s="256"/>
      <c r="L458" s="260"/>
      <c r="M458" s="261"/>
      <c r="N458" s="262"/>
      <c r="O458" s="262"/>
      <c r="P458" s="262"/>
      <c r="Q458" s="262"/>
      <c r="R458" s="262"/>
      <c r="S458" s="262"/>
      <c r="T458" s="263"/>
      <c r="U458" s="15"/>
      <c r="V458" s="15"/>
      <c r="W458" s="15"/>
      <c r="X458" s="15"/>
      <c r="Y458" s="15"/>
      <c r="Z458" s="15"/>
      <c r="AA458" s="15"/>
      <c r="AB458" s="15"/>
      <c r="AC458" s="15"/>
      <c r="AD458" s="15"/>
      <c r="AE458" s="15"/>
      <c r="AT458" s="264" t="s">
        <v>136</v>
      </c>
      <c r="AU458" s="264" t="s">
        <v>85</v>
      </c>
      <c r="AV458" s="15" t="s">
        <v>83</v>
      </c>
      <c r="AW458" s="15" t="s">
        <v>31</v>
      </c>
      <c r="AX458" s="15" t="s">
        <v>75</v>
      </c>
      <c r="AY458" s="264" t="s">
        <v>126</v>
      </c>
    </row>
    <row r="459" s="13" customFormat="1">
      <c r="A459" s="13"/>
      <c r="B459" s="232"/>
      <c r="C459" s="233"/>
      <c r="D459" s="234" t="s">
        <v>136</v>
      </c>
      <c r="E459" s="235" t="s">
        <v>1</v>
      </c>
      <c r="F459" s="236" t="s">
        <v>504</v>
      </c>
      <c r="G459" s="233"/>
      <c r="H459" s="237">
        <v>175</v>
      </c>
      <c r="I459" s="238"/>
      <c r="J459" s="233"/>
      <c r="K459" s="233"/>
      <c r="L459" s="239"/>
      <c r="M459" s="240"/>
      <c r="N459" s="241"/>
      <c r="O459" s="241"/>
      <c r="P459" s="241"/>
      <c r="Q459" s="241"/>
      <c r="R459" s="241"/>
      <c r="S459" s="241"/>
      <c r="T459" s="242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43" t="s">
        <v>136</v>
      </c>
      <c r="AU459" s="243" t="s">
        <v>85</v>
      </c>
      <c r="AV459" s="13" t="s">
        <v>85</v>
      </c>
      <c r="AW459" s="13" t="s">
        <v>31</v>
      </c>
      <c r="AX459" s="13" t="s">
        <v>75</v>
      </c>
      <c r="AY459" s="243" t="s">
        <v>126</v>
      </c>
    </row>
    <row r="460" s="14" customFormat="1">
      <c r="A460" s="14"/>
      <c r="B460" s="244"/>
      <c r="C460" s="245"/>
      <c r="D460" s="234" t="s">
        <v>136</v>
      </c>
      <c r="E460" s="246" t="s">
        <v>1</v>
      </c>
      <c r="F460" s="247" t="s">
        <v>139</v>
      </c>
      <c r="G460" s="245"/>
      <c r="H460" s="248">
        <v>362.09899999999999</v>
      </c>
      <c r="I460" s="249"/>
      <c r="J460" s="245"/>
      <c r="K460" s="245"/>
      <c r="L460" s="250"/>
      <c r="M460" s="251"/>
      <c r="N460" s="252"/>
      <c r="O460" s="252"/>
      <c r="P460" s="252"/>
      <c r="Q460" s="252"/>
      <c r="R460" s="252"/>
      <c r="S460" s="252"/>
      <c r="T460" s="253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54" t="s">
        <v>136</v>
      </c>
      <c r="AU460" s="254" t="s">
        <v>85</v>
      </c>
      <c r="AV460" s="14" t="s">
        <v>134</v>
      </c>
      <c r="AW460" s="14" t="s">
        <v>31</v>
      </c>
      <c r="AX460" s="14" t="s">
        <v>83</v>
      </c>
      <c r="AY460" s="254" t="s">
        <v>126</v>
      </c>
    </row>
    <row r="461" s="2" customFormat="1" ht="232.2" customHeight="1">
      <c r="A461" s="38"/>
      <c r="B461" s="39"/>
      <c r="C461" s="265" t="s">
        <v>505</v>
      </c>
      <c r="D461" s="265" t="s">
        <v>273</v>
      </c>
      <c r="E461" s="266" t="s">
        <v>506</v>
      </c>
      <c r="F461" s="267" t="s">
        <v>507</v>
      </c>
      <c r="G461" s="268" t="s">
        <v>207</v>
      </c>
      <c r="H461" s="269">
        <v>122.92</v>
      </c>
      <c r="I461" s="270"/>
      <c r="J461" s="271">
        <f>ROUND(I461*H461,2)</f>
        <v>0</v>
      </c>
      <c r="K461" s="267" t="s">
        <v>132</v>
      </c>
      <c r="L461" s="44"/>
      <c r="M461" s="272" t="s">
        <v>1</v>
      </c>
      <c r="N461" s="273" t="s">
        <v>40</v>
      </c>
      <c r="O461" s="91"/>
      <c r="P461" s="228">
        <f>O461*H461</f>
        <v>0</v>
      </c>
      <c r="Q461" s="228">
        <v>0</v>
      </c>
      <c r="R461" s="228">
        <f>Q461*H461</f>
        <v>0</v>
      </c>
      <c r="S461" s="228">
        <v>0</v>
      </c>
      <c r="T461" s="229">
        <f>S461*H461</f>
        <v>0</v>
      </c>
      <c r="U461" s="38"/>
      <c r="V461" s="38"/>
      <c r="W461" s="38"/>
      <c r="X461" s="38"/>
      <c r="Y461" s="38"/>
      <c r="Z461" s="38"/>
      <c r="AA461" s="38"/>
      <c r="AB461" s="38"/>
      <c r="AC461" s="38"/>
      <c r="AD461" s="38"/>
      <c r="AE461" s="38"/>
      <c r="AR461" s="230" t="s">
        <v>462</v>
      </c>
      <c r="AT461" s="230" t="s">
        <v>273</v>
      </c>
      <c r="AU461" s="230" t="s">
        <v>85</v>
      </c>
      <c r="AY461" s="17" t="s">
        <v>126</v>
      </c>
      <c r="BE461" s="231">
        <f>IF(N461="základní",J461,0)</f>
        <v>0</v>
      </c>
      <c r="BF461" s="231">
        <f>IF(N461="snížená",J461,0)</f>
        <v>0</v>
      </c>
      <c r="BG461" s="231">
        <f>IF(N461="zákl. přenesená",J461,0)</f>
        <v>0</v>
      </c>
      <c r="BH461" s="231">
        <f>IF(N461="sníž. přenesená",J461,0)</f>
        <v>0</v>
      </c>
      <c r="BI461" s="231">
        <f>IF(N461="nulová",J461,0)</f>
        <v>0</v>
      </c>
      <c r="BJ461" s="17" t="s">
        <v>83</v>
      </c>
      <c r="BK461" s="231">
        <f>ROUND(I461*H461,2)</f>
        <v>0</v>
      </c>
      <c r="BL461" s="17" t="s">
        <v>462</v>
      </c>
      <c r="BM461" s="230" t="s">
        <v>508</v>
      </c>
    </row>
    <row r="462" s="2" customFormat="1">
      <c r="A462" s="38"/>
      <c r="B462" s="39"/>
      <c r="C462" s="40"/>
      <c r="D462" s="234" t="s">
        <v>277</v>
      </c>
      <c r="E462" s="40"/>
      <c r="F462" s="274" t="s">
        <v>482</v>
      </c>
      <c r="G462" s="40"/>
      <c r="H462" s="40"/>
      <c r="I462" s="275"/>
      <c r="J462" s="40"/>
      <c r="K462" s="40"/>
      <c r="L462" s="44"/>
      <c r="M462" s="276"/>
      <c r="N462" s="277"/>
      <c r="O462" s="91"/>
      <c r="P462" s="91"/>
      <c r="Q462" s="91"/>
      <c r="R462" s="91"/>
      <c r="S462" s="91"/>
      <c r="T462" s="92"/>
      <c r="U462" s="38"/>
      <c r="V462" s="38"/>
      <c r="W462" s="38"/>
      <c r="X462" s="38"/>
      <c r="Y462" s="38"/>
      <c r="Z462" s="38"/>
      <c r="AA462" s="38"/>
      <c r="AB462" s="38"/>
      <c r="AC462" s="38"/>
      <c r="AD462" s="38"/>
      <c r="AE462" s="38"/>
      <c r="AT462" s="17" t="s">
        <v>277</v>
      </c>
      <c r="AU462" s="17" t="s">
        <v>85</v>
      </c>
    </row>
    <row r="463" s="15" customFormat="1">
      <c r="A463" s="15"/>
      <c r="B463" s="255"/>
      <c r="C463" s="256"/>
      <c r="D463" s="234" t="s">
        <v>136</v>
      </c>
      <c r="E463" s="257" t="s">
        <v>1</v>
      </c>
      <c r="F463" s="258" t="s">
        <v>509</v>
      </c>
      <c r="G463" s="256"/>
      <c r="H463" s="257" t="s">
        <v>1</v>
      </c>
      <c r="I463" s="259"/>
      <c r="J463" s="256"/>
      <c r="K463" s="256"/>
      <c r="L463" s="260"/>
      <c r="M463" s="261"/>
      <c r="N463" s="262"/>
      <c r="O463" s="262"/>
      <c r="P463" s="262"/>
      <c r="Q463" s="262"/>
      <c r="R463" s="262"/>
      <c r="S463" s="262"/>
      <c r="T463" s="263"/>
      <c r="U463" s="15"/>
      <c r="V463" s="15"/>
      <c r="W463" s="15"/>
      <c r="X463" s="15"/>
      <c r="Y463" s="15"/>
      <c r="Z463" s="15"/>
      <c r="AA463" s="15"/>
      <c r="AB463" s="15"/>
      <c r="AC463" s="15"/>
      <c r="AD463" s="15"/>
      <c r="AE463" s="15"/>
      <c r="AT463" s="264" t="s">
        <v>136</v>
      </c>
      <c r="AU463" s="264" t="s">
        <v>85</v>
      </c>
      <c r="AV463" s="15" t="s">
        <v>83</v>
      </c>
      <c r="AW463" s="15" t="s">
        <v>31</v>
      </c>
      <c r="AX463" s="15" t="s">
        <v>75</v>
      </c>
      <c r="AY463" s="264" t="s">
        <v>126</v>
      </c>
    </row>
    <row r="464" s="13" customFormat="1">
      <c r="A464" s="13"/>
      <c r="B464" s="232"/>
      <c r="C464" s="233"/>
      <c r="D464" s="234" t="s">
        <v>136</v>
      </c>
      <c r="E464" s="235" t="s">
        <v>1</v>
      </c>
      <c r="F464" s="236" t="s">
        <v>510</v>
      </c>
      <c r="G464" s="233"/>
      <c r="H464" s="237">
        <v>97.920000000000002</v>
      </c>
      <c r="I464" s="238"/>
      <c r="J464" s="233"/>
      <c r="K464" s="233"/>
      <c r="L464" s="239"/>
      <c r="M464" s="240"/>
      <c r="N464" s="241"/>
      <c r="O464" s="241"/>
      <c r="P464" s="241"/>
      <c r="Q464" s="241"/>
      <c r="R464" s="241"/>
      <c r="S464" s="241"/>
      <c r="T464" s="242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43" t="s">
        <v>136</v>
      </c>
      <c r="AU464" s="243" t="s">
        <v>85</v>
      </c>
      <c r="AV464" s="13" t="s">
        <v>85</v>
      </c>
      <c r="AW464" s="13" t="s">
        <v>31</v>
      </c>
      <c r="AX464" s="13" t="s">
        <v>75</v>
      </c>
      <c r="AY464" s="243" t="s">
        <v>126</v>
      </c>
    </row>
    <row r="465" s="15" customFormat="1">
      <c r="A465" s="15"/>
      <c r="B465" s="255"/>
      <c r="C465" s="256"/>
      <c r="D465" s="234" t="s">
        <v>136</v>
      </c>
      <c r="E465" s="257" t="s">
        <v>1</v>
      </c>
      <c r="F465" s="258" t="s">
        <v>511</v>
      </c>
      <c r="G465" s="256"/>
      <c r="H465" s="257" t="s">
        <v>1</v>
      </c>
      <c r="I465" s="259"/>
      <c r="J465" s="256"/>
      <c r="K465" s="256"/>
      <c r="L465" s="260"/>
      <c r="M465" s="261"/>
      <c r="N465" s="262"/>
      <c r="O465" s="262"/>
      <c r="P465" s="262"/>
      <c r="Q465" s="262"/>
      <c r="R465" s="262"/>
      <c r="S465" s="262"/>
      <c r="T465" s="263"/>
      <c r="U465" s="15"/>
      <c r="V465" s="15"/>
      <c r="W465" s="15"/>
      <c r="X465" s="15"/>
      <c r="Y465" s="15"/>
      <c r="Z465" s="15"/>
      <c r="AA465" s="15"/>
      <c r="AB465" s="15"/>
      <c r="AC465" s="15"/>
      <c r="AD465" s="15"/>
      <c r="AE465" s="15"/>
      <c r="AT465" s="264" t="s">
        <v>136</v>
      </c>
      <c r="AU465" s="264" t="s">
        <v>85</v>
      </c>
      <c r="AV465" s="15" t="s">
        <v>83</v>
      </c>
      <c r="AW465" s="15" t="s">
        <v>31</v>
      </c>
      <c r="AX465" s="15" t="s">
        <v>75</v>
      </c>
      <c r="AY465" s="264" t="s">
        <v>126</v>
      </c>
    </row>
    <row r="466" s="13" customFormat="1">
      <c r="A466" s="13"/>
      <c r="B466" s="232"/>
      <c r="C466" s="233"/>
      <c r="D466" s="234" t="s">
        <v>136</v>
      </c>
      <c r="E466" s="235" t="s">
        <v>1</v>
      </c>
      <c r="F466" s="236" t="s">
        <v>281</v>
      </c>
      <c r="G466" s="233"/>
      <c r="H466" s="237">
        <v>25</v>
      </c>
      <c r="I466" s="238"/>
      <c r="J466" s="233"/>
      <c r="K466" s="233"/>
      <c r="L466" s="239"/>
      <c r="M466" s="240"/>
      <c r="N466" s="241"/>
      <c r="O466" s="241"/>
      <c r="P466" s="241"/>
      <c r="Q466" s="241"/>
      <c r="R466" s="241"/>
      <c r="S466" s="241"/>
      <c r="T466" s="242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43" t="s">
        <v>136</v>
      </c>
      <c r="AU466" s="243" t="s">
        <v>85</v>
      </c>
      <c r="AV466" s="13" t="s">
        <v>85</v>
      </c>
      <c r="AW466" s="13" t="s">
        <v>31</v>
      </c>
      <c r="AX466" s="13" t="s">
        <v>75</v>
      </c>
      <c r="AY466" s="243" t="s">
        <v>126</v>
      </c>
    </row>
    <row r="467" s="14" customFormat="1">
      <c r="A467" s="14"/>
      <c r="B467" s="244"/>
      <c r="C467" s="245"/>
      <c r="D467" s="234" t="s">
        <v>136</v>
      </c>
      <c r="E467" s="246" t="s">
        <v>1</v>
      </c>
      <c r="F467" s="247" t="s">
        <v>139</v>
      </c>
      <c r="G467" s="245"/>
      <c r="H467" s="248">
        <v>122.92</v>
      </c>
      <c r="I467" s="249"/>
      <c r="J467" s="245"/>
      <c r="K467" s="245"/>
      <c r="L467" s="250"/>
      <c r="M467" s="251"/>
      <c r="N467" s="252"/>
      <c r="O467" s="252"/>
      <c r="P467" s="252"/>
      <c r="Q467" s="252"/>
      <c r="R467" s="252"/>
      <c r="S467" s="252"/>
      <c r="T467" s="253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54" t="s">
        <v>136</v>
      </c>
      <c r="AU467" s="254" t="s">
        <v>85</v>
      </c>
      <c r="AV467" s="14" t="s">
        <v>134</v>
      </c>
      <c r="AW467" s="14" t="s">
        <v>31</v>
      </c>
      <c r="AX467" s="14" t="s">
        <v>83</v>
      </c>
      <c r="AY467" s="254" t="s">
        <v>126</v>
      </c>
    </row>
    <row r="468" s="2" customFormat="1" ht="232.2" customHeight="1">
      <c r="A468" s="38"/>
      <c r="B468" s="39"/>
      <c r="C468" s="265" t="s">
        <v>393</v>
      </c>
      <c r="D468" s="265" t="s">
        <v>273</v>
      </c>
      <c r="E468" s="266" t="s">
        <v>512</v>
      </c>
      <c r="F468" s="267" t="s">
        <v>513</v>
      </c>
      <c r="G468" s="268" t="s">
        <v>207</v>
      </c>
      <c r="H468" s="269">
        <v>47.783000000000001</v>
      </c>
      <c r="I468" s="270"/>
      <c r="J468" s="271">
        <f>ROUND(I468*H468,2)</f>
        <v>0</v>
      </c>
      <c r="K468" s="267" t="s">
        <v>132</v>
      </c>
      <c r="L468" s="44"/>
      <c r="M468" s="272" t="s">
        <v>1</v>
      </c>
      <c r="N468" s="273" t="s">
        <v>40</v>
      </c>
      <c r="O468" s="91"/>
      <c r="P468" s="228">
        <f>O468*H468</f>
        <v>0</v>
      </c>
      <c r="Q468" s="228">
        <v>0</v>
      </c>
      <c r="R468" s="228">
        <f>Q468*H468</f>
        <v>0</v>
      </c>
      <c r="S468" s="228">
        <v>0</v>
      </c>
      <c r="T468" s="229">
        <f>S468*H468</f>
        <v>0</v>
      </c>
      <c r="U468" s="38"/>
      <c r="V468" s="38"/>
      <c r="W468" s="38"/>
      <c r="X468" s="38"/>
      <c r="Y468" s="38"/>
      <c r="Z468" s="38"/>
      <c r="AA468" s="38"/>
      <c r="AB468" s="38"/>
      <c r="AC468" s="38"/>
      <c r="AD468" s="38"/>
      <c r="AE468" s="38"/>
      <c r="AR468" s="230" t="s">
        <v>462</v>
      </c>
      <c r="AT468" s="230" t="s">
        <v>273</v>
      </c>
      <c r="AU468" s="230" t="s">
        <v>85</v>
      </c>
      <c r="AY468" s="17" t="s">
        <v>126</v>
      </c>
      <c r="BE468" s="231">
        <f>IF(N468="základní",J468,0)</f>
        <v>0</v>
      </c>
      <c r="BF468" s="231">
        <f>IF(N468="snížená",J468,0)</f>
        <v>0</v>
      </c>
      <c r="BG468" s="231">
        <f>IF(N468="zákl. přenesená",J468,0)</f>
        <v>0</v>
      </c>
      <c r="BH468" s="231">
        <f>IF(N468="sníž. přenesená",J468,0)</f>
        <v>0</v>
      </c>
      <c r="BI468" s="231">
        <f>IF(N468="nulová",J468,0)</f>
        <v>0</v>
      </c>
      <c r="BJ468" s="17" t="s">
        <v>83</v>
      </c>
      <c r="BK468" s="231">
        <f>ROUND(I468*H468,2)</f>
        <v>0</v>
      </c>
      <c r="BL468" s="17" t="s">
        <v>462</v>
      </c>
      <c r="BM468" s="230" t="s">
        <v>514</v>
      </c>
    </row>
    <row r="469" s="2" customFormat="1">
      <c r="A469" s="38"/>
      <c r="B469" s="39"/>
      <c r="C469" s="40"/>
      <c r="D469" s="234" t="s">
        <v>277</v>
      </c>
      <c r="E469" s="40"/>
      <c r="F469" s="274" t="s">
        <v>482</v>
      </c>
      <c r="G469" s="40"/>
      <c r="H469" s="40"/>
      <c r="I469" s="275"/>
      <c r="J469" s="40"/>
      <c r="K469" s="40"/>
      <c r="L469" s="44"/>
      <c r="M469" s="276"/>
      <c r="N469" s="277"/>
      <c r="O469" s="91"/>
      <c r="P469" s="91"/>
      <c r="Q469" s="91"/>
      <c r="R469" s="91"/>
      <c r="S469" s="91"/>
      <c r="T469" s="92"/>
      <c r="U469" s="38"/>
      <c r="V469" s="38"/>
      <c r="W469" s="38"/>
      <c r="X469" s="38"/>
      <c r="Y469" s="38"/>
      <c r="Z469" s="38"/>
      <c r="AA469" s="38"/>
      <c r="AB469" s="38"/>
      <c r="AC469" s="38"/>
      <c r="AD469" s="38"/>
      <c r="AE469" s="38"/>
      <c r="AT469" s="17" t="s">
        <v>277</v>
      </c>
      <c r="AU469" s="17" t="s">
        <v>85</v>
      </c>
    </row>
    <row r="470" s="15" customFormat="1">
      <c r="A470" s="15"/>
      <c r="B470" s="255"/>
      <c r="C470" s="256"/>
      <c r="D470" s="234" t="s">
        <v>136</v>
      </c>
      <c r="E470" s="257" t="s">
        <v>1</v>
      </c>
      <c r="F470" s="258" t="s">
        <v>515</v>
      </c>
      <c r="G470" s="256"/>
      <c r="H470" s="257" t="s">
        <v>1</v>
      </c>
      <c r="I470" s="259"/>
      <c r="J470" s="256"/>
      <c r="K470" s="256"/>
      <c r="L470" s="260"/>
      <c r="M470" s="261"/>
      <c r="N470" s="262"/>
      <c r="O470" s="262"/>
      <c r="P470" s="262"/>
      <c r="Q470" s="262"/>
      <c r="R470" s="262"/>
      <c r="S470" s="262"/>
      <c r="T470" s="263"/>
      <c r="U470" s="15"/>
      <c r="V470" s="15"/>
      <c r="W470" s="15"/>
      <c r="X470" s="15"/>
      <c r="Y470" s="15"/>
      <c r="Z470" s="15"/>
      <c r="AA470" s="15"/>
      <c r="AB470" s="15"/>
      <c r="AC470" s="15"/>
      <c r="AD470" s="15"/>
      <c r="AE470" s="15"/>
      <c r="AT470" s="264" t="s">
        <v>136</v>
      </c>
      <c r="AU470" s="264" t="s">
        <v>85</v>
      </c>
      <c r="AV470" s="15" t="s">
        <v>83</v>
      </c>
      <c r="AW470" s="15" t="s">
        <v>31</v>
      </c>
      <c r="AX470" s="15" t="s">
        <v>75</v>
      </c>
      <c r="AY470" s="264" t="s">
        <v>126</v>
      </c>
    </row>
    <row r="471" s="13" customFormat="1">
      <c r="A471" s="13"/>
      <c r="B471" s="232"/>
      <c r="C471" s="233"/>
      <c r="D471" s="234" t="s">
        <v>136</v>
      </c>
      <c r="E471" s="235" t="s">
        <v>1</v>
      </c>
      <c r="F471" s="236" t="s">
        <v>516</v>
      </c>
      <c r="G471" s="233"/>
      <c r="H471" s="237">
        <v>41.051000000000002</v>
      </c>
      <c r="I471" s="238"/>
      <c r="J471" s="233"/>
      <c r="K471" s="233"/>
      <c r="L471" s="239"/>
      <c r="M471" s="240"/>
      <c r="N471" s="241"/>
      <c r="O471" s="241"/>
      <c r="P471" s="241"/>
      <c r="Q471" s="241"/>
      <c r="R471" s="241"/>
      <c r="S471" s="241"/>
      <c r="T471" s="242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43" t="s">
        <v>136</v>
      </c>
      <c r="AU471" s="243" t="s">
        <v>85</v>
      </c>
      <c r="AV471" s="13" t="s">
        <v>85</v>
      </c>
      <c r="AW471" s="13" t="s">
        <v>31</v>
      </c>
      <c r="AX471" s="13" t="s">
        <v>75</v>
      </c>
      <c r="AY471" s="243" t="s">
        <v>126</v>
      </c>
    </row>
    <row r="472" s="15" customFormat="1">
      <c r="A472" s="15"/>
      <c r="B472" s="255"/>
      <c r="C472" s="256"/>
      <c r="D472" s="234" t="s">
        <v>136</v>
      </c>
      <c r="E472" s="257" t="s">
        <v>1</v>
      </c>
      <c r="F472" s="258" t="s">
        <v>517</v>
      </c>
      <c r="G472" s="256"/>
      <c r="H472" s="257" t="s">
        <v>1</v>
      </c>
      <c r="I472" s="259"/>
      <c r="J472" s="256"/>
      <c r="K472" s="256"/>
      <c r="L472" s="260"/>
      <c r="M472" s="261"/>
      <c r="N472" s="262"/>
      <c r="O472" s="262"/>
      <c r="P472" s="262"/>
      <c r="Q472" s="262"/>
      <c r="R472" s="262"/>
      <c r="S472" s="262"/>
      <c r="T472" s="263"/>
      <c r="U472" s="15"/>
      <c r="V472" s="15"/>
      <c r="W472" s="15"/>
      <c r="X472" s="15"/>
      <c r="Y472" s="15"/>
      <c r="Z472" s="15"/>
      <c r="AA472" s="15"/>
      <c r="AB472" s="15"/>
      <c r="AC472" s="15"/>
      <c r="AD472" s="15"/>
      <c r="AE472" s="15"/>
      <c r="AT472" s="264" t="s">
        <v>136</v>
      </c>
      <c r="AU472" s="264" t="s">
        <v>85</v>
      </c>
      <c r="AV472" s="15" t="s">
        <v>83</v>
      </c>
      <c r="AW472" s="15" t="s">
        <v>31</v>
      </c>
      <c r="AX472" s="15" t="s">
        <v>75</v>
      </c>
      <c r="AY472" s="264" t="s">
        <v>126</v>
      </c>
    </row>
    <row r="473" s="13" customFormat="1">
      <c r="A473" s="13"/>
      <c r="B473" s="232"/>
      <c r="C473" s="233"/>
      <c r="D473" s="234" t="s">
        <v>136</v>
      </c>
      <c r="E473" s="235" t="s">
        <v>1</v>
      </c>
      <c r="F473" s="236" t="s">
        <v>518</v>
      </c>
      <c r="G473" s="233"/>
      <c r="H473" s="237">
        <v>6.7320000000000002</v>
      </c>
      <c r="I473" s="238"/>
      <c r="J473" s="233"/>
      <c r="K473" s="233"/>
      <c r="L473" s="239"/>
      <c r="M473" s="240"/>
      <c r="N473" s="241"/>
      <c r="O473" s="241"/>
      <c r="P473" s="241"/>
      <c r="Q473" s="241"/>
      <c r="R473" s="241"/>
      <c r="S473" s="241"/>
      <c r="T473" s="242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43" t="s">
        <v>136</v>
      </c>
      <c r="AU473" s="243" t="s">
        <v>85</v>
      </c>
      <c r="AV473" s="13" t="s">
        <v>85</v>
      </c>
      <c r="AW473" s="13" t="s">
        <v>31</v>
      </c>
      <c r="AX473" s="13" t="s">
        <v>75</v>
      </c>
      <c r="AY473" s="243" t="s">
        <v>126</v>
      </c>
    </row>
    <row r="474" s="14" customFormat="1">
      <c r="A474" s="14"/>
      <c r="B474" s="244"/>
      <c r="C474" s="245"/>
      <c r="D474" s="234" t="s">
        <v>136</v>
      </c>
      <c r="E474" s="246" t="s">
        <v>1</v>
      </c>
      <c r="F474" s="247" t="s">
        <v>139</v>
      </c>
      <c r="G474" s="245"/>
      <c r="H474" s="248">
        <v>47.783000000000001</v>
      </c>
      <c r="I474" s="249"/>
      <c r="J474" s="245"/>
      <c r="K474" s="245"/>
      <c r="L474" s="250"/>
      <c r="M474" s="251"/>
      <c r="N474" s="252"/>
      <c r="O474" s="252"/>
      <c r="P474" s="252"/>
      <c r="Q474" s="252"/>
      <c r="R474" s="252"/>
      <c r="S474" s="252"/>
      <c r="T474" s="253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54" t="s">
        <v>136</v>
      </c>
      <c r="AU474" s="254" t="s">
        <v>85</v>
      </c>
      <c r="AV474" s="14" t="s">
        <v>134</v>
      </c>
      <c r="AW474" s="14" t="s">
        <v>31</v>
      </c>
      <c r="AX474" s="14" t="s">
        <v>83</v>
      </c>
      <c r="AY474" s="254" t="s">
        <v>126</v>
      </c>
    </row>
    <row r="475" s="2" customFormat="1" ht="204.9" customHeight="1">
      <c r="A475" s="38"/>
      <c r="B475" s="39"/>
      <c r="C475" s="265" t="s">
        <v>519</v>
      </c>
      <c r="D475" s="265" t="s">
        <v>273</v>
      </c>
      <c r="E475" s="266" t="s">
        <v>520</v>
      </c>
      <c r="F475" s="267" t="s">
        <v>521</v>
      </c>
      <c r="G475" s="268" t="s">
        <v>207</v>
      </c>
      <c r="H475" s="269">
        <v>12.15</v>
      </c>
      <c r="I475" s="270"/>
      <c r="J475" s="271">
        <f>ROUND(I475*H475,2)</f>
        <v>0</v>
      </c>
      <c r="K475" s="267" t="s">
        <v>132</v>
      </c>
      <c r="L475" s="44"/>
      <c r="M475" s="272" t="s">
        <v>1</v>
      </c>
      <c r="N475" s="273" t="s">
        <v>40</v>
      </c>
      <c r="O475" s="91"/>
      <c r="P475" s="228">
        <f>O475*H475</f>
        <v>0</v>
      </c>
      <c r="Q475" s="228">
        <v>0</v>
      </c>
      <c r="R475" s="228">
        <f>Q475*H475</f>
        <v>0</v>
      </c>
      <c r="S475" s="228">
        <v>0</v>
      </c>
      <c r="T475" s="229">
        <f>S475*H475</f>
        <v>0</v>
      </c>
      <c r="U475" s="38"/>
      <c r="V475" s="38"/>
      <c r="W475" s="38"/>
      <c r="X475" s="38"/>
      <c r="Y475" s="38"/>
      <c r="Z475" s="38"/>
      <c r="AA475" s="38"/>
      <c r="AB475" s="38"/>
      <c r="AC475" s="38"/>
      <c r="AD475" s="38"/>
      <c r="AE475" s="38"/>
      <c r="AR475" s="230" t="s">
        <v>462</v>
      </c>
      <c r="AT475" s="230" t="s">
        <v>273</v>
      </c>
      <c r="AU475" s="230" t="s">
        <v>85</v>
      </c>
      <c r="AY475" s="17" t="s">
        <v>126</v>
      </c>
      <c r="BE475" s="231">
        <f>IF(N475="základní",J475,0)</f>
        <v>0</v>
      </c>
      <c r="BF475" s="231">
        <f>IF(N475="snížená",J475,0)</f>
        <v>0</v>
      </c>
      <c r="BG475" s="231">
        <f>IF(N475="zákl. přenesená",J475,0)</f>
        <v>0</v>
      </c>
      <c r="BH475" s="231">
        <f>IF(N475="sníž. přenesená",J475,0)</f>
        <v>0</v>
      </c>
      <c r="BI475" s="231">
        <f>IF(N475="nulová",J475,0)</f>
        <v>0</v>
      </c>
      <c r="BJ475" s="17" t="s">
        <v>83</v>
      </c>
      <c r="BK475" s="231">
        <f>ROUND(I475*H475,2)</f>
        <v>0</v>
      </c>
      <c r="BL475" s="17" t="s">
        <v>462</v>
      </c>
      <c r="BM475" s="230" t="s">
        <v>522</v>
      </c>
    </row>
    <row r="476" s="2" customFormat="1">
      <c r="A476" s="38"/>
      <c r="B476" s="39"/>
      <c r="C476" s="40"/>
      <c r="D476" s="234" t="s">
        <v>277</v>
      </c>
      <c r="E476" s="40"/>
      <c r="F476" s="274" t="s">
        <v>482</v>
      </c>
      <c r="G476" s="40"/>
      <c r="H476" s="40"/>
      <c r="I476" s="275"/>
      <c r="J476" s="40"/>
      <c r="K476" s="40"/>
      <c r="L476" s="44"/>
      <c r="M476" s="276"/>
      <c r="N476" s="277"/>
      <c r="O476" s="91"/>
      <c r="P476" s="91"/>
      <c r="Q476" s="91"/>
      <c r="R476" s="91"/>
      <c r="S476" s="91"/>
      <c r="T476" s="92"/>
      <c r="U476" s="38"/>
      <c r="V476" s="38"/>
      <c r="W476" s="38"/>
      <c r="X476" s="38"/>
      <c r="Y476" s="38"/>
      <c r="Z476" s="38"/>
      <c r="AA476" s="38"/>
      <c r="AB476" s="38"/>
      <c r="AC476" s="38"/>
      <c r="AD476" s="38"/>
      <c r="AE476" s="38"/>
      <c r="AT476" s="17" t="s">
        <v>277</v>
      </c>
      <c r="AU476" s="17" t="s">
        <v>85</v>
      </c>
    </row>
    <row r="477" s="15" customFormat="1">
      <c r="A477" s="15"/>
      <c r="B477" s="255"/>
      <c r="C477" s="256"/>
      <c r="D477" s="234" t="s">
        <v>136</v>
      </c>
      <c r="E477" s="257" t="s">
        <v>1</v>
      </c>
      <c r="F477" s="258" t="s">
        <v>523</v>
      </c>
      <c r="G477" s="256"/>
      <c r="H477" s="257" t="s">
        <v>1</v>
      </c>
      <c r="I477" s="259"/>
      <c r="J477" s="256"/>
      <c r="K477" s="256"/>
      <c r="L477" s="260"/>
      <c r="M477" s="261"/>
      <c r="N477" s="262"/>
      <c r="O477" s="262"/>
      <c r="P477" s="262"/>
      <c r="Q477" s="262"/>
      <c r="R477" s="262"/>
      <c r="S477" s="262"/>
      <c r="T477" s="263"/>
      <c r="U477" s="15"/>
      <c r="V477" s="15"/>
      <c r="W477" s="15"/>
      <c r="X477" s="15"/>
      <c r="Y477" s="15"/>
      <c r="Z477" s="15"/>
      <c r="AA477" s="15"/>
      <c r="AB477" s="15"/>
      <c r="AC477" s="15"/>
      <c r="AD477" s="15"/>
      <c r="AE477" s="15"/>
      <c r="AT477" s="264" t="s">
        <v>136</v>
      </c>
      <c r="AU477" s="264" t="s">
        <v>85</v>
      </c>
      <c r="AV477" s="15" t="s">
        <v>83</v>
      </c>
      <c r="AW477" s="15" t="s">
        <v>31</v>
      </c>
      <c r="AX477" s="15" t="s">
        <v>75</v>
      </c>
      <c r="AY477" s="264" t="s">
        <v>126</v>
      </c>
    </row>
    <row r="478" s="13" customFormat="1">
      <c r="A478" s="13"/>
      <c r="B478" s="232"/>
      <c r="C478" s="233"/>
      <c r="D478" s="234" t="s">
        <v>136</v>
      </c>
      <c r="E478" s="235" t="s">
        <v>1</v>
      </c>
      <c r="F478" s="236" t="s">
        <v>524</v>
      </c>
      <c r="G478" s="233"/>
      <c r="H478" s="237">
        <v>12.15</v>
      </c>
      <c r="I478" s="238"/>
      <c r="J478" s="233"/>
      <c r="K478" s="233"/>
      <c r="L478" s="239"/>
      <c r="M478" s="240"/>
      <c r="N478" s="241"/>
      <c r="O478" s="241"/>
      <c r="P478" s="241"/>
      <c r="Q478" s="241"/>
      <c r="R478" s="241"/>
      <c r="S478" s="241"/>
      <c r="T478" s="242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43" t="s">
        <v>136</v>
      </c>
      <c r="AU478" s="243" t="s">
        <v>85</v>
      </c>
      <c r="AV478" s="13" t="s">
        <v>85</v>
      </c>
      <c r="AW478" s="13" t="s">
        <v>31</v>
      </c>
      <c r="AX478" s="13" t="s">
        <v>75</v>
      </c>
      <c r="AY478" s="243" t="s">
        <v>126</v>
      </c>
    </row>
    <row r="479" s="14" customFormat="1">
      <c r="A479" s="14"/>
      <c r="B479" s="244"/>
      <c r="C479" s="245"/>
      <c r="D479" s="234" t="s">
        <v>136</v>
      </c>
      <c r="E479" s="246" t="s">
        <v>1</v>
      </c>
      <c r="F479" s="247" t="s">
        <v>139</v>
      </c>
      <c r="G479" s="245"/>
      <c r="H479" s="248">
        <v>12.15</v>
      </c>
      <c r="I479" s="249"/>
      <c r="J479" s="245"/>
      <c r="K479" s="245"/>
      <c r="L479" s="250"/>
      <c r="M479" s="251"/>
      <c r="N479" s="252"/>
      <c r="O479" s="252"/>
      <c r="P479" s="252"/>
      <c r="Q479" s="252"/>
      <c r="R479" s="252"/>
      <c r="S479" s="252"/>
      <c r="T479" s="253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54" t="s">
        <v>136</v>
      </c>
      <c r="AU479" s="254" t="s">
        <v>85</v>
      </c>
      <c r="AV479" s="14" t="s">
        <v>134</v>
      </c>
      <c r="AW479" s="14" t="s">
        <v>31</v>
      </c>
      <c r="AX479" s="14" t="s">
        <v>83</v>
      </c>
      <c r="AY479" s="254" t="s">
        <v>126</v>
      </c>
    </row>
    <row r="480" s="2" customFormat="1" ht="90" customHeight="1">
      <c r="A480" s="38"/>
      <c r="B480" s="39"/>
      <c r="C480" s="265" t="s">
        <v>525</v>
      </c>
      <c r="D480" s="265" t="s">
        <v>273</v>
      </c>
      <c r="E480" s="266" t="s">
        <v>526</v>
      </c>
      <c r="F480" s="267" t="s">
        <v>527</v>
      </c>
      <c r="G480" s="268" t="s">
        <v>207</v>
      </c>
      <c r="H480" s="269">
        <v>192.03200000000001</v>
      </c>
      <c r="I480" s="270"/>
      <c r="J480" s="271">
        <f>ROUND(I480*H480,2)</f>
        <v>0</v>
      </c>
      <c r="K480" s="267" t="s">
        <v>132</v>
      </c>
      <c r="L480" s="44"/>
      <c r="M480" s="272" t="s">
        <v>1</v>
      </c>
      <c r="N480" s="273" t="s">
        <v>40</v>
      </c>
      <c r="O480" s="91"/>
      <c r="P480" s="228">
        <f>O480*H480</f>
        <v>0</v>
      </c>
      <c r="Q480" s="228">
        <v>0</v>
      </c>
      <c r="R480" s="228">
        <f>Q480*H480</f>
        <v>0</v>
      </c>
      <c r="S480" s="228">
        <v>0</v>
      </c>
      <c r="T480" s="229">
        <f>S480*H480</f>
        <v>0</v>
      </c>
      <c r="U480" s="38"/>
      <c r="V480" s="38"/>
      <c r="W480" s="38"/>
      <c r="X480" s="38"/>
      <c r="Y480" s="38"/>
      <c r="Z480" s="38"/>
      <c r="AA480" s="38"/>
      <c r="AB480" s="38"/>
      <c r="AC480" s="38"/>
      <c r="AD480" s="38"/>
      <c r="AE480" s="38"/>
      <c r="AR480" s="230" t="s">
        <v>462</v>
      </c>
      <c r="AT480" s="230" t="s">
        <v>273</v>
      </c>
      <c r="AU480" s="230" t="s">
        <v>85</v>
      </c>
      <c r="AY480" s="17" t="s">
        <v>126</v>
      </c>
      <c r="BE480" s="231">
        <f>IF(N480="základní",J480,0)</f>
        <v>0</v>
      </c>
      <c r="BF480" s="231">
        <f>IF(N480="snížená",J480,0)</f>
        <v>0</v>
      </c>
      <c r="BG480" s="231">
        <f>IF(N480="zákl. přenesená",J480,0)</f>
        <v>0</v>
      </c>
      <c r="BH480" s="231">
        <f>IF(N480="sníž. přenesená",J480,0)</f>
        <v>0</v>
      </c>
      <c r="BI480" s="231">
        <f>IF(N480="nulová",J480,0)</f>
        <v>0</v>
      </c>
      <c r="BJ480" s="17" t="s">
        <v>83</v>
      </c>
      <c r="BK480" s="231">
        <f>ROUND(I480*H480,2)</f>
        <v>0</v>
      </c>
      <c r="BL480" s="17" t="s">
        <v>462</v>
      </c>
      <c r="BM480" s="230" t="s">
        <v>528</v>
      </c>
    </row>
    <row r="481" s="2" customFormat="1">
      <c r="A481" s="38"/>
      <c r="B481" s="39"/>
      <c r="C481" s="40"/>
      <c r="D481" s="234" t="s">
        <v>277</v>
      </c>
      <c r="E481" s="40"/>
      <c r="F481" s="274" t="s">
        <v>529</v>
      </c>
      <c r="G481" s="40"/>
      <c r="H481" s="40"/>
      <c r="I481" s="275"/>
      <c r="J481" s="40"/>
      <c r="K481" s="40"/>
      <c r="L481" s="44"/>
      <c r="M481" s="276"/>
      <c r="N481" s="277"/>
      <c r="O481" s="91"/>
      <c r="P481" s="91"/>
      <c r="Q481" s="91"/>
      <c r="R481" s="91"/>
      <c r="S481" s="91"/>
      <c r="T481" s="92"/>
      <c r="U481" s="38"/>
      <c r="V481" s="38"/>
      <c r="W481" s="38"/>
      <c r="X481" s="38"/>
      <c r="Y481" s="38"/>
      <c r="Z481" s="38"/>
      <c r="AA481" s="38"/>
      <c r="AB481" s="38"/>
      <c r="AC481" s="38"/>
      <c r="AD481" s="38"/>
      <c r="AE481" s="38"/>
      <c r="AT481" s="17" t="s">
        <v>277</v>
      </c>
      <c r="AU481" s="17" t="s">
        <v>85</v>
      </c>
    </row>
    <row r="482" s="15" customFormat="1">
      <c r="A482" s="15"/>
      <c r="B482" s="255"/>
      <c r="C482" s="256"/>
      <c r="D482" s="234" t="s">
        <v>136</v>
      </c>
      <c r="E482" s="257" t="s">
        <v>1</v>
      </c>
      <c r="F482" s="258" t="s">
        <v>530</v>
      </c>
      <c r="G482" s="256"/>
      <c r="H482" s="257" t="s">
        <v>1</v>
      </c>
      <c r="I482" s="259"/>
      <c r="J482" s="256"/>
      <c r="K482" s="256"/>
      <c r="L482" s="260"/>
      <c r="M482" s="261"/>
      <c r="N482" s="262"/>
      <c r="O482" s="262"/>
      <c r="P482" s="262"/>
      <c r="Q482" s="262"/>
      <c r="R482" s="262"/>
      <c r="S482" s="262"/>
      <c r="T482" s="263"/>
      <c r="U482" s="15"/>
      <c r="V482" s="15"/>
      <c r="W482" s="15"/>
      <c r="X482" s="15"/>
      <c r="Y482" s="15"/>
      <c r="Z482" s="15"/>
      <c r="AA482" s="15"/>
      <c r="AB482" s="15"/>
      <c r="AC482" s="15"/>
      <c r="AD482" s="15"/>
      <c r="AE482" s="15"/>
      <c r="AT482" s="264" t="s">
        <v>136</v>
      </c>
      <c r="AU482" s="264" t="s">
        <v>85</v>
      </c>
      <c r="AV482" s="15" t="s">
        <v>83</v>
      </c>
      <c r="AW482" s="15" t="s">
        <v>31</v>
      </c>
      <c r="AX482" s="15" t="s">
        <v>75</v>
      </c>
      <c r="AY482" s="264" t="s">
        <v>126</v>
      </c>
    </row>
    <row r="483" s="13" customFormat="1">
      <c r="A483" s="13"/>
      <c r="B483" s="232"/>
      <c r="C483" s="233"/>
      <c r="D483" s="234" t="s">
        <v>136</v>
      </c>
      <c r="E483" s="235" t="s">
        <v>1</v>
      </c>
      <c r="F483" s="236" t="s">
        <v>451</v>
      </c>
      <c r="G483" s="233"/>
      <c r="H483" s="237">
        <v>81.75</v>
      </c>
      <c r="I483" s="238"/>
      <c r="J483" s="233"/>
      <c r="K483" s="233"/>
      <c r="L483" s="239"/>
      <c r="M483" s="240"/>
      <c r="N483" s="241"/>
      <c r="O483" s="241"/>
      <c r="P483" s="241"/>
      <c r="Q483" s="241"/>
      <c r="R483" s="241"/>
      <c r="S483" s="241"/>
      <c r="T483" s="242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43" t="s">
        <v>136</v>
      </c>
      <c r="AU483" s="243" t="s">
        <v>85</v>
      </c>
      <c r="AV483" s="13" t="s">
        <v>85</v>
      </c>
      <c r="AW483" s="13" t="s">
        <v>31</v>
      </c>
      <c r="AX483" s="13" t="s">
        <v>75</v>
      </c>
      <c r="AY483" s="243" t="s">
        <v>126</v>
      </c>
    </row>
    <row r="484" s="13" customFormat="1">
      <c r="A484" s="13"/>
      <c r="B484" s="232"/>
      <c r="C484" s="233"/>
      <c r="D484" s="234" t="s">
        <v>136</v>
      </c>
      <c r="E484" s="235" t="s">
        <v>1</v>
      </c>
      <c r="F484" s="236" t="s">
        <v>452</v>
      </c>
      <c r="G484" s="233"/>
      <c r="H484" s="237">
        <v>65.400000000000006</v>
      </c>
      <c r="I484" s="238"/>
      <c r="J484" s="233"/>
      <c r="K484" s="233"/>
      <c r="L484" s="239"/>
      <c r="M484" s="240"/>
      <c r="N484" s="241"/>
      <c r="O484" s="241"/>
      <c r="P484" s="241"/>
      <c r="Q484" s="241"/>
      <c r="R484" s="241"/>
      <c r="S484" s="241"/>
      <c r="T484" s="242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43" t="s">
        <v>136</v>
      </c>
      <c r="AU484" s="243" t="s">
        <v>85</v>
      </c>
      <c r="AV484" s="13" t="s">
        <v>85</v>
      </c>
      <c r="AW484" s="13" t="s">
        <v>31</v>
      </c>
      <c r="AX484" s="13" t="s">
        <v>75</v>
      </c>
      <c r="AY484" s="243" t="s">
        <v>126</v>
      </c>
    </row>
    <row r="485" s="13" customFormat="1">
      <c r="A485" s="13"/>
      <c r="B485" s="232"/>
      <c r="C485" s="233"/>
      <c r="D485" s="234" t="s">
        <v>136</v>
      </c>
      <c r="E485" s="235" t="s">
        <v>1</v>
      </c>
      <c r="F485" s="236" t="s">
        <v>453</v>
      </c>
      <c r="G485" s="233"/>
      <c r="H485" s="237">
        <v>38.149999999999999</v>
      </c>
      <c r="I485" s="238"/>
      <c r="J485" s="233"/>
      <c r="K485" s="233"/>
      <c r="L485" s="239"/>
      <c r="M485" s="240"/>
      <c r="N485" s="241"/>
      <c r="O485" s="241"/>
      <c r="P485" s="241"/>
      <c r="Q485" s="241"/>
      <c r="R485" s="241"/>
      <c r="S485" s="241"/>
      <c r="T485" s="242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43" t="s">
        <v>136</v>
      </c>
      <c r="AU485" s="243" t="s">
        <v>85</v>
      </c>
      <c r="AV485" s="13" t="s">
        <v>85</v>
      </c>
      <c r="AW485" s="13" t="s">
        <v>31</v>
      </c>
      <c r="AX485" s="13" t="s">
        <v>75</v>
      </c>
      <c r="AY485" s="243" t="s">
        <v>126</v>
      </c>
    </row>
    <row r="486" s="15" customFormat="1">
      <c r="A486" s="15"/>
      <c r="B486" s="255"/>
      <c r="C486" s="256"/>
      <c r="D486" s="234" t="s">
        <v>136</v>
      </c>
      <c r="E486" s="257" t="s">
        <v>1</v>
      </c>
      <c r="F486" s="258" t="s">
        <v>517</v>
      </c>
      <c r="G486" s="256"/>
      <c r="H486" s="257" t="s">
        <v>1</v>
      </c>
      <c r="I486" s="259"/>
      <c r="J486" s="256"/>
      <c r="K486" s="256"/>
      <c r="L486" s="260"/>
      <c r="M486" s="261"/>
      <c r="N486" s="262"/>
      <c r="O486" s="262"/>
      <c r="P486" s="262"/>
      <c r="Q486" s="262"/>
      <c r="R486" s="262"/>
      <c r="S486" s="262"/>
      <c r="T486" s="263"/>
      <c r="U486" s="15"/>
      <c r="V486" s="15"/>
      <c r="W486" s="15"/>
      <c r="X486" s="15"/>
      <c r="Y486" s="15"/>
      <c r="Z486" s="15"/>
      <c r="AA486" s="15"/>
      <c r="AB486" s="15"/>
      <c r="AC486" s="15"/>
      <c r="AD486" s="15"/>
      <c r="AE486" s="15"/>
      <c r="AT486" s="264" t="s">
        <v>136</v>
      </c>
      <c r="AU486" s="264" t="s">
        <v>85</v>
      </c>
      <c r="AV486" s="15" t="s">
        <v>83</v>
      </c>
      <c r="AW486" s="15" t="s">
        <v>31</v>
      </c>
      <c r="AX486" s="15" t="s">
        <v>75</v>
      </c>
      <c r="AY486" s="264" t="s">
        <v>126</v>
      </c>
    </row>
    <row r="487" s="13" customFormat="1">
      <c r="A487" s="13"/>
      <c r="B487" s="232"/>
      <c r="C487" s="233"/>
      <c r="D487" s="234" t="s">
        <v>136</v>
      </c>
      <c r="E487" s="235" t="s">
        <v>1</v>
      </c>
      <c r="F487" s="236" t="s">
        <v>518</v>
      </c>
      <c r="G487" s="233"/>
      <c r="H487" s="237">
        <v>6.7320000000000002</v>
      </c>
      <c r="I487" s="238"/>
      <c r="J487" s="233"/>
      <c r="K487" s="233"/>
      <c r="L487" s="239"/>
      <c r="M487" s="240"/>
      <c r="N487" s="241"/>
      <c r="O487" s="241"/>
      <c r="P487" s="241"/>
      <c r="Q487" s="241"/>
      <c r="R487" s="241"/>
      <c r="S487" s="241"/>
      <c r="T487" s="242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43" t="s">
        <v>136</v>
      </c>
      <c r="AU487" s="243" t="s">
        <v>85</v>
      </c>
      <c r="AV487" s="13" t="s">
        <v>85</v>
      </c>
      <c r="AW487" s="13" t="s">
        <v>31</v>
      </c>
      <c r="AX487" s="13" t="s">
        <v>75</v>
      </c>
      <c r="AY487" s="243" t="s">
        <v>126</v>
      </c>
    </row>
    <row r="488" s="14" customFormat="1">
      <c r="A488" s="14"/>
      <c r="B488" s="244"/>
      <c r="C488" s="245"/>
      <c r="D488" s="234" t="s">
        <v>136</v>
      </c>
      <c r="E488" s="246" t="s">
        <v>1</v>
      </c>
      <c r="F488" s="247" t="s">
        <v>139</v>
      </c>
      <c r="G488" s="245"/>
      <c r="H488" s="248">
        <v>192.03200000000001</v>
      </c>
      <c r="I488" s="249"/>
      <c r="J488" s="245"/>
      <c r="K488" s="245"/>
      <c r="L488" s="250"/>
      <c r="M488" s="251"/>
      <c r="N488" s="252"/>
      <c r="O488" s="252"/>
      <c r="P488" s="252"/>
      <c r="Q488" s="252"/>
      <c r="R488" s="252"/>
      <c r="S488" s="252"/>
      <c r="T488" s="253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54" t="s">
        <v>136</v>
      </c>
      <c r="AU488" s="254" t="s">
        <v>85</v>
      </c>
      <c r="AV488" s="14" t="s">
        <v>134</v>
      </c>
      <c r="AW488" s="14" t="s">
        <v>31</v>
      </c>
      <c r="AX488" s="14" t="s">
        <v>83</v>
      </c>
      <c r="AY488" s="254" t="s">
        <v>126</v>
      </c>
    </row>
    <row r="489" s="2" customFormat="1" ht="90" customHeight="1">
      <c r="A489" s="38"/>
      <c r="B489" s="39"/>
      <c r="C489" s="265" t="s">
        <v>531</v>
      </c>
      <c r="D489" s="265" t="s">
        <v>273</v>
      </c>
      <c r="E489" s="266" t="s">
        <v>532</v>
      </c>
      <c r="F489" s="267" t="s">
        <v>533</v>
      </c>
      <c r="G489" s="268" t="s">
        <v>207</v>
      </c>
      <c r="H489" s="269">
        <v>97.920000000000002</v>
      </c>
      <c r="I489" s="270"/>
      <c r="J489" s="271">
        <f>ROUND(I489*H489,2)</f>
        <v>0</v>
      </c>
      <c r="K489" s="267" t="s">
        <v>132</v>
      </c>
      <c r="L489" s="44"/>
      <c r="M489" s="272" t="s">
        <v>1</v>
      </c>
      <c r="N489" s="273" t="s">
        <v>40</v>
      </c>
      <c r="O489" s="91"/>
      <c r="P489" s="228">
        <f>O489*H489</f>
        <v>0</v>
      </c>
      <c r="Q489" s="228">
        <v>0</v>
      </c>
      <c r="R489" s="228">
        <f>Q489*H489</f>
        <v>0</v>
      </c>
      <c r="S489" s="228">
        <v>0</v>
      </c>
      <c r="T489" s="229">
        <f>S489*H489</f>
        <v>0</v>
      </c>
      <c r="U489" s="38"/>
      <c r="V489" s="38"/>
      <c r="W489" s="38"/>
      <c r="X489" s="38"/>
      <c r="Y489" s="38"/>
      <c r="Z489" s="38"/>
      <c r="AA489" s="38"/>
      <c r="AB489" s="38"/>
      <c r="AC489" s="38"/>
      <c r="AD489" s="38"/>
      <c r="AE489" s="38"/>
      <c r="AR489" s="230" t="s">
        <v>462</v>
      </c>
      <c r="AT489" s="230" t="s">
        <v>273</v>
      </c>
      <c r="AU489" s="230" t="s">
        <v>85</v>
      </c>
      <c r="AY489" s="17" t="s">
        <v>126</v>
      </c>
      <c r="BE489" s="231">
        <f>IF(N489="základní",J489,0)</f>
        <v>0</v>
      </c>
      <c r="BF489" s="231">
        <f>IF(N489="snížená",J489,0)</f>
        <v>0</v>
      </c>
      <c r="BG489" s="231">
        <f>IF(N489="zákl. přenesená",J489,0)</f>
        <v>0</v>
      </c>
      <c r="BH489" s="231">
        <f>IF(N489="sníž. přenesená",J489,0)</f>
        <v>0</v>
      </c>
      <c r="BI489" s="231">
        <f>IF(N489="nulová",J489,0)</f>
        <v>0</v>
      </c>
      <c r="BJ489" s="17" t="s">
        <v>83</v>
      </c>
      <c r="BK489" s="231">
        <f>ROUND(I489*H489,2)</f>
        <v>0</v>
      </c>
      <c r="BL489" s="17" t="s">
        <v>462</v>
      </c>
      <c r="BM489" s="230" t="s">
        <v>534</v>
      </c>
    </row>
    <row r="490" s="2" customFormat="1">
      <c r="A490" s="38"/>
      <c r="B490" s="39"/>
      <c r="C490" s="40"/>
      <c r="D490" s="234" t="s">
        <v>277</v>
      </c>
      <c r="E490" s="40"/>
      <c r="F490" s="274" t="s">
        <v>535</v>
      </c>
      <c r="G490" s="40"/>
      <c r="H490" s="40"/>
      <c r="I490" s="275"/>
      <c r="J490" s="40"/>
      <c r="K490" s="40"/>
      <c r="L490" s="44"/>
      <c r="M490" s="276"/>
      <c r="N490" s="277"/>
      <c r="O490" s="91"/>
      <c r="P490" s="91"/>
      <c r="Q490" s="91"/>
      <c r="R490" s="91"/>
      <c r="S490" s="91"/>
      <c r="T490" s="92"/>
      <c r="U490" s="38"/>
      <c r="V490" s="38"/>
      <c r="W490" s="38"/>
      <c r="X490" s="38"/>
      <c r="Y490" s="38"/>
      <c r="Z490" s="38"/>
      <c r="AA490" s="38"/>
      <c r="AB490" s="38"/>
      <c r="AC490" s="38"/>
      <c r="AD490" s="38"/>
      <c r="AE490" s="38"/>
      <c r="AT490" s="17" t="s">
        <v>277</v>
      </c>
      <c r="AU490" s="17" t="s">
        <v>85</v>
      </c>
    </row>
    <row r="491" s="15" customFormat="1">
      <c r="A491" s="15"/>
      <c r="B491" s="255"/>
      <c r="C491" s="256"/>
      <c r="D491" s="234" t="s">
        <v>136</v>
      </c>
      <c r="E491" s="257" t="s">
        <v>1</v>
      </c>
      <c r="F491" s="258" t="s">
        <v>536</v>
      </c>
      <c r="G491" s="256"/>
      <c r="H491" s="257" t="s">
        <v>1</v>
      </c>
      <c r="I491" s="259"/>
      <c r="J491" s="256"/>
      <c r="K491" s="256"/>
      <c r="L491" s="260"/>
      <c r="M491" s="261"/>
      <c r="N491" s="262"/>
      <c r="O491" s="262"/>
      <c r="P491" s="262"/>
      <c r="Q491" s="262"/>
      <c r="R491" s="262"/>
      <c r="S491" s="262"/>
      <c r="T491" s="263"/>
      <c r="U491" s="15"/>
      <c r="V491" s="15"/>
      <c r="W491" s="15"/>
      <c r="X491" s="15"/>
      <c r="Y491" s="15"/>
      <c r="Z491" s="15"/>
      <c r="AA491" s="15"/>
      <c r="AB491" s="15"/>
      <c r="AC491" s="15"/>
      <c r="AD491" s="15"/>
      <c r="AE491" s="15"/>
      <c r="AT491" s="264" t="s">
        <v>136</v>
      </c>
      <c r="AU491" s="264" t="s">
        <v>85</v>
      </c>
      <c r="AV491" s="15" t="s">
        <v>83</v>
      </c>
      <c r="AW491" s="15" t="s">
        <v>31</v>
      </c>
      <c r="AX491" s="15" t="s">
        <v>75</v>
      </c>
      <c r="AY491" s="264" t="s">
        <v>126</v>
      </c>
    </row>
    <row r="492" s="13" customFormat="1">
      <c r="A492" s="13"/>
      <c r="B492" s="232"/>
      <c r="C492" s="233"/>
      <c r="D492" s="234" t="s">
        <v>136</v>
      </c>
      <c r="E492" s="235" t="s">
        <v>1</v>
      </c>
      <c r="F492" s="236" t="s">
        <v>510</v>
      </c>
      <c r="G492" s="233"/>
      <c r="H492" s="237">
        <v>97.920000000000002</v>
      </c>
      <c r="I492" s="238"/>
      <c r="J492" s="233"/>
      <c r="K492" s="233"/>
      <c r="L492" s="239"/>
      <c r="M492" s="240"/>
      <c r="N492" s="241"/>
      <c r="O492" s="241"/>
      <c r="P492" s="241"/>
      <c r="Q492" s="241"/>
      <c r="R492" s="241"/>
      <c r="S492" s="241"/>
      <c r="T492" s="242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43" t="s">
        <v>136</v>
      </c>
      <c r="AU492" s="243" t="s">
        <v>85</v>
      </c>
      <c r="AV492" s="13" t="s">
        <v>85</v>
      </c>
      <c r="AW492" s="13" t="s">
        <v>31</v>
      </c>
      <c r="AX492" s="13" t="s">
        <v>75</v>
      </c>
      <c r="AY492" s="243" t="s">
        <v>126</v>
      </c>
    </row>
    <row r="493" s="14" customFormat="1">
      <c r="A493" s="14"/>
      <c r="B493" s="244"/>
      <c r="C493" s="245"/>
      <c r="D493" s="234" t="s">
        <v>136</v>
      </c>
      <c r="E493" s="246" t="s">
        <v>1</v>
      </c>
      <c r="F493" s="247" t="s">
        <v>139</v>
      </c>
      <c r="G493" s="245"/>
      <c r="H493" s="248">
        <v>97.920000000000002</v>
      </c>
      <c r="I493" s="249"/>
      <c r="J493" s="245"/>
      <c r="K493" s="245"/>
      <c r="L493" s="250"/>
      <c r="M493" s="278"/>
      <c r="N493" s="279"/>
      <c r="O493" s="279"/>
      <c r="P493" s="279"/>
      <c r="Q493" s="279"/>
      <c r="R493" s="279"/>
      <c r="S493" s="279"/>
      <c r="T493" s="280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54" t="s">
        <v>136</v>
      </c>
      <c r="AU493" s="254" t="s">
        <v>85</v>
      </c>
      <c r="AV493" s="14" t="s">
        <v>134</v>
      </c>
      <c r="AW493" s="14" t="s">
        <v>31</v>
      </c>
      <c r="AX493" s="14" t="s">
        <v>83</v>
      </c>
      <c r="AY493" s="254" t="s">
        <v>126</v>
      </c>
    </row>
    <row r="494" s="2" customFormat="1" ht="6.96" customHeight="1">
      <c r="A494" s="38"/>
      <c r="B494" s="66"/>
      <c r="C494" s="67"/>
      <c r="D494" s="67"/>
      <c r="E494" s="67"/>
      <c r="F494" s="67"/>
      <c r="G494" s="67"/>
      <c r="H494" s="67"/>
      <c r="I494" s="67"/>
      <c r="J494" s="67"/>
      <c r="K494" s="67"/>
      <c r="L494" s="44"/>
      <c r="M494" s="38"/>
      <c r="O494" s="38"/>
      <c r="P494" s="38"/>
      <c r="Q494" s="38"/>
      <c r="R494" s="38"/>
      <c r="S494" s="38"/>
      <c r="T494" s="38"/>
      <c r="U494" s="38"/>
      <c r="V494" s="38"/>
      <c r="W494" s="38"/>
      <c r="X494" s="38"/>
      <c r="Y494" s="38"/>
      <c r="Z494" s="38"/>
      <c r="AA494" s="38"/>
      <c r="AB494" s="38"/>
      <c r="AC494" s="38"/>
      <c r="AD494" s="38"/>
      <c r="AE494" s="38"/>
    </row>
  </sheetData>
  <sheetProtection sheet="1" autoFilter="0" formatColumns="0" formatRows="0" objects="1" scenarios="1" spinCount="100000" saltValue="mANVgcKLblbT6S0+bVaYMaoIdkd1J7GXo+XDnSMufnNFOfyrCv07jFeOJbL9Z/12vB82K7nx1QaG8PRJJDjaJQ==" hashValue="pT20uVeJjs40mhg5TjoYcHpPMzfA74zrHYEZ7eFd88Gpq8eZqDpGDbI40bIRsfxkKbwj160eHvKTJAJw2HhlWQ==" algorithmName="SHA-512" password="CC35"/>
  <autoFilter ref="C120:K493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88</v>
      </c>
    </row>
    <row r="3" hidden="1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85</v>
      </c>
    </row>
    <row r="4" hidden="1" s="1" customFormat="1" ht="24.96" customHeight="1">
      <c r="B4" s="20"/>
      <c r="D4" s="138" t="s">
        <v>98</v>
      </c>
      <c r="L4" s="20"/>
      <c r="M4" s="139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40" t="s">
        <v>16</v>
      </c>
      <c r="L6" s="20"/>
    </row>
    <row r="7" hidden="1" s="1" customFormat="1" ht="16.5" customHeight="1">
      <c r="B7" s="20"/>
      <c r="E7" s="141" t="str">
        <f>'Rekapitulace stavby'!K6</f>
        <v>Oprava traťového úseku Čelákovice - Neratovice</v>
      </c>
      <c r="F7" s="140"/>
      <c r="G7" s="140"/>
      <c r="H7" s="140"/>
      <c r="L7" s="20"/>
    </row>
    <row r="8" hidden="1" s="2" customFormat="1" ht="12" customHeight="1">
      <c r="A8" s="38"/>
      <c r="B8" s="44"/>
      <c r="C8" s="38"/>
      <c r="D8" s="140" t="s">
        <v>99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42" t="s">
        <v>537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28. 8. 2020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27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40" t="s">
        <v>32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43" t="s">
        <v>33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40" t="s">
        <v>34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50" t="s">
        <v>35</v>
      </c>
      <c r="E30" s="38"/>
      <c r="F30" s="38"/>
      <c r="G30" s="38"/>
      <c r="H30" s="38"/>
      <c r="I30" s="38"/>
      <c r="J30" s="151">
        <f>ROUND(J122,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52" t="s">
        <v>37</v>
      </c>
      <c r="G32" s="38"/>
      <c r="H32" s="38"/>
      <c r="I32" s="152" t="s">
        <v>36</v>
      </c>
      <c r="J32" s="152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53" t="s">
        <v>39</v>
      </c>
      <c r="E33" s="140" t="s">
        <v>40</v>
      </c>
      <c r="F33" s="154">
        <f>ROUND((SUM(BE122:BE571)),  2)</f>
        <v>0</v>
      </c>
      <c r="G33" s="38"/>
      <c r="H33" s="38"/>
      <c r="I33" s="155">
        <v>0.20999999999999999</v>
      </c>
      <c r="J33" s="154">
        <f>ROUND(((SUM(BE122:BE571))*I33),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40" t="s">
        <v>41</v>
      </c>
      <c r="F34" s="154">
        <f>ROUND((SUM(BF122:BF571)),  2)</f>
        <v>0</v>
      </c>
      <c r="G34" s="38"/>
      <c r="H34" s="38"/>
      <c r="I34" s="155">
        <v>0.14999999999999999</v>
      </c>
      <c r="J34" s="154">
        <f>ROUND(((SUM(BF122:BF571))*I34),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42</v>
      </c>
      <c r="F35" s="154">
        <f>ROUND((SUM(BG122:BG571)),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43</v>
      </c>
      <c r="F36" s="154">
        <f>ROUND((SUM(BH122:BH571)),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44</v>
      </c>
      <c r="F37" s="154">
        <f>ROUND((SUM(BI122:BI571)),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1" customFormat="1" ht="14.4" customHeight="1">
      <c r="B41" s="20"/>
      <c r="L41" s="20"/>
    </row>
    <row r="42" hidden="1" s="1" customFormat="1" ht="14.4" customHeight="1">
      <c r="B42" s="20"/>
      <c r="L42" s="20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63"/>
      <c r="D50" s="163" t="s">
        <v>48</v>
      </c>
      <c r="E50" s="164"/>
      <c r="F50" s="164"/>
      <c r="G50" s="163" t="s">
        <v>49</v>
      </c>
      <c r="H50" s="164"/>
      <c r="I50" s="164"/>
      <c r="J50" s="164"/>
      <c r="K50" s="164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65" t="s">
        <v>50</v>
      </c>
      <c r="E61" s="166"/>
      <c r="F61" s="167" t="s">
        <v>51</v>
      </c>
      <c r="G61" s="165" t="s">
        <v>50</v>
      </c>
      <c r="H61" s="166"/>
      <c r="I61" s="166"/>
      <c r="J61" s="168" t="s">
        <v>51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63" t="s">
        <v>52</v>
      </c>
      <c r="E65" s="169"/>
      <c r="F65" s="169"/>
      <c r="G65" s="163" t="s">
        <v>53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65" t="s">
        <v>50</v>
      </c>
      <c r="E76" s="166"/>
      <c r="F76" s="167" t="s">
        <v>51</v>
      </c>
      <c r="G76" s="165" t="s">
        <v>50</v>
      </c>
      <c r="H76" s="166"/>
      <c r="I76" s="166"/>
      <c r="J76" s="168" t="s">
        <v>51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hidden="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101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74" t="str">
        <f>E7</f>
        <v>Oprava traťového úseku Čelákovice - Neratovice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99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02 - Lázně Toušeň - Brandýs nad Labem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28. 8. 2020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Ing. Aleš Bednář</v>
      </c>
      <c r="G91" s="40"/>
      <c r="H91" s="40"/>
      <c r="I91" s="32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32</v>
      </c>
      <c r="J92" s="36" t="str">
        <f>E24</f>
        <v>Lukáš Kot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75" t="s">
        <v>102</v>
      </c>
      <c r="D94" s="176"/>
      <c r="E94" s="176"/>
      <c r="F94" s="176"/>
      <c r="G94" s="176"/>
      <c r="H94" s="176"/>
      <c r="I94" s="176"/>
      <c r="J94" s="177" t="s">
        <v>103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78" t="s">
        <v>104</v>
      </c>
      <c r="D96" s="40"/>
      <c r="E96" s="40"/>
      <c r="F96" s="40"/>
      <c r="G96" s="40"/>
      <c r="H96" s="40"/>
      <c r="I96" s="40"/>
      <c r="J96" s="110">
        <f>J122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105</v>
      </c>
    </row>
    <row r="97" hidden="1" s="9" customFormat="1" ht="24.96" customHeight="1">
      <c r="A97" s="9"/>
      <c r="B97" s="179"/>
      <c r="C97" s="180"/>
      <c r="D97" s="181" t="s">
        <v>106</v>
      </c>
      <c r="E97" s="182"/>
      <c r="F97" s="182"/>
      <c r="G97" s="182"/>
      <c r="H97" s="182"/>
      <c r="I97" s="182"/>
      <c r="J97" s="183">
        <f>J123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5"/>
      <c r="C98" s="186"/>
      <c r="D98" s="187" t="s">
        <v>107</v>
      </c>
      <c r="E98" s="188"/>
      <c r="F98" s="188"/>
      <c r="G98" s="188"/>
      <c r="H98" s="188"/>
      <c r="I98" s="188"/>
      <c r="J98" s="189">
        <f>J124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5"/>
      <c r="C99" s="186"/>
      <c r="D99" s="187" t="s">
        <v>108</v>
      </c>
      <c r="E99" s="188"/>
      <c r="F99" s="188"/>
      <c r="G99" s="188"/>
      <c r="H99" s="188"/>
      <c r="I99" s="188"/>
      <c r="J99" s="189">
        <f>J148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5"/>
      <c r="C100" s="186"/>
      <c r="D100" s="187" t="s">
        <v>109</v>
      </c>
      <c r="E100" s="188"/>
      <c r="F100" s="188"/>
      <c r="G100" s="188"/>
      <c r="H100" s="188"/>
      <c r="I100" s="188"/>
      <c r="J100" s="189">
        <f>J251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5"/>
      <c r="C101" s="186"/>
      <c r="D101" s="187" t="s">
        <v>538</v>
      </c>
      <c r="E101" s="188"/>
      <c r="F101" s="188"/>
      <c r="G101" s="188"/>
      <c r="H101" s="188"/>
      <c r="I101" s="188"/>
      <c r="J101" s="189">
        <f>J460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5"/>
      <c r="C102" s="186"/>
      <c r="D102" s="187" t="s">
        <v>110</v>
      </c>
      <c r="E102" s="188"/>
      <c r="F102" s="188"/>
      <c r="G102" s="188"/>
      <c r="H102" s="188"/>
      <c r="I102" s="188"/>
      <c r="J102" s="189">
        <f>J483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hidden="1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hidden="1"/>
    <row r="106" hidden="1"/>
    <row r="107" hidden="1"/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69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111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174" t="str">
        <f>E7</f>
        <v>Oprava traťového úseku Čelákovice - Neratovice</v>
      </c>
      <c r="F112" s="32"/>
      <c r="G112" s="32"/>
      <c r="H112" s="32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99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76" t="str">
        <f>E9</f>
        <v>02 - Lázně Toušeň - Brandýs nad Labem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20</v>
      </c>
      <c r="D116" s="40"/>
      <c r="E116" s="40"/>
      <c r="F116" s="27" t="str">
        <f>F12</f>
        <v xml:space="preserve"> </v>
      </c>
      <c r="G116" s="40"/>
      <c r="H116" s="40"/>
      <c r="I116" s="32" t="s">
        <v>22</v>
      </c>
      <c r="J116" s="79" t="str">
        <f>IF(J12="","",J12)</f>
        <v>28. 8. 2020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24</v>
      </c>
      <c r="D118" s="40"/>
      <c r="E118" s="40"/>
      <c r="F118" s="27" t="str">
        <f>E15</f>
        <v>Ing. Aleš Bednář</v>
      </c>
      <c r="G118" s="40"/>
      <c r="H118" s="40"/>
      <c r="I118" s="32" t="s">
        <v>30</v>
      </c>
      <c r="J118" s="36" t="str">
        <f>E21</f>
        <v xml:space="preserve"> 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28</v>
      </c>
      <c r="D119" s="40"/>
      <c r="E119" s="40"/>
      <c r="F119" s="27" t="str">
        <f>IF(E18="","",E18)</f>
        <v>Vyplň údaj</v>
      </c>
      <c r="G119" s="40"/>
      <c r="H119" s="40"/>
      <c r="I119" s="32" t="s">
        <v>32</v>
      </c>
      <c r="J119" s="36" t="str">
        <f>E24</f>
        <v>Lukáš Kot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1" customFormat="1" ht="29.28" customHeight="1">
      <c r="A121" s="191"/>
      <c r="B121" s="192"/>
      <c r="C121" s="193" t="s">
        <v>112</v>
      </c>
      <c r="D121" s="194" t="s">
        <v>60</v>
      </c>
      <c r="E121" s="194" t="s">
        <v>56</v>
      </c>
      <c r="F121" s="194" t="s">
        <v>57</v>
      </c>
      <c r="G121" s="194" t="s">
        <v>113</v>
      </c>
      <c r="H121" s="194" t="s">
        <v>114</v>
      </c>
      <c r="I121" s="194" t="s">
        <v>115</v>
      </c>
      <c r="J121" s="194" t="s">
        <v>103</v>
      </c>
      <c r="K121" s="195" t="s">
        <v>116</v>
      </c>
      <c r="L121" s="196"/>
      <c r="M121" s="100" t="s">
        <v>1</v>
      </c>
      <c r="N121" s="101" t="s">
        <v>39</v>
      </c>
      <c r="O121" s="101" t="s">
        <v>117</v>
      </c>
      <c r="P121" s="101" t="s">
        <v>118</v>
      </c>
      <c r="Q121" s="101" t="s">
        <v>119</v>
      </c>
      <c r="R121" s="101" t="s">
        <v>120</v>
      </c>
      <c r="S121" s="101" t="s">
        <v>121</v>
      </c>
      <c r="T121" s="102" t="s">
        <v>122</v>
      </c>
      <c r="U121" s="191"/>
      <c r="V121" s="191"/>
      <c r="W121" s="191"/>
      <c r="X121" s="191"/>
      <c r="Y121" s="191"/>
      <c r="Z121" s="191"/>
      <c r="AA121" s="191"/>
      <c r="AB121" s="191"/>
      <c r="AC121" s="191"/>
      <c r="AD121" s="191"/>
      <c r="AE121" s="191"/>
    </row>
    <row r="122" s="2" customFormat="1" ht="22.8" customHeight="1">
      <c r="A122" s="38"/>
      <c r="B122" s="39"/>
      <c r="C122" s="107" t="s">
        <v>123</v>
      </c>
      <c r="D122" s="40"/>
      <c r="E122" s="40"/>
      <c r="F122" s="40"/>
      <c r="G122" s="40"/>
      <c r="H122" s="40"/>
      <c r="I122" s="40"/>
      <c r="J122" s="197">
        <f>BK122</f>
        <v>0</v>
      </c>
      <c r="K122" s="40"/>
      <c r="L122" s="44"/>
      <c r="M122" s="103"/>
      <c r="N122" s="198"/>
      <c r="O122" s="104"/>
      <c r="P122" s="199">
        <f>P123</f>
        <v>0</v>
      </c>
      <c r="Q122" s="104"/>
      <c r="R122" s="199">
        <f>R123</f>
        <v>5916.1493700000001</v>
      </c>
      <c r="S122" s="104"/>
      <c r="T122" s="200">
        <f>T123</f>
        <v>1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74</v>
      </c>
      <c r="AU122" s="17" t="s">
        <v>105</v>
      </c>
      <c r="BK122" s="201">
        <f>BK123</f>
        <v>0</v>
      </c>
    </row>
    <row r="123" s="12" customFormat="1" ht="25.92" customHeight="1">
      <c r="A123" s="12"/>
      <c r="B123" s="202"/>
      <c r="C123" s="203"/>
      <c r="D123" s="204" t="s">
        <v>74</v>
      </c>
      <c r="E123" s="205" t="s">
        <v>124</v>
      </c>
      <c r="F123" s="205" t="s">
        <v>125</v>
      </c>
      <c r="G123" s="203"/>
      <c r="H123" s="203"/>
      <c r="I123" s="206"/>
      <c r="J123" s="207">
        <f>BK123</f>
        <v>0</v>
      </c>
      <c r="K123" s="203"/>
      <c r="L123" s="208"/>
      <c r="M123" s="209"/>
      <c r="N123" s="210"/>
      <c r="O123" s="210"/>
      <c r="P123" s="211">
        <f>P124+P148+P251+P460+P483</f>
        <v>0</v>
      </c>
      <c r="Q123" s="210"/>
      <c r="R123" s="211">
        <f>R124+R148+R251+R460+R483</f>
        <v>5916.1493700000001</v>
      </c>
      <c r="S123" s="210"/>
      <c r="T123" s="212">
        <f>T124+T148+T251+T460+T483</f>
        <v>1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3" t="s">
        <v>83</v>
      </c>
      <c r="AT123" s="214" t="s">
        <v>74</v>
      </c>
      <c r="AU123" s="214" t="s">
        <v>75</v>
      </c>
      <c r="AY123" s="213" t="s">
        <v>126</v>
      </c>
      <c r="BK123" s="215">
        <f>BK124+BK148+BK251+BK460+BK483</f>
        <v>0</v>
      </c>
    </row>
    <row r="124" s="12" customFormat="1" ht="22.8" customHeight="1">
      <c r="A124" s="12"/>
      <c r="B124" s="202"/>
      <c r="C124" s="203"/>
      <c r="D124" s="204" t="s">
        <v>74</v>
      </c>
      <c r="E124" s="216" t="s">
        <v>83</v>
      </c>
      <c r="F124" s="216" t="s">
        <v>127</v>
      </c>
      <c r="G124" s="203"/>
      <c r="H124" s="203"/>
      <c r="I124" s="206"/>
      <c r="J124" s="217">
        <f>BK124</f>
        <v>0</v>
      </c>
      <c r="K124" s="203"/>
      <c r="L124" s="208"/>
      <c r="M124" s="209"/>
      <c r="N124" s="210"/>
      <c r="O124" s="210"/>
      <c r="P124" s="211">
        <f>SUM(P125:P147)</f>
        <v>0</v>
      </c>
      <c r="Q124" s="210"/>
      <c r="R124" s="211">
        <f>SUM(R125:R147)</f>
        <v>376.40699999999998</v>
      </c>
      <c r="S124" s="210"/>
      <c r="T124" s="212">
        <f>SUM(T125:T147)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3" t="s">
        <v>83</v>
      </c>
      <c r="AT124" s="214" t="s">
        <v>74</v>
      </c>
      <c r="AU124" s="214" t="s">
        <v>83</v>
      </c>
      <c r="AY124" s="213" t="s">
        <v>126</v>
      </c>
      <c r="BK124" s="215">
        <f>SUM(BK125:BK147)</f>
        <v>0</v>
      </c>
    </row>
    <row r="125" s="2" customFormat="1" ht="24.15" customHeight="1">
      <c r="A125" s="38"/>
      <c r="B125" s="39"/>
      <c r="C125" s="218" t="s">
        <v>83</v>
      </c>
      <c r="D125" s="218" t="s">
        <v>128</v>
      </c>
      <c r="E125" s="219" t="s">
        <v>129</v>
      </c>
      <c r="F125" s="220" t="s">
        <v>130</v>
      </c>
      <c r="G125" s="221" t="s">
        <v>131</v>
      </c>
      <c r="H125" s="222">
        <v>28</v>
      </c>
      <c r="I125" s="223"/>
      <c r="J125" s="224">
        <f>ROUND(I125*H125,2)</f>
        <v>0</v>
      </c>
      <c r="K125" s="220" t="s">
        <v>132</v>
      </c>
      <c r="L125" s="225"/>
      <c r="M125" s="226" t="s">
        <v>1</v>
      </c>
      <c r="N125" s="227" t="s">
        <v>40</v>
      </c>
      <c r="O125" s="91"/>
      <c r="P125" s="228">
        <f>O125*H125</f>
        <v>0</v>
      </c>
      <c r="Q125" s="228">
        <v>3.70425</v>
      </c>
      <c r="R125" s="228">
        <f>Q125*H125</f>
        <v>103.71899999999999</v>
      </c>
      <c r="S125" s="228">
        <v>0</v>
      </c>
      <c r="T125" s="229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0" t="s">
        <v>133</v>
      </c>
      <c r="AT125" s="230" t="s">
        <v>128</v>
      </c>
      <c r="AU125" s="230" t="s">
        <v>85</v>
      </c>
      <c r="AY125" s="17" t="s">
        <v>126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7" t="s">
        <v>83</v>
      </c>
      <c r="BK125" s="231">
        <f>ROUND(I125*H125,2)</f>
        <v>0</v>
      </c>
      <c r="BL125" s="17" t="s">
        <v>134</v>
      </c>
      <c r="BM125" s="230" t="s">
        <v>539</v>
      </c>
    </row>
    <row r="126" s="15" customFormat="1">
      <c r="A126" s="15"/>
      <c r="B126" s="255"/>
      <c r="C126" s="256"/>
      <c r="D126" s="234" t="s">
        <v>136</v>
      </c>
      <c r="E126" s="257" t="s">
        <v>1</v>
      </c>
      <c r="F126" s="258" t="s">
        <v>540</v>
      </c>
      <c r="G126" s="256"/>
      <c r="H126" s="257" t="s">
        <v>1</v>
      </c>
      <c r="I126" s="259"/>
      <c r="J126" s="256"/>
      <c r="K126" s="256"/>
      <c r="L126" s="260"/>
      <c r="M126" s="261"/>
      <c r="N126" s="262"/>
      <c r="O126" s="262"/>
      <c r="P126" s="262"/>
      <c r="Q126" s="262"/>
      <c r="R126" s="262"/>
      <c r="S126" s="262"/>
      <c r="T126" s="263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64" t="s">
        <v>136</v>
      </c>
      <c r="AU126" s="264" t="s">
        <v>85</v>
      </c>
      <c r="AV126" s="15" t="s">
        <v>83</v>
      </c>
      <c r="AW126" s="15" t="s">
        <v>31</v>
      </c>
      <c r="AX126" s="15" t="s">
        <v>75</v>
      </c>
      <c r="AY126" s="264" t="s">
        <v>126</v>
      </c>
    </row>
    <row r="127" s="13" customFormat="1">
      <c r="A127" s="13"/>
      <c r="B127" s="232"/>
      <c r="C127" s="233"/>
      <c r="D127" s="234" t="s">
        <v>136</v>
      </c>
      <c r="E127" s="235" t="s">
        <v>1</v>
      </c>
      <c r="F127" s="236" t="s">
        <v>541</v>
      </c>
      <c r="G127" s="233"/>
      <c r="H127" s="237">
        <v>1</v>
      </c>
      <c r="I127" s="238"/>
      <c r="J127" s="233"/>
      <c r="K127" s="233"/>
      <c r="L127" s="239"/>
      <c r="M127" s="240"/>
      <c r="N127" s="241"/>
      <c r="O127" s="241"/>
      <c r="P127" s="241"/>
      <c r="Q127" s="241"/>
      <c r="R127" s="241"/>
      <c r="S127" s="241"/>
      <c r="T127" s="242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3" t="s">
        <v>136</v>
      </c>
      <c r="AU127" s="243" t="s">
        <v>85</v>
      </c>
      <c r="AV127" s="13" t="s">
        <v>85</v>
      </c>
      <c r="AW127" s="13" t="s">
        <v>31</v>
      </c>
      <c r="AX127" s="13" t="s">
        <v>75</v>
      </c>
      <c r="AY127" s="243" t="s">
        <v>126</v>
      </c>
    </row>
    <row r="128" s="15" customFormat="1">
      <c r="A128" s="15"/>
      <c r="B128" s="255"/>
      <c r="C128" s="256"/>
      <c r="D128" s="234" t="s">
        <v>136</v>
      </c>
      <c r="E128" s="257" t="s">
        <v>1</v>
      </c>
      <c r="F128" s="258" t="s">
        <v>542</v>
      </c>
      <c r="G128" s="256"/>
      <c r="H128" s="257" t="s">
        <v>1</v>
      </c>
      <c r="I128" s="259"/>
      <c r="J128" s="256"/>
      <c r="K128" s="256"/>
      <c r="L128" s="260"/>
      <c r="M128" s="261"/>
      <c r="N128" s="262"/>
      <c r="O128" s="262"/>
      <c r="P128" s="262"/>
      <c r="Q128" s="262"/>
      <c r="R128" s="262"/>
      <c r="S128" s="262"/>
      <c r="T128" s="263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64" t="s">
        <v>136</v>
      </c>
      <c r="AU128" s="264" t="s">
        <v>85</v>
      </c>
      <c r="AV128" s="15" t="s">
        <v>83</v>
      </c>
      <c r="AW128" s="15" t="s">
        <v>31</v>
      </c>
      <c r="AX128" s="15" t="s">
        <v>75</v>
      </c>
      <c r="AY128" s="264" t="s">
        <v>126</v>
      </c>
    </row>
    <row r="129" s="13" customFormat="1">
      <c r="A129" s="13"/>
      <c r="B129" s="232"/>
      <c r="C129" s="233"/>
      <c r="D129" s="234" t="s">
        <v>136</v>
      </c>
      <c r="E129" s="235" t="s">
        <v>1</v>
      </c>
      <c r="F129" s="236" t="s">
        <v>543</v>
      </c>
      <c r="G129" s="233"/>
      <c r="H129" s="237">
        <v>13.333</v>
      </c>
      <c r="I129" s="238"/>
      <c r="J129" s="233"/>
      <c r="K129" s="233"/>
      <c r="L129" s="239"/>
      <c r="M129" s="240"/>
      <c r="N129" s="241"/>
      <c r="O129" s="241"/>
      <c r="P129" s="241"/>
      <c r="Q129" s="241"/>
      <c r="R129" s="241"/>
      <c r="S129" s="241"/>
      <c r="T129" s="24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3" t="s">
        <v>136</v>
      </c>
      <c r="AU129" s="243" t="s">
        <v>85</v>
      </c>
      <c r="AV129" s="13" t="s">
        <v>85</v>
      </c>
      <c r="AW129" s="13" t="s">
        <v>31</v>
      </c>
      <c r="AX129" s="13" t="s">
        <v>75</v>
      </c>
      <c r="AY129" s="243" t="s">
        <v>126</v>
      </c>
    </row>
    <row r="130" s="15" customFormat="1">
      <c r="A130" s="15"/>
      <c r="B130" s="255"/>
      <c r="C130" s="256"/>
      <c r="D130" s="234" t="s">
        <v>136</v>
      </c>
      <c r="E130" s="257" t="s">
        <v>1</v>
      </c>
      <c r="F130" s="258" t="s">
        <v>544</v>
      </c>
      <c r="G130" s="256"/>
      <c r="H130" s="257" t="s">
        <v>1</v>
      </c>
      <c r="I130" s="259"/>
      <c r="J130" s="256"/>
      <c r="K130" s="256"/>
      <c r="L130" s="260"/>
      <c r="M130" s="261"/>
      <c r="N130" s="262"/>
      <c r="O130" s="262"/>
      <c r="P130" s="262"/>
      <c r="Q130" s="262"/>
      <c r="R130" s="262"/>
      <c r="S130" s="262"/>
      <c r="T130" s="263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64" t="s">
        <v>136</v>
      </c>
      <c r="AU130" s="264" t="s">
        <v>85</v>
      </c>
      <c r="AV130" s="15" t="s">
        <v>83</v>
      </c>
      <c r="AW130" s="15" t="s">
        <v>31</v>
      </c>
      <c r="AX130" s="15" t="s">
        <v>75</v>
      </c>
      <c r="AY130" s="264" t="s">
        <v>126</v>
      </c>
    </row>
    <row r="131" s="13" customFormat="1">
      <c r="A131" s="13"/>
      <c r="B131" s="232"/>
      <c r="C131" s="233"/>
      <c r="D131" s="234" t="s">
        <v>136</v>
      </c>
      <c r="E131" s="235" t="s">
        <v>1</v>
      </c>
      <c r="F131" s="236" t="s">
        <v>545</v>
      </c>
      <c r="G131" s="233"/>
      <c r="H131" s="237">
        <v>13.199999999999999</v>
      </c>
      <c r="I131" s="238"/>
      <c r="J131" s="233"/>
      <c r="K131" s="233"/>
      <c r="L131" s="239"/>
      <c r="M131" s="240"/>
      <c r="N131" s="241"/>
      <c r="O131" s="241"/>
      <c r="P131" s="241"/>
      <c r="Q131" s="241"/>
      <c r="R131" s="241"/>
      <c r="S131" s="241"/>
      <c r="T131" s="24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3" t="s">
        <v>136</v>
      </c>
      <c r="AU131" s="243" t="s">
        <v>85</v>
      </c>
      <c r="AV131" s="13" t="s">
        <v>85</v>
      </c>
      <c r="AW131" s="13" t="s">
        <v>31</v>
      </c>
      <c r="AX131" s="13" t="s">
        <v>75</v>
      </c>
      <c r="AY131" s="243" t="s">
        <v>126</v>
      </c>
    </row>
    <row r="132" s="13" customFormat="1">
      <c r="A132" s="13"/>
      <c r="B132" s="232"/>
      <c r="C132" s="233"/>
      <c r="D132" s="234" t="s">
        <v>136</v>
      </c>
      <c r="E132" s="235" t="s">
        <v>1</v>
      </c>
      <c r="F132" s="236" t="s">
        <v>546</v>
      </c>
      <c r="G132" s="233"/>
      <c r="H132" s="237">
        <v>0.46700000000000003</v>
      </c>
      <c r="I132" s="238"/>
      <c r="J132" s="233"/>
      <c r="K132" s="233"/>
      <c r="L132" s="239"/>
      <c r="M132" s="240"/>
      <c r="N132" s="241"/>
      <c r="O132" s="241"/>
      <c r="P132" s="241"/>
      <c r="Q132" s="241"/>
      <c r="R132" s="241"/>
      <c r="S132" s="241"/>
      <c r="T132" s="24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3" t="s">
        <v>136</v>
      </c>
      <c r="AU132" s="243" t="s">
        <v>85</v>
      </c>
      <c r="AV132" s="13" t="s">
        <v>85</v>
      </c>
      <c r="AW132" s="13" t="s">
        <v>31</v>
      </c>
      <c r="AX132" s="13" t="s">
        <v>75</v>
      </c>
      <c r="AY132" s="243" t="s">
        <v>126</v>
      </c>
    </row>
    <row r="133" s="14" customFormat="1">
      <c r="A133" s="14"/>
      <c r="B133" s="244"/>
      <c r="C133" s="245"/>
      <c r="D133" s="234" t="s">
        <v>136</v>
      </c>
      <c r="E133" s="246" t="s">
        <v>1</v>
      </c>
      <c r="F133" s="247" t="s">
        <v>139</v>
      </c>
      <c r="G133" s="245"/>
      <c r="H133" s="248">
        <v>28</v>
      </c>
      <c r="I133" s="249"/>
      <c r="J133" s="245"/>
      <c r="K133" s="245"/>
      <c r="L133" s="250"/>
      <c r="M133" s="251"/>
      <c r="N133" s="252"/>
      <c r="O133" s="252"/>
      <c r="P133" s="252"/>
      <c r="Q133" s="252"/>
      <c r="R133" s="252"/>
      <c r="S133" s="252"/>
      <c r="T133" s="253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4" t="s">
        <v>136</v>
      </c>
      <c r="AU133" s="254" t="s">
        <v>85</v>
      </c>
      <c r="AV133" s="14" t="s">
        <v>134</v>
      </c>
      <c r="AW133" s="14" t="s">
        <v>31</v>
      </c>
      <c r="AX133" s="14" t="s">
        <v>83</v>
      </c>
      <c r="AY133" s="254" t="s">
        <v>126</v>
      </c>
    </row>
    <row r="134" s="15" customFormat="1">
      <c r="A134" s="15"/>
      <c r="B134" s="255"/>
      <c r="C134" s="256"/>
      <c r="D134" s="234" t="s">
        <v>136</v>
      </c>
      <c r="E134" s="257" t="s">
        <v>1</v>
      </c>
      <c r="F134" s="258" t="s">
        <v>140</v>
      </c>
      <c r="G134" s="256"/>
      <c r="H134" s="257" t="s">
        <v>1</v>
      </c>
      <c r="I134" s="259"/>
      <c r="J134" s="256"/>
      <c r="K134" s="256"/>
      <c r="L134" s="260"/>
      <c r="M134" s="261"/>
      <c r="N134" s="262"/>
      <c r="O134" s="262"/>
      <c r="P134" s="262"/>
      <c r="Q134" s="262"/>
      <c r="R134" s="262"/>
      <c r="S134" s="262"/>
      <c r="T134" s="263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64" t="s">
        <v>136</v>
      </c>
      <c r="AU134" s="264" t="s">
        <v>85</v>
      </c>
      <c r="AV134" s="15" t="s">
        <v>83</v>
      </c>
      <c r="AW134" s="15" t="s">
        <v>31</v>
      </c>
      <c r="AX134" s="15" t="s">
        <v>75</v>
      </c>
      <c r="AY134" s="264" t="s">
        <v>126</v>
      </c>
    </row>
    <row r="135" s="2" customFormat="1" ht="24.15" customHeight="1">
      <c r="A135" s="38"/>
      <c r="B135" s="39"/>
      <c r="C135" s="218" t="s">
        <v>85</v>
      </c>
      <c r="D135" s="218" t="s">
        <v>128</v>
      </c>
      <c r="E135" s="219" t="s">
        <v>141</v>
      </c>
      <c r="F135" s="220" t="s">
        <v>142</v>
      </c>
      <c r="G135" s="221" t="s">
        <v>131</v>
      </c>
      <c r="H135" s="222">
        <v>834</v>
      </c>
      <c r="I135" s="223"/>
      <c r="J135" s="224">
        <f>ROUND(I135*H135,2)</f>
        <v>0</v>
      </c>
      <c r="K135" s="220" t="s">
        <v>132</v>
      </c>
      <c r="L135" s="225"/>
      <c r="M135" s="226" t="s">
        <v>1</v>
      </c>
      <c r="N135" s="227" t="s">
        <v>40</v>
      </c>
      <c r="O135" s="91"/>
      <c r="P135" s="228">
        <f>O135*H135</f>
        <v>0</v>
      </c>
      <c r="Q135" s="228">
        <v>0.32000000000000001</v>
      </c>
      <c r="R135" s="228">
        <f>Q135*H135</f>
        <v>266.88</v>
      </c>
      <c r="S135" s="228">
        <v>0</v>
      </c>
      <c r="T135" s="229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0" t="s">
        <v>133</v>
      </c>
      <c r="AT135" s="230" t="s">
        <v>128</v>
      </c>
      <c r="AU135" s="230" t="s">
        <v>85</v>
      </c>
      <c r="AY135" s="17" t="s">
        <v>126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7" t="s">
        <v>83</v>
      </c>
      <c r="BK135" s="231">
        <f>ROUND(I135*H135,2)</f>
        <v>0</v>
      </c>
      <c r="BL135" s="17" t="s">
        <v>134</v>
      </c>
      <c r="BM135" s="230" t="s">
        <v>547</v>
      </c>
    </row>
    <row r="136" s="15" customFormat="1">
      <c r="A136" s="15"/>
      <c r="B136" s="255"/>
      <c r="C136" s="256"/>
      <c r="D136" s="234" t="s">
        <v>136</v>
      </c>
      <c r="E136" s="257" t="s">
        <v>1</v>
      </c>
      <c r="F136" s="258" t="s">
        <v>144</v>
      </c>
      <c r="G136" s="256"/>
      <c r="H136" s="257" t="s">
        <v>1</v>
      </c>
      <c r="I136" s="259"/>
      <c r="J136" s="256"/>
      <c r="K136" s="256"/>
      <c r="L136" s="260"/>
      <c r="M136" s="261"/>
      <c r="N136" s="262"/>
      <c r="O136" s="262"/>
      <c r="P136" s="262"/>
      <c r="Q136" s="262"/>
      <c r="R136" s="262"/>
      <c r="S136" s="262"/>
      <c r="T136" s="263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64" t="s">
        <v>136</v>
      </c>
      <c r="AU136" s="264" t="s">
        <v>85</v>
      </c>
      <c r="AV136" s="15" t="s">
        <v>83</v>
      </c>
      <c r="AW136" s="15" t="s">
        <v>31</v>
      </c>
      <c r="AX136" s="15" t="s">
        <v>75</v>
      </c>
      <c r="AY136" s="264" t="s">
        <v>126</v>
      </c>
    </row>
    <row r="137" s="13" customFormat="1">
      <c r="A137" s="13"/>
      <c r="B137" s="232"/>
      <c r="C137" s="233"/>
      <c r="D137" s="234" t="s">
        <v>136</v>
      </c>
      <c r="E137" s="235" t="s">
        <v>1</v>
      </c>
      <c r="F137" s="236" t="s">
        <v>548</v>
      </c>
      <c r="G137" s="233"/>
      <c r="H137" s="237">
        <v>811.79999999999995</v>
      </c>
      <c r="I137" s="238"/>
      <c r="J137" s="233"/>
      <c r="K137" s="233"/>
      <c r="L137" s="239"/>
      <c r="M137" s="240"/>
      <c r="N137" s="241"/>
      <c r="O137" s="241"/>
      <c r="P137" s="241"/>
      <c r="Q137" s="241"/>
      <c r="R137" s="241"/>
      <c r="S137" s="241"/>
      <c r="T137" s="24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3" t="s">
        <v>136</v>
      </c>
      <c r="AU137" s="243" t="s">
        <v>85</v>
      </c>
      <c r="AV137" s="13" t="s">
        <v>85</v>
      </c>
      <c r="AW137" s="13" t="s">
        <v>31</v>
      </c>
      <c r="AX137" s="13" t="s">
        <v>75</v>
      </c>
      <c r="AY137" s="243" t="s">
        <v>126</v>
      </c>
    </row>
    <row r="138" s="13" customFormat="1">
      <c r="A138" s="13"/>
      <c r="B138" s="232"/>
      <c r="C138" s="233"/>
      <c r="D138" s="234" t="s">
        <v>136</v>
      </c>
      <c r="E138" s="235" t="s">
        <v>1</v>
      </c>
      <c r="F138" s="236" t="s">
        <v>549</v>
      </c>
      <c r="G138" s="233"/>
      <c r="H138" s="237">
        <v>0.20000000000000001</v>
      </c>
      <c r="I138" s="238"/>
      <c r="J138" s="233"/>
      <c r="K138" s="233"/>
      <c r="L138" s="239"/>
      <c r="M138" s="240"/>
      <c r="N138" s="241"/>
      <c r="O138" s="241"/>
      <c r="P138" s="241"/>
      <c r="Q138" s="241"/>
      <c r="R138" s="241"/>
      <c r="S138" s="241"/>
      <c r="T138" s="24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3" t="s">
        <v>136</v>
      </c>
      <c r="AU138" s="243" t="s">
        <v>85</v>
      </c>
      <c r="AV138" s="13" t="s">
        <v>85</v>
      </c>
      <c r="AW138" s="13" t="s">
        <v>31</v>
      </c>
      <c r="AX138" s="13" t="s">
        <v>75</v>
      </c>
      <c r="AY138" s="243" t="s">
        <v>126</v>
      </c>
    </row>
    <row r="139" s="15" customFormat="1">
      <c r="A139" s="15"/>
      <c r="B139" s="255"/>
      <c r="C139" s="256"/>
      <c r="D139" s="234" t="s">
        <v>136</v>
      </c>
      <c r="E139" s="257" t="s">
        <v>1</v>
      </c>
      <c r="F139" s="258" t="s">
        <v>550</v>
      </c>
      <c r="G139" s="256"/>
      <c r="H139" s="257" t="s">
        <v>1</v>
      </c>
      <c r="I139" s="259"/>
      <c r="J139" s="256"/>
      <c r="K139" s="256"/>
      <c r="L139" s="260"/>
      <c r="M139" s="261"/>
      <c r="N139" s="262"/>
      <c r="O139" s="262"/>
      <c r="P139" s="262"/>
      <c r="Q139" s="262"/>
      <c r="R139" s="262"/>
      <c r="S139" s="262"/>
      <c r="T139" s="263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64" t="s">
        <v>136</v>
      </c>
      <c r="AU139" s="264" t="s">
        <v>85</v>
      </c>
      <c r="AV139" s="15" t="s">
        <v>83</v>
      </c>
      <c r="AW139" s="15" t="s">
        <v>31</v>
      </c>
      <c r="AX139" s="15" t="s">
        <v>75</v>
      </c>
      <c r="AY139" s="264" t="s">
        <v>126</v>
      </c>
    </row>
    <row r="140" s="13" customFormat="1">
      <c r="A140" s="13"/>
      <c r="B140" s="232"/>
      <c r="C140" s="233"/>
      <c r="D140" s="234" t="s">
        <v>136</v>
      </c>
      <c r="E140" s="235" t="s">
        <v>1</v>
      </c>
      <c r="F140" s="236" t="s">
        <v>261</v>
      </c>
      <c r="G140" s="233"/>
      <c r="H140" s="237">
        <v>22</v>
      </c>
      <c r="I140" s="238"/>
      <c r="J140" s="233"/>
      <c r="K140" s="233"/>
      <c r="L140" s="239"/>
      <c r="M140" s="240"/>
      <c r="N140" s="241"/>
      <c r="O140" s="241"/>
      <c r="P140" s="241"/>
      <c r="Q140" s="241"/>
      <c r="R140" s="241"/>
      <c r="S140" s="241"/>
      <c r="T140" s="24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3" t="s">
        <v>136</v>
      </c>
      <c r="AU140" s="243" t="s">
        <v>85</v>
      </c>
      <c r="AV140" s="13" t="s">
        <v>85</v>
      </c>
      <c r="AW140" s="13" t="s">
        <v>31</v>
      </c>
      <c r="AX140" s="13" t="s">
        <v>75</v>
      </c>
      <c r="AY140" s="243" t="s">
        <v>126</v>
      </c>
    </row>
    <row r="141" s="14" customFormat="1">
      <c r="A141" s="14"/>
      <c r="B141" s="244"/>
      <c r="C141" s="245"/>
      <c r="D141" s="234" t="s">
        <v>136</v>
      </c>
      <c r="E141" s="246" t="s">
        <v>1</v>
      </c>
      <c r="F141" s="247" t="s">
        <v>139</v>
      </c>
      <c r="G141" s="245"/>
      <c r="H141" s="248">
        <v>834</v>
      </c>
      <c r="I141" s="249"/>
      <c r="J141" s="245"/>
      <c r="K141" s="245"/>
      <c r="L141" s="250"/>
      <c r="M141" s="251"/>
      <c r="N141" s="252"/>
      <c r="O141" s="252"/>
      <c r="P141" s="252"/>
      <c r="Q141" s="252"/>
      <c r="R141" s="252"/>
      <c r="S141" s="252"/>
      <c r="T141" s="253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4" t="s">
        <v>136</v>
      </c>
      <c r="AU141" s="254" t="s">
        <v>85</v>
      </c>
      <c r="AV141" s="14" t="s">
        <v>134</v>
      </c>
      <c r="AW141" s="14" t="s">
        <v>31</v>
      </c>
      <c r="AX141" s="14" t="s">
        <v>83</v>
      </c>
      <c r="AY141" s="254" t="s">
        <v>126</v>
      </c>
    </row>
    <row r="142" s="15" customFormat="1">
      <c r="A142" s="15"/>
      <c r="B142" s="255"/>
      <c r="C142" s="256"/>
      <c r="D142" s="234" t="s">
        <v>136</v>
      </c>
      <c r="E142" s="257" t="s">
        <v>1</v>
      </c>
      <c r="F142" s="258" t="s">
        <v>140</v>
      </c>
      <c r="G142" s="256"/>
      <c r="H142" s="257" t="s">
        <v>1</v>
      </c>
      <c r="I142" s="259"/>
      <c r="J142" s="256"/>
      <c r="K142" s="256"/>
      <c r="L142" s="260"/>
      <c r="M142" s="261"/>
      <c r="N142" s="262"/>
      <c r="O142" s="262"/>
      <c r="P142" s="262"/>
      <c r="Q142" s="262"/>
      <c r="R142" s="262"/>
      <c r="S142" s="262"/>
      <c r="T142" s="263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64" t="s">
        <v>136</v>
      </c>
      <c r="AU142" s="264" t="s">
        <v>85</v>
      </c>
      <c r="AV142" s="15" t="s">
        <v>83</v>
      </c>
      <c r="AW142" s="15" t="s">
        <v>31</v>
      </c>
      <c r="AX142" s="15" t="s">
        <v>75</v>
      </c>
      <c r="AY142" s="264" t="s">
        <v>126</v>
      </c>
    </row>
    <row r="143" s="2" customFormat="1" ht="24.15" customHeight="1">
      <c r="A143" s="38"/>
      <c r="B143" s="39"/>
      <c r="C143" s="218" t="s">
        <v>150</v>
      </c>
      <c r="D143" s="218" t="s">
        <v>128</v>
      </c>
      <c r="E143" s="219" t="s">
        <v>151</v>
      </c>
      <c r="F143" s="220" t="s">
        <v>152</v>
      </c>
      <c r="G143" s="221" t="s">
        <v>131</v>
      </c>
      <c r="H143" s="222">
        <v>44</v>
      </c>
      <c r="I143" s="223"/>
      <c r="J143" s="224">
        <f>ROUND(I143*H143,2)</f>
        <v>0</v>
      </c>
      <c r="K143" s="220" t="s">
        <v>132</v>
      </c>
      <c r="L143" s="225"/>
      <c r="M143" s="226" t="s">
        <v>1</v>
      </c>
      <c r="N143" s="227" t="s">
        <v>40</v>
      </c>
      <c r="O143" s="91"/>
      <c r="P143" s="228">
        <f>O143*H143</f>
        <v>0</v>
      </c>
      <c r="Q143" s="228">
        <v>0.13200000000000001</v>
      </c>
      <c r="R143" s="228">
        <f>Q143*H143</f>
        <v>5.8079999999999998</v>
      </c>
      <c r="S143" s="228">
        <v>0</v>
      </c>
      <c r="T143" s="229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0" t="s">
        <v>133</v>
      </c>
      <c r="AT143" s="230" t="s">
        <v>128</v>
      </c>
      <c r="AU143" s="230" t="s">
        <v>85</v>
      </c>
      <c r="AY143" s="17" t="s">
        <v>126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7" t="s">
        <v>83</v>
      </c>
      <c r="BK143" s="231">
        <f>ROUND(I143*H143,2)</f>
        <v>0</v>
      </c>
      <c r="BL143" s="17" t="s">
        <v>134</v>
      </c>
      <c r="BM143" s="230" t="s">
        <v>551</v>
      </c>
    </row>
    <row r="144" s="15" customFormat="1">
      <c r="A144" s="15"/>
      <c r="B144" s="255"/>
      <c r="C144" s="256"/>
      <c r="D144" s="234" t="s">
        <v>136</v>
      </c>
      <c r="E144" s="257" t="s">
        <v>1</v>
      </c>
      <c r="F144" s="258" t="s">
        <v>552</v>
      </c>
      <c r="G144" s="256"/>
      <c r="H144" s="257" t="s">
        <v>1</v>
      </c>
      <c r="I144" s="259"/>
      <c r="J144" s="256"/>
      <c r="K144" s="256"/>
      <c r="L144" s="260"/>
      <c r="M144" s="261"/>
      <c r="N144" s="262"/>
      <c r="O144" s="262"/>
      <c r="P144" s="262"/>
      <c r="Q144" s="262"/>
      <c r="R144" s="262"/>
      <c r="S144" s="262"/>
      <c r="T144" s="263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64" t="s">
        <v>136</v>
      </c>
      <c r="AU144" s="264" t="s">
        <v>85</v>
      </c>
      <c r="AV144" s="15" t="s">
        <v>83</v>
      </c>
      <c r="AW144" s="15" t="s">
        <v>31</v>
      </c>
      <c r="AX144" s="15" t="s">
        <v>75</v>
      </c>
      <c r="AY144" s="264" t="s">
        <v>126</v>
      </c>
    </row>
    <row r="145" s="13" customFormat="1">
      <c r="A145" s="13"/>
      <c r="B145" s="232"/>
      <c r="C145" s="233"/>
      <c r="D145" s="234" t="s">
        <v>136</v>
      </c>
      <c r="E145" s="235" t="s">
        <v>1</v>
      </c>
      <c r="F145" s="236" t="s">
        <v>410</v>
      </c>
      <c r="G145" s="233"/>
      <c r="H145" s="237">
        <v>44</v>
      </c>
      <c r="I145" s="238"/>
      <c r="J145" s="233"/>
      <c r="K145" s="233"/>
      <c r="L145" s="239"/>
      <c r="M145" s="240"/>
      <c r="N145" s="241"/>
      <c r="O145" s="241"/>
      <c r="P145" s="241"/>
      <c r="Q145" s="241"/>
      <c r="R145" s="241"/>
      <c r="S145" s="241"/>
      <c r="T145" s="24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3" t="s">
        <v>136</v>
      </c>
      <c r="AU145" s="243" t="s">
        <v>85</v>
      </c>
      <c r="AV145" s="13" t="s">
        <v>85</v>
      </c>
      <c r="AW145" s="13" t="s">
        <v>31</v>
      </c>
      <c r="AX145" s="13" t="s">
        <v>75</v>
      </c>
      <c r="AY145" s="243" t="s">
        <v>126</v>
      </c>
    </row>
    <row r="146" s="14" customFormat="1">
      <c r="A146" s="14"/>
      <c r="B146" s="244"/>
      <c r="C146" s="245"/>
      <c r="D146" s="234" t="s">
        <v>136</v>
      </c>
      <c r="E146" s="246" t="s">
        <v>1</v>
      </c>
      <c r="F146" s="247" t="s">
        <v>139</v>
      </c>
      <c r="G146" s="245"/>
      <c r="H146" s="248">
        <v>44</v>
      </c>
      <c r="I146" s="249"/>
      <c r="J146" s="245"/>
      <c r="K146" s="245"/>
      <c r="L146" s="250"/>
      <c r="M146" s="251"/>
      <c r="N146" s="252"/>
      <c r="O146" s="252"/>
      <c r="P146" s="252"/>
      <c r="Q146" s="252"/>
      <c r="R146" s="252"/>
      <c r="S146" s="252"/>
      <c r="T146" s="253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4" t="s">
        <v>136</v>
      </c>
      <c r="AU146" s="254" t="s">
        <v>85</v>
      </c>
      <c r="AV146" s="14" t="s">
        <v>134</v>
      </c>
      <c r="AW146" s="14" t="s">
        <v>31</v>
      </c>
      <c r="AX146" s="14" t="s">
        <v>83</v>
      </c>
      <c r="AY146" s="254" t="s">
        <v>126</v>
      </c>
    </row>
    <row r="147" s="15" customFormat="1">
      <c r="A147" s="15"/>
      <c r="B147" s="255"/>
      <c r="C147" s="256"/>
      <c r="D147" s="234" t="s">
        <v>136</v>
      </c>
      <c r="E147" s="257" t="s">
        <v>1</v>
      </c>
      <c r="F147" s="258" t="s">
        <v>140</v>
      </c>
      <c r="G147" s="256"/>
      <c r="H147" s="257" t="s">
        <v>1</v>
      </c>
      <c r="I147" s="259"/>
      <c r="J147" s="256"/>
      <c r="K147" s="256"/>
      <c r="L147" s="260"/>
      <c r="M147" s="261"/>
      <c r="N147" s="262"/>
      <c r="O147" s="262"/>
      <c r="P147" s="262"/>
      <c r="Q147" s="262"/>
      <c r="R147" s="262"/>
      <c r="S147" s="262"/>
      <c r="T147" s="263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64" t="s">
        <v>136</v>
      </c>
      <c r="AU147" s="264" t="s">
        <v>85</v>
      </c>
      <c r="AV147" s="15" t="s">
        <v>83</v>
      </c>
      <c r="AW147" s="15" t="s">
        <v>31</v>
      </c>
      <c r="AX147" s="15" t="s">
        <v>75</v>
      </c>
      <c r="AY147" s="264" t="s">
        <v>126</v>
      </c>
    </row>
    <row r="148" s="12" customFormat="1" ht="22.8" customHeight="1">
      <c r="A148" s="12"/>
      <c r="B148" s="202"/>
      <c r="C148" s="203"/>
      <c r="D148" s="204" t="s">
        <v>74</v>
      </c>
      <c r="E148" s="216" t="s">
        <v>85</v>
      </c>
      <c r="F148" s="216" t="s">
        <v>156</v>
      </c>
      <c r="G148" s="203"/>
      <c r="H148" s="203"/>
      <c r="I148" s="206"/>
      <c r="J148" s="217">
        <f>BK148</f>
        <v>0</v>
      </c>
      <c r="K148" s="203"/>
      <c r="L148" s="208"/>
      <c r="M148" s="209"/>
      <c r="N148" s="210"/>
      <c r="O148" s="210"/>
      <c r="P148" s="211">
        <f>SUM(P149:P250)</f>
        <v>0</v>
      </c>
      <c r="Q148" s="210"/>
      <c r="R148" s="211">
        <f>SUM(R149:R250)</f>
        <v>5538.6249399999997</v>
      </c>
      <c r="S148" s="210"/>
      <c r="T148" s="212">
        <f>SUM(T149:T250)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3" t="s">
        <v>83</v>
      </c>
      <c r="AT148" s="214" t="s">
        <v>74</v>
      </c>
      <c r="AU148" s="214" t="s">
        <v>83</v>
      </c>
      <c r="AY148" s="213" t="s">
        <v>126</v>
      </c>
      <c r="BK148" s="215">
        <f>SUM(BK149:BK250)</f>
        <v>0</v>
      </c>
    </row>
    <row r="149" s="2" customFormat="1" ht="24.15" customHeight="1">
      <c r="A149" s="38"/>
      <c r="B149" s="39"/>
      <c r="C149" s="218" t="s">
        <v>134</v>
      </c>
      <c r="D149" s="218" t="s">
        <v>128</v>
      </c>
      <c r="E149" s="219" t="s">
        <v>157</v>
      </c>
      <c r="F149" s="220" t="s">
        <v>158</v>
      </c>
      <c r="G149" s="221" t="s">
        <v>131</v>
      </c>
      <c r="H149" s="222">
        <v>88</v>
      </c>
      <c r="I149" s="223"/>
      <c r="J149" s="224">
        <f>ROUND(I149*H149,2)</f>
        <v>0</v>
      </c>
      <c r="K149" s="220" t="s">
        <v>132</v>
      </c>
      <c r="L149" s="225"/>
      <c r="M149" s="226" t="s">
        <v>1</v>
      </c>
      <c r="N149" s="227" t="s">
        <v>40</v>
      </c>
      <c r="O149" s="91"/>
      <c r="P149" s="228">
        <f>O149*H149</f>
        <v>0</v>
      </c>
      <c r="Q149" s="228">
        <v>0.00123</v>
      </c>
      <c r="R149" s="228">
        <f>Q149*H149</f>
        <v>0.10824</v>
      </c>
      <c r="S149" s="228">
        <v>0</v>
      </c>
      <c r="T149" s="229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0" t="s">
        <v>133</v>
      </c>
      <c r="AT149" s="230" t="s">
        <v>128</v>
      </c>
      <c r="AU149" s="230" t="s">
        <v>85</v>
      </c>
      <c r="AY149" s="17" t="s">
        <v>126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7" t="s">
        <v>83</v>
      </c>
      <c r="BK149" s="231">
        <f>ROUND(I149*H149,2)</f>
        <v>0</v>
      </c>
      <c r="BL149" s="17" t="s">
        <v>134</v>
      </c>
      <c r="BM149" s="230" t="s">
        <v>553</v>
      </c>
    </row>
    <row r="150" s="15" customFormat="1">
      <c r="A150" s="15"/>
      <c r="B150" s="255"/>
      <c r="C150" s="256"/>
      <c r="D150" s="234" t="s">
        <v>136</v>
      </c>
      <c r="E150" s="257" t="s">
        <v>1</v>
      </c>
      <c r="F150" s="258" t="s">
        <v>554</v>
      </c>
      <c r="G150" s="256"/>
      <c r="H150" s="257" t="s">
        <v>1</v>
      </c>
      <c r="I150" s="259"/>
      <c r="J150" s="256"/>
      <c r="K150" s="256"/>
      <c r="L150" s="260"/>
      <c r="M150" s="261"/>
      <c r="N150" s="262"/>
      <c r="O150" s="262"/>
      <c r="P150" s="262"/>
      <c r="Q150" s="262"/>
      <c r="R150" s="262"/>
      <c r="S150" s="262"/>
      <c r="T150" s="263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64" t="s">
        <v>136</v>
      </c>
      <c r="AU150" s="264" t="s">
        <v>85</v>
      </c>
      <c r="AV150" s="15" t="s">
        <v>83</v>
      </c>
      <c r="AW150" s="15" t="s">
        <v>31</v>
      </c>
      <c r="AX150" s="15" t="s">
        <v>75</v>
      </c>
      <c r="AY150" s="264" t="s">
        <v>126</v>
      </c>
    </row>
    <row r="151" s="13" customFormat="1">
      <c r="A151" s="13"/>
      <c r="B151" s="232"/>
      <c r="C151" s="233"/>
      <c r="D151" s="234" t="s">
        <v>136</v>
      </c>
      <c r="E151" s="235" t="s">
        <v>1</v>
      </c>
      <c r="F151" s="236" t="s">
        <v>555</v>
      </c>
      <c r="G151" s="233"/>
      <c r="H151" s="237">
        <v>88</v>
      </c>
      <c r="I151" s="238"/>
      <c r="J151" s="233"/>
      <c r="K151" s="233"/>
      <c r="L151" s="239"/>
      <c r="M151" s="240"/>
      <c r="N151" s="241"/>
      <c r="O151" s="241"/>
      <c r="P151" s="241"/>
      <c r="Q151" s="241"/>
      <c r="R151" s="241"/>
      <c r="S151" s="241"/>
      <c r="T151" s="24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3" t="s">
        <v>136</v>
      </c>
      <c r="AU151" s="243" t="s">
        <v>85</v>
      </c>
      <c r="AV151" s="13" t="s">
        <v>85</v>
      </c>
      <c r="AW151" s="13" t="s">
        <v>31</v>
      </c>
      <c r="AX151" s="13" t="s">
        <v>75</v>
      </c>
      <c r="AY151" s="243" t="s">
        <v>126</v>
      </c>
    </row>
    <row r="152" s="14" customFormat="1">
      <c r="A152" s="14"/>
      <c r="B152" s="244"/>
      <c r="C152" s="245"/>
      <c r="D152" s="234" t="s">
        <v>136</v>
      </c>
      <c r="E152" s="246" t="s">
        <v>1</v>
      </c>
      <c r="F152" s="247" t="s">
        <v>139</v>
      </c>
      <c r="G152" s="245"/>
      <c r="H152" s="248">
        <v>88</v>
      </c>
      <c r="I152" s="249"/>
      <c r="J152" s="245"/>
      <c r="K152" s="245"/>
      <c r="L152" s="250"/>
      <c r="M152" s="251"/>
      <c r="N152" s="252"/>
      <c r="O152" s="252"/>
      <c r="P152" s="252"/>
      <c r="Q152" s="252"/>
      <c r="R152" s="252"/>
      <c r="S152" s="252"/>
      <c r="T152" s="253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4" t="s">
        <v>136</v>
      </c>
      <c r="AU152" s="254" t="s">
        <v>85</v>
      </c>
      <c r="AV152" s="14" t="s">
        <v>134</v>
      </c>
      <c r="AW152" s="14" t="s">
        <v>31</v>
      </c>
      <c r="AX152" s="14" t="s">
        <v>83</v>
      </c>
      <c r="AY152" s="254" t="s">
        <v>126</v>
      </c>
    </row>
    <row r="153" s="2" customFormat="1" ht="24.15" customHeight="1">
      <c r="A153" s="38"/>
      <c r="B153" s="39"/>
      <c r="C153" s="218" t="s">
        <v>165</v>
      </c>
      <c r="D153" s="218" t="s">
        <v>128</v>
      </c>
      <c r="E153" s="219" t="s">
        <v>556</v>
      </c>
      <c r="F153" s="220" t="s">
        <v>557</v>
      </c>
      <c r="G153" s="221" t="s">
        <v>131</v>
      </c>
      <c r="H153" s="222">
        <v>3248</v>
      </c>
      <c r="I153" s="223"/>
      <c r="J153" s="224">
        <f>ROUND(I153*H153,2)</f>
        <v>0</v>
      </c>
      <c r="K153" s="220" t="s">
        <v>132</v>
      </c>
      <c r="L153" s="225"/>
      <c r="M153" s="226" t="s">
        <v>1</v>
      </c>
      <c r="N153" s="227" t="s">
        <v>40</v>
      </c>
      <c r="O153" s="91"/>
      <c r="P153" s="228">
        <f>O153*H153</f>
        <v>0</v>
      </c>
      <c r="Q153" s="228">
        <v>0.00123</v>
      </c>
      <c r="R153" s="228">
        <f>Q153*H153</f>
        <v>3.9950399999999999</v>
      </c>
      <c r="S153" s="228">
        <v>0</v>
      </c>
      <c r="T153" s="229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0" t="s">
        <v>133</v>
      </c>
      <c r="AT153" s="230" t="s">
        <v>128</v>
      </c>
      <c r="AU153" s="230" t="s">
        <v>85</v>
      </c>
      <c r="AY153" s="17" t="s">
        <v>126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7" t="s">
        <v>83</v>
      </c>
      <c r="BK153" s="231">
        <f>ROUND(I153*H153,2)</f>
        <v>0</v>
      </c>
      <c r="BL153" s="17" t="s">
        <v>134</v>
      </c>
      <c r="BM153" s="230" t="s">
        <v>558</v>
      </c>
    </row>
    <row r="154" s="13" customFormat="1">
      <c r="A154" s="13"/>
      <c r="B154" s="232"/>
      <c r="C154" s="233"/>
      <c r="D154" s="234" t="s">
        <v>136</v>
      </c>
      <c r="E154" s="235" t="s">
        <v>1</v>
      </c>
      <c r="F154" s="236" t="s">
        <v>559</v>
      </c>
      <c r="G154" s="233"/>
      <c r="H154" s="237">
        <v>3247.1999999999998</v>
      </c>
      <c r="I154" s="238"/>
      <c r="J154" s="233"/>
      <c r="K154" s="233"/>
      <c r="L154" s="239"/>
      <c r="M154" s="240"/>
      <c r="N154" s="241"/>
      <c r="O154" s="241"/>
      <c r="P154" s="241"/>
      <c r="Q154" s="241"/>
      <c r="R154" s="241"/>
      <c r="S154" s="241"/>
      <c r="T154" s="24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3" t="s">
        <v>136</v>
      </c>
      <c r="AU154" s="243" t="s">
        <v>85</v>
      </c>
      <c r="AV154" s="13" t="s">
        <v>85</v>
      </c>
      <c r="AW154" s="13" t="s">
        <v>31</v>
      </c>
      <c r="AX154" s="13" t="s">
        <v>75</v>
      </c>
      <c r="AY154" s="243" t="s">
        <v>126</v>
      </c>
    </row>
    <row r="155" s="13" customFormat="1">
      <c r="A155" s="13"/>
      <c r="B155" s="232"/>
      <c r="C155" s="233"/>
      <c r="D155" s="234" t="s">
        <v>136</v>
      </c>
      <c r="E155" s="235" t="s">
        <v>1</v>
      </c>
      <c r="F155" s="236" t="s">
        <v>560</v>
      </c>
      <c r="G155" s="233"/>
      <c r="H155" s="237">
        <v>0.80000000000000004</v>
      </c>
      <c r="I155" s="238"/>
      <c r="J155" s="233"/>
      <c r="K155" s="233"/>
      <c r="L155" s="239"/>
      <c r="M155" s="240"/>
      <c r="N155" s="241"/>
      <c r="O155" s="241"/>
      <c r="P155" s="241"/>
      <c r="Q155" s="241"/>
      <c r="R155" s="241"/>
      <c r="S155" s="241"/>
      <c r="T155" s="24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3" t="s">
        <v>136</v>
      </c>
      <c r="AU155" s="243" t="s">
        <v>85</v>
      </c>
      <c r="AV155" s="13" t="s">
        <v>85</v>
      </c>
      <c r="AW155" s="13" t="s">
        <v>31</v>
      </c>
      <c r="AX155" s="13" t="s">
        <v>75</v>
      </c>
      <c r="AY155" s="243" t="s">
        <v>126</v>
      </c>
    </row>
    <row r="156" s="14" customFormat="1">
      <c r="A156" s="14"/>
      <c r="B156" s="244"/>
      <c r="C156" s="245"/>
      <c r="D156" s="234" t="s">
        <v>136</v>
      </c>
      <c r="E156" s="246" t="s">
        <v>1</v>
      </c>
      <c r="F156" s="247" t="s">
        <v>139</v>
      </c>
      <c r="G156" s="245"/>
      <c r="H156" s="248">
        <v>3248</v>
      </c>
      <c r="I156" s="249"/>
      <c r="J156" s="245"/>
      <c r="K156" s="245"/>
      <c r="L156" s="250"/>
      <c r="M156" s="251"/>
      <c r="N156" s="252"/>
      <c r="O156" s="252"/>
      <c r="P156" s="252"/>
      <c r="Q156" s="252"/>
      <c r="R156" s="252"/>
      <c r="S156" s="252"/>
      <c r="T156" s="253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4" t="s">
        <v>136</v>
      </c>
      <c r="AU156" s="254" t="s">
        <v>85</v>
      </c>
      <c r="AV156" s="14" t="s">
        <v>134</v>
      </c>
      <c r="AW156" s="14" t="s">
        <v>31</v>
      </c>
      <c r="AX156" s="14" t="s">
        <v>83</v>
      </c>
      <c r="AY156" s="254" t="s">
        <v>126</v>
      </c>
    </row>
    <row r="157" s="2" customFormat="1" ht="24.15" customHeight="1">
      <c r="A157" s="38"/>
      <c r="B157" s="39"/>
      <c r="C157" s="218" t="s">
        <v>173</v>
      </c>
      <c r="D157" s="218" t="s">
        <v>128</v>
      </c>
      <c r="E157" s="219" t="s">
        <v>166</v>
      </c>
      <c r="F157" s="220" t="s">
        <v>167</v>
      </c>
      <c r="G157" s="221" t="s">
        <v>131</v>
      </c>
      <c r="H157" s="222">
        <v>15418</v>
      </c>
      <c r="I157" s="223"/>
      <c r="J157" s="224">
        <f>ROUND(I157*H157,2)</f>
        <v>0</v>
      </c>
      <c r="K157" s="220" t="s">
        <v>132</v>
      </c>
      <c r="L157" s="225"/>
      <c r="M157" s="226" t="s">
        <v>1</v>
      </c>
      <c r="N157" s="227" t="s">
        <v>40</v>
      </c>
      <c r="O157" s="91"/>
      <c r="P157" s="228">
        <f>O157*H157</f>
        <v>0</v>
      </c>
      <c r="Q157" s="228">
        <v>0.00012</v>
      </c>
      <c r="R157" s="228">
        <f>Q157*H157</f>
        <v>1.85016</v>
      </c>
      <c r="S157" s="228">
        <v>0</v>
      </c>
      <c r="T157" s="229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0" t="s">
        <v>133</v>
      </c>
      <c r="AT157" s="230" t="s">
        <v>128</v>
      </c>
      <c r="AU157" s="230" t="s">
        <v>85</v>
      </c>
      <c r="AY157" s="17" t="s">
        <v>126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7" t="s">
        <v>83</v>
      </c>
      <c r="BK157" s="231">
        <f>ROUND(I157*H157,2)</f>
        <v>0</v>
      </c>
      <c r="BL157" s="17" t="s">
        <v>134</v>
      </c>
      <c r="BM157" s="230" t="s">
        <v>561</v>
      </c>
    </row>
    <row r="158" s="15" customFormat="1">
      <c r="A158" s="15"/>
      <c r="B158" s="255"/>
      <c r="C158" s="256"/>
      <c r="D158" s="234" t="s">
        <v>136</v>
      </c>
      <c r="E158" s="257" t="s">
        <v>1</v>
      </c>
      <c r="F158" s="258" t="s">
        <v>562</v>
      </c>
      <c r="G158" s="256"/>
      <c r="H158" s="257" t="s">
        <v>1</v>
      </c>
      <c r="I158" s="259"/>
      <c r="J158" s="256"/>
      <c r="K158" s="256"/>
      <c r="L158" s="260"/>
      <c r="M158" s="261"/>
      <c r="N158" s="262"/>
      <c r="O158" s="262"/>
      <c r="P158" s="262"/>
      <c r="Q158" s="262"/>
      <c r="R158" s="262"/>
      <c r="S158" s="262"/>
      <c r="T158" s="263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64" t="s">
        <v>136</v>
      </c>
      <c r="AU158" s="264" t="s">
        <v>85</v>
      </c>
      <c r="AV158" s="15" t="s">
        <v>83</v>
      </c>
      <c r="AW158" s="15" t="s">
        <v>31</v>
      </c>
      <c r="AX158" s="15" t="s">
        <v>75</v>
      </c>
      <c r="AY158" s="264" t="s">
        <v>126</v>
      </c>
    </row>
    <row r="159" s="13" customFormat="1">
      <c r="A159" s="13"/>
      <c r="B159" s="232"/>
      <c r="C159" s="233"/>
      <c r="D159" s="234" t="s">
        <v>136</v>
      </c>
      <c r="E159" s="235" t="s">
        <v>1</v>
      </c>
      <c r="F159" s="236" t="s">
        <v>563</v>
      </c>
      <c r="G159" s="233"/>
      <c r="H159" s="237">
        <v>15504</v>
      </c>
      <c r="I159" s="238"/>
      <c r="J159" s="233"/>
      <c r="K159" s="233"/>
      <c r="L159" s="239"/>
      <c r="M159" s="240"/>
      <c r="N159" s="241"/>
      <c r="O159" s="241"/>
      <c r="P159" s="241"/>
      <c r="Q159" s="241"/>
      <c r="R159" s="241"/>
      <c r="S159" s="241"/>
      <c r="T159" s="24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3" t="s">
        <v>136</v>
      </c>
      <c r="AU159" s="243" t="s">
        <v>85</v>
      </c>
      <c r="AV159" s="13" t="s">
        <v>85</v>
      </c>
      <c r="AW159" s="13" t="s">
        <v>31</v>
      </c>
      <c r="AX159" s="13" t="s">
        <v>75</v>
      </c>
      <c r="AY159" s="243" t="s">
        <v>126</v>
      </c>
    </row>
    <row r="160" s="15" customFormat="1">
      <c r="A160" s="15"/>
      <c r="B160" s="255"/>
      <c r="C160" s="256"/>
      <c r="D160" s="234" t="s">
        <v>136</v>
      </c>
      <c r="E160" s="257" t="s">
        <v>1</v>
      </c>
      <c r="F160" s="258" t="s">
        <v>171</v>
      </c>
      <c r="G160" s="256"/>
      <c r="H160" s="257" t="s">
        <v>1</v>
      </c>
      <c r="I160" s="259"/>
      <c r="J160" s="256"/>
      <c r="K160" s="256"/>
      <c r="L160" s="260"/>
      <c r="M160" s="261"/>
      <c r="N160" s="262"/>
      <c r="O160" s="262"/>
      <c r="P160" s="262"/>
      <c r="Q160" s="262"/>
      <c r="R160" s="262"/>
      <c r="S160" s="262"/>
      <c r="T160" s="263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64" t="s">
        <v>136</v>
      </c>
      <c r="AU160" s="264" t="s">
        <v>85</v>
      </c>
      <c r="AV160" s="15" t="s">
        <v>83</v>
      </c>
      <c r="AW160" s="15" t="s">
        <v>31</v>
      </c>
      <c r="AX160" s="15" t="s">
        <v>75</v>
      </c>
      <c r="AY160" s="264" t="s">
        <v>126</v>
      </c>
    </row>
    <row r="161" s="13" customFormat="1">
      <c r="A161" s="13"/>
      <c r="B161" s="232"/>
      <c r="C161" s="233"/>
      <c r="D161" s="234" t="s">
        <v>136</v>
      </c>
      <c r="E161" s="235" t="s">
        <v>1</v>
      </c>
      <c r="F161" s="236" t="s">
        <v>564</v>
      </c>
      <c r="G161" s="233"/>
      <c r="H161" s="237">
        <v>-88</v>
      </c>
      <c r="I161" s="238"/>
      <c r="J161" s="233"/>
      <c r="K161" s="233"/>
      <c r="L161" s="239"/>
      <c r="M161" s="240"/>
      <c r="N161" s="241"/>
      <c r="O161" s="241"/>
      <c r="P161" s="241"/>
      <c r="Q161" s="241"/>
      <c r="R161" s="241"/>
      <c r="S161" s="241"/>
      <c r="T161" s="24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3" t="s">
        <v>136</v>
      </c>
      <c r="AU161" s="243" t="s">
        <v>85</v>
      </c>
      <c r="AV161" s="13" t="s">
        <v>85</v>
      </c>
      <c r="AW161" s="13" t="s">
        <v>31</v>
      </c>
      <c r="AX161" s="13" t="s">
        <v>75</v>
      </c>
      <c r="AY161" s="243" t="s">
        <v>126</v>
      </c>
    </row>
    <row r="162" s="13" customFormat="1">
      <c r="A162" s="13"/>
      <c r="B162" s="232"/>
      <c r="C162" s="233"/>
      <c r="D162" s="234" t="s">
        <v>136</v>
      </c>
      <c r="E162" s="235" t="s">
        <v>1</v>
      </c>
      <c r="F162" s="236" t="s">
        <v>85</v>
      </c>
      <c r="G162" s="233"/>
      <c r="H162" s="237">
        <v>2</v>
      </c>
      <c r="I162" s="238"/>
      <c r="J162" s="233"/>
      <c r="K162" s="233"/>
      <c r="L162" s="239"/>
      <c r="M162" s="240"/>
      <c r="N162" s="241"/>
      <c r="O162" s="241"/>
      <c r="P162" s="241"/>
      <c r="Q162" s="241"/>
      <c r="R162" s="241"/>
      <c r="S162" s="241"/>
      <c r="T162" s="24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3" t="s">
        <v>136</v>
      </c>
      <c r="AU162" s="243" t="s">
        <v>85</v>
      </c>
      <c r="AV162" s="13" t="s">
        <v>85</v>
      </c>
      <c r="AW162" s="13" t="s">
        <v>31</v>
      </c>
      <c r="AX162" s="13" t="s">
        <v>75</v>
      </c>
      <c r="AY162" s="243" t="s">
        <v>126</v>
      </c>
    </row>
    <row r="163" s="14" customFormat="1">
      <c r="A163" s="14"/>
      <c r="B163" s="244"/>
      <c r="C163" s="245"/>
      <c r="D163" s="234" t="s">
        <v>136</v>
      </c>
      <c r="E163" s="246" t="s">
        <v>1</v>
      </c>
      <c r="F163" s="247" t="s">
        <v>139</v>
      </c>
      <c r="G163" s="245"/>
      <c r="H163" s="248">
        <v>15418</v>
      </c>
      <c r="I163" s="249"/>
      <c r="J163" s="245"/>
      <c r="K163" s="245"/>
      <c r="L163" s="250"/>
      <c r="M163" s="251"/>
      <c r="N163" s="252"/>
      <c r="O163" s="252"/>
      <c r="P163" s="252"/>
      <c r="Q163" s="252"/>
      <c r="R163" s="252"/>
      <c r="S163" s="252"/>
      <c r="T163" s="253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4" t="s">
        <v>136</v>
      </c>
      <c r="AU163" s="254" t="s">
        <v>85</v>
      </c>
      <c r="AV163" s="14" t="s">
        <v>134</v>
      </c>
      <c r="AW163" s="14" t="s">
        <v>31</v>
      </c>
      <c r="AX163" s="14" t="s">
        <v>83</v>
      </c>
      <c r="AY163" s="254" t="s">
        <v>126</v>
      </c>
    </row>
    <row r="164" s="2" customFormat="1" ht="24.15" customHeight="1">
      <c r="A164" s="38"/>
      <c r="B164" s="39"/>
      <c r="C164" s="218" t="s">
        <v>178</v>
      </c>
      <c r="D164" s="218" t="s">
        <v>128</v>
      </c>
      <c r="E164" s="219" t="s">
        <v>179</v>
      </c>
      <c r="F164" s="220" t="s">
        <v>180</v>
      </c>
      <c r="G164" s="221" t="s">
        <v>131</v>
      </c>
      <c r="H164" s="222">
        <v>15416</v>
      </c>
      <c r="I164" s="223"/>
      <c r="J164" s="224">
        <f>ROUND(I164*H164,2)</f>
        <v>0</v>
      </c>
      <c r="K164" s="220" t="s">
        <v>132</v>
      </c>
      <c r="L164" s="225"/>
      <c r="M164" s="226" t="s">
        <v>1</v>
      </c>
      <c r="N164" s="227" t="s">
        <v>40</v>
      </c>
      <c r="O164" s="91"/>
      <c r="P164" s="228">
        <f>O164*H164</f>
        <v>0</v>
      </c>
      <c r="Q164" s="228">
        <v>9.0000000000000006E-05</v>
      </c>
      <c r="R164" s="228">
        <f>Q164*H164</f>
        <v>1.38744</v>
      </c>
      <c r="S164" s="228">
        <v>0</v>
      </c>
      <c r="T164" s="229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0" t="s">
        <v>133</v>
      </c>
      <c r="AT164" s="230" t="s">
        <v>128</v>
      </c>
      <c r="AU164" s="230" t="s">
        <v>85</v>
      </c>
      <c r="AY164" s="17" t="s">
        <v>126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7" t="s">
        <v>83</v>
      </c>
      <c r="BK164" s="231">
        <f>ROUND(I164*H164,2)</f>
        <v>0</v>
      </c>
      <c r="BL164" s="17" t="s">
        <v>134</v>
      </c>
      <c r="BM164" s="230" t="s">
        <v>565</v>
      </c>
    </row>
    <row r="165" s="15" customFormat="1">
      <c r="A165" s="15"/>
      <c r="B165" s="255"/>
      <c r="C165" s="256"/>
      <c r="D165" s="234" t="s">
        <v>136</v>
      </c>
      <c r="E165" s="257" t="s">
        <v>1</v>
      </c>
      <c r="F165" s="258" t="s">
        <v>562</v>
      </c>
      <c r="G165" s="256"/>
      <c r="H165" s="257" t="s">
        <v>1</v>
      </c>
      <c r="I165" s="259"/>
      <c r="J165" s="256"/>
      <c r="K165" s="256"/>
      <c r="L165" s="260"/>
      <c r="M165" s="261"/>
      <c r="N165" s="262"/>
      <c r="O165" s="262"/>
      <c r="P165" s="262"/>
      <c r="Q165" s="262"/>
      <c r="R165" s="262"/>
      <c r="S165" s="262"/>
      <c r="T165" s="263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64" t="s">
        <v>136</v>
      </c>
      <c r="AU165" s="264" t="s">
        <v>85</v>
      </c>
      <c r="AV165" s="15" t="s">
        <v>83</v>
      </c>
      <c r="AW165" s="15" t="s">
        <v>31</v>
      </c>
      <c r="AX165" s="15" t="s">
        <v>75</v>
      </c>
      <c r="AY165" s="264" t="s">
        <v>126</v>
      </c>
    </row>
    <row r="166" s="13" customFormat="1">
      <c r="A166" s="13"/>
      <c r="B166" s="232"/>
      <c r="C166" s="233"/>
      <c r="D166" s="234" t="s">
        <v>136</v>
      </c>
      <c r="E166" s="235" t="s">
        <v>1</v>
      </c>
      <c r="F166" s="236" t="s">
        <v>563</v>
      </c>
      <c r="G166" s="233"/>
      <c r="H166" s="237">
        <v>15504</v>
      </c>
      <c r="I166" s="238"/>
      <c r="J166" s="233"/>
      <c r="K166" s="233"/>
      <c r="L166" s="239"/>
      <c r="M166" s="240"/>
      <c r="N166" s="241"/>
      <c r="O166" s="241"/>
      <c r="P166" s="241"/>
      <c r="Q166" s="241"/>
      <c r="R166" s="241"/>
      <c r="S166" s="241"/>
      <c r="T166" s="24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3" t="s">
        <v>136</v>
      </c>
      <c r="AU166" s="243" t="s">
        <v>85</v>
      </c>
      <c r="AV166" s="13" t="s">
        <v>85</v>
      </c>
      <c r="AW166" s="13" t="s">
        <v>31</v>
      </c>
      <c r="AX166" s="13" t="s">
        <v>75</v>
      </c>
      <c r="AY166" s="243" t="s">
        <v>126</v>
      </c>
    </row>
    <row r="167" s="15" customFormat="1">
      <c r="A167" s="15"/>
      <c r="B167" s="255"/>
      <c r="C167" s="256"/>
      <c r="D167" s="234" t="s">
        <v>136</v>
      </c>
      <c r="E167" s="257" t="s">
        <v>1</v>
      </c>
      <c r="F167" s="258" t="s">
        <v>171</v>
      </c>
      <c r="G167" s="256"/>
      <c r="H167" s="257" t="s">
        <v>1</v>
      </c>
      <c r="I167" s="259"/>
      <c r="J167" s="256"/>
      <c r="K167" s="256"/>
      <c r="L167" s="260"/>
      <c r="M167" s="261"/>
      <c r="N167" s="262"/>
      <c r="O167" s="262"/>
      <c r="P167" s="262"/>
      <c r="Q167" s="262"/>
      <c r="R167" s="262"/>
      <c r="S167" s="262"/>
      <c r="T167" s="263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64" t="s">
        <v>136</v>
      </c>
      <c r="AU167" s="264" t="s">
        <v>85</v>
      </c>
      <c r="AV167" s="15" t="s">
        <v>83</v>
      </c>
      <c r="AW167" s="15" t="s">
        <v>31</v>
      </c>
      <c r="AX167" s="15" t="s">
        <v>75</v>
      </c>
      <c r="AY167" s="264" t="s">
        <v>126</v>
      </c>
    </row>
    <row r="168" s="13" customFormat="1">
      <c r="A168" s="13"/>
      <c r="B168" s="232"/>
      <c r="C168" s="233"/>
      <c r="D168" s="234" t="s">
        <v>136</v>
      </c>
      <c r="E168" s="235" t="s">
        <v>1</v>
      </c>
      <c r="F168" s="236" t="s">
        <v>564</v>
      </c>
      <c r="G168" s="233"/>
      <c r="H168" s="237">
        <v>-88</v>
      </c>
      <c r="I168" s="238"/>
      <c r="J168" s="233"/>
      <c r="K168" s="233"/>
      <c r="L168" s="239"/>
      <c r="M168" s="240"/>
      <c r="N168" s="241"/>
      <c r="O168" s="241"/>
      <c r="P168" s="241"/>
      <c r="Q168" s="241"/>
      <c r="R168" s="241"/>
      <c r="S168" s="241"/>
      <c r="T168" s="24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3" t="s">
        <v>136</v>
      </c>
      <c r="AU168" s="243" t="s">
        <v>85</v>
      </c>
      <c r="AV168" s="13" t="s">
        <v>85</v>
      </c>
      <c r="AW168" s="13" t="s">
        <v>31</v>
      </c>
      <c r="AX168" s="13" t="s">
        <v>75</v>
      </c>
      <c r="AY168" s="243" t="s">
        <v>126</v>
      </c>
    </row>
    <row r="169" s="14" customFormat="1">
      <c r="A169" s="14"/>
      <c r="B169" s="244"/>
      <c r="C169" s="245"/>
      <c r="D169" s="234" t="s">
        <v>136</v>
      </c>
      <c r="E169" s="246" t="s">
        <v>1</v>
      </c>
      <c r="F169" s="247" t="s">
        <v>139</v>
      </c>
      <c r="G169" s="245"/>
      <c r="H169" s="248">
        <v>15416</v>
      </c>
      <c r="I169" s="249"/>
      <c r="J169" s="245"/>
      <c r="K169" s="245"/>
      <c r="L169" s="250"/>
      <c r="M169" s="251"/>
      <c r="N169" s="252"/>
      <c r="O169" s="252"/>
      <c r="P169" s="252"/>
      <c r="Q169" s="252"/>
      <c r="R169" s="252"/>
      <c r="S169" s="252"/>
      <c r="T169" s="253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4" t="s">
        <v>136</v>
      </c>
      <c r="AU169" s="254" t="s">
        <v>85</v>
      </c>
      <c r="AV169" s="14" t="s">
        <v>134</v>
      </c>
      <c r="AW169" s="14" t="s">
        <v>31</v>
      </c>
      <c r="AX169" s="14" t="s">
        <v>83</v>
      </c>
      <c r="AY169" s="254" t="s">
        <v>126</v>
      </c>
    </row>
    <row r="170" s="2" customFormat="1" ht="24.15" customHeight="1">
      <c r="A170" s="38"/>
      <c r="B170" s="39"/>
      <c r="C170" s="218" t="s">
        <v>133</v>
      </c>
      <c r="D170" s="218" t="s">
        <v>128</v>
      </c>
      <c r="E170" s="219" t="s">
        <v>182</v>
      </c>
      <c r="F170" s="220" t="s">
        <v>183</v>
      </c>
      <c r="G170" s="221" t="s">
        <v>131</v>
      </c>
      <c r="H170" s="222">
        <v>15416</v>
      </c>
      <c r="I170" s="223"/>
      <c r="J170" s="224">
        <f>ROUND(I170*H170,2)</f>
        <v>0</v>
      </c>
      <c r="K170" s="220" t="s">
        <v>132</v>
      </c>
      <c r="L170" s="225"/>
      <c r="M170" s="226" t="s">
        <v>1</v>
      </c>
      <c r="N170" s="227" t="s">
        <v>40</v>
      </c>
      <c r="O170" s="91"/>
      <c r="P170" s="228">
        <f>O170*H170</f>
        <v>0</v>
      </c>
      <c r="Q170" s="228">
        <v>0.00040999999999999999</v>
      </c>
      <c r="R170" s="228">
        <f>Q170*H170</f>
        <v>6.3205599999999995</v>
      </c>
      <c r="S170" s="228">
        <v>0</v>
      </c>
      <c r="T170" s="229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0" t="s">
        <v>133</v>
      </c>
      <c r="AT170" s="230" t="s">
        <v>128</v>
      </c>
      <c r="AU170" s="230" t="s">
        <v>85</v>
      </c>
      <c r="AY170" s="17" t="s">
        <v>126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7" t="s">
        <v>83</v>
      </c>
      <c r="BK170" s="231">
        <f>ROUND(I170*H170,2)</f>
        <v>0</v>
      </c>
      <c r="BL170" s="17" t="s">
        <v>134</v>
      </c>
      <c r="BM170" s="230" t="s">
        <v>566</v>
      </c>
    </row>
    <row r="171" s="15" customFormat="1">
      <c r="A171" s="15"/>
      <c r="B171" s="255"/>
      <c r="C171" s="256"/>
      <c r="D171" s="234" t="s">
        <v>136</v>
      </c>
      <c r="E171" s="257" t="s">
        <v>1</v>
      </c>
      <c r="F171" s="258" t="s">
        <v>562</v>
      </c>
      <c r="G171" s="256"/>
      <c r="H171" s="257" t="s">
        <v>1</v>
      </c>
      <c r="I171" s="259"/>
      <c r="J171" s="256"/>
      <c r="K171" s="256"/>
      <c r="L171" s="260"/>
      <c r="M171" s="261"/>
      <c r="N171" s="262"/>
      <c r="O171" s="262"/>
      <c r="P171" s="262"/>
      <c r="Q171" s="262"/>
      <c r="R171" s="262"/>
      <c r="S171" s="262"/>
      <c r="T171" s="263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64" t="s">
        <v>136</v>
      </c>
      <c r="AU171" s="264" t="s">
        <v>85</v>
      </c>
      <c r="AV171" s="15" t="s">
        <v>83</v>
      </c>
      <c r="AW171" s="15" t="s">
        <v>31</v>
      </c>
      <c r="AX171" s="15" t="s">
        <v>75</v>
      </c>
      <c r="AY171" s="264" t="s">
        <v>126</v>
      </c>
    </row>
    <row r="172" s="13" customFormat="1">
      <c r="A172" s="13"/>
      <c r="B172" s="232"/>
      <c r="C172" s="233"/>
      <c r="D172" s="234" t="s">
        <v>136</v>
      </c>
      <c r="E172" s="235" t="s">
        <v>1</v>
      </c>
      <c r="F172" s="236" t="s">
        <v>563</v>
      </c>
      <c r="G172" s="233"/>
      <c r="H172" s="237">
        <v>15504</v>
      </c>
      <c r="I172" s="238"/>
      <c r="J172" s="233"/>
      <c r="K172" s="233"/>
      <c r="L172" s="239"/>
      <c r="M172" s="240"/>
      <c r="N172" s="241"/>
      <c r="O172" s="241"/>
      <c r="P172" s="241"/>
      <c r="Q172" s="241"/>
      <c r="R172" s="241"/>
      <c r="S172" s="241"/>
      <c r="T172" s="24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3" t="s">
        <v>136</v>
      </c>
      <c r="AU172" s="243" t="s">
        <v>85</v>
      </c>
      <c r="AV172" s="13" t="s">
        <v>85</v>
      </c>
      <c r="AW172" s="13" t="s">
        <v>31</v>
      </c>
      <c r="AX172" s="13" t="s">
        <v>75</v>
      </c>
      <c r="AY172" s="243" t="s">
        <v>126</v>
      </c>
    </row>
    <row r="173" s="15" customFormat="1">
      <c r="A173" s="15"/>
      <c r="B173" s="255"/>
      <c r="C173" s="256"/>
      <c r="D173" s="234" t="s">
        <v>136</v>
      </c>
      <c r="E173" s="257" t="s">
        <v>1</v>
      </c>
      <c r="F173" s="258" t="s">
        <v>171</v>
      </c>
      <c r="G173" s="256"/>
      <c r="H173" s="257" t="s">
        <v>1</v>
      </c>
      <c r="I173" s="259"/>
      <c r="J173" s="256"/>
      <c r="K173" s="256"/>
      <c r="L173" s="260"/>
      <c r="M173" s="261"/>
      <c r="N173" s="262"/>
      <c r="O173" s="262"/>
      <c r="P173" s="262"/>
      <c r="Q173" s="262"/>
      <c r="R173" s="262"/>
      <c r="S173" s="262"/>
      <c r="T173" s="263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64" t="s">
        <v>136</v>
      </c>
      <c r="AU173" s="264" t="s">
        <v>85</v>
      </c>
      <c r="AV173" s="15" t="s">
        <v>83</v>
      </c>
      <c r="AW173" s="15" t="s">
        <v>31</v>
      </c>
      <c r="AX173" s="15" t="s">
        <v>75</v>
      </c>
      <c r="AY173" s="264" t="s">
        <v>126</v>
      </c>
    </row>
    <row r="174" s="13" customFormat="1">
      <c r="A174" s="13"/>
      <c r="B174" s="232"/>
      <c r="C174" s="233"/>
      <c r="D174" s="234" t="s">
        <v>136</v>
      </c>
      <c r="E174" s="235" t="s">
        <v>1</v>
      </c>
      <c r="F174" s="236" t="s">
        <v>564</v>
      </c>
      <c r="G174" s="233"/>
      <c r="H174" s="237">
        <v>-88</v>
      </c>
      <c r="I174" s="238"/>
      <c r="J174" s="233"/>
      <c r="K174" s="233"/>
      <c r="L174" s="239"/>
      <c r="M174" s="240"/>
      <c r="N174" s="241"/>
      <c r="O174" s="241"/>
      <c r="P174" s="241"/>
      <c r="Q174" s="241"/>
      <c r="R174" s="241"/>
      <c r="S174" s="241"/>
      <c r="T174" s="24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3" t="s">
        <v>136</v>
      </c>
      <c r="AU174" s="243" t="s">
        <v>85</v>
      </c>
      <c r="AV174" s="13" t="s">
        <v>85</v>
      </c>
      <c r="AW174" s="13" t="s">
        <v>31</v>
      </c>
      <c r="AX174" s="13" t="s">
        <v>75</v>
      </c>
      <c r="AY174" s="243" t="s">
        <v>126</v>
      </c>
    </row>
    <row r="175" s="14" customFormat="1">
      <c r="A175" s="14"/>
      <c r="B175" s="244"/>
      <c r="C175" s="245"/>
      <c r="D175" s="234" t="s">
        <v>136</v>
      </c>
      <c r="E175" s="246" t="s">
        <v>1</v>
      </c>
      <c r="F175" s="247" t="s">
        <v>139</v>
      </c>
      <c r="G175" s="245"/>
      <c r="H175" s="248">
        <v>15416</v>
      </c>
      <c r="I175" s="249"/>
      <c r="J175" s="245"/>
      <c r="K175" s="245"/>
      <c r="L175" s="250"/>
      <c r="M175" s="251"/>
      <c r="N175" s="252"/>
      <c r="O175" s="252"/>
      <c r="P175" s="252"/>
      <c r="Q175" s="252"/>
      <c r="R175" s="252"/>
      <c r="S175" s="252"/>
      <c r="T175" s="253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4" t="s">
        <v>136</v>
      </c>
      <c r="AU175" s="254" t="s">
        <v>85</v>
      </c>
      <c r="AV175" s="14" t="s">
        <v>134</v>
      </c>
      <c r="AW175" s="14" t="s">
        <v>31</v>
      </c>
      <c r="AX175" s="14" t="s">
        <v>83</v>
      </c>
      <c r="AY175" s="254" t="s">
        <v>126</v>
      </c>
    </row>
    <row r="176" s="2" customFormat="1" ht="24.15" customHeight="1">
      <c r="A176" s="38"/>
      <c r="B176" s="39"/>
      <c r="C176" s="218" t="s">
        <v>185</v>
      </c>
      <c r="D176" s="218" t="s">
        <v>128</v>
      </c>
      <c r="E176" s="219" t="s">
        <v>186</v>
      </c>
      <c r="F176" s="220" t="s">
        <v>187</v>
      </c>
      <c r="G176" s="221" t="s">
        <v>131</v>
      </c>
      <c r="H176" s="222">
        <v>15416</v>
      </c>
      <c r="I176" s="223"/>
      <c r="J176" s="224">
        <f>ROUND(I176*H176,2)</f>
        <v>0</v>
      </c>
      <c r="K176" s="220" t="s">
        <v>132</v>
      </c>
      <c r="L176" s="225"/>
      <c r="M176" s="226" t="s">
        <v>1</v>
      </c>
      <c r="N176" s="227" t="s">
        <v>40</v>
      </c>
      <c r="O176" s="91"/>
      <c r="P176" s="228">
        <f>O176*H176</f>
        <v>0</v>
      </c>
      <c r="Q176" s="228">
        <v>5.0000000000000002E-05</v>
      </c>
      <c r="R176" s="228">
        <f>Q176*H176</f>
        <v>0.77080000000000004</v>
      </c>
      <c r="S176" s="228">
        <v>0</v>
      </c>
      <c r="T176" s="229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0" t="s">
        <v>133</v>
      </c>
      <c r="AT176" s="230" t="s">
        <v>128</v>
      </c>
      <c r="AU176" s="230" t="s">
        <v>85</v>
      </c>
      <c r="AY176" s="17" t="s">
        <v>126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7" t="s">
        <v>83</v>
      </c>
      <c r="BK176" s="231">
        <f>ROUND(I176*H176,2)</f>
        <v>0</v>
      </c>
      <c r="BL176" s="17" t="s">
        <v>134</v>
      </c>
      <c r="BM176" s="230" t="s">
        <v>567</v>
      </c>
    </row>
    <row r="177" s="15" customFormat="1">
      <c r="A177" s="15"/>
      <c r="B177" s="255"/>
      <c r="C177" s="256"/>
      <c r="D177" s="234" t="s">
        <v>136</v>
      </c>
      <c r="E177" s="257" t="s">
        <v>1</v>
      </c>
      <c r="F177" s="258" t="s">
        <v>562</v>
      </c>
      <c r="G177" s="256"/>
      <c r="H177" s="257" t="s">
        <v>1</v>
      </c>
      <c r="I177" s="259"/>
      <c r="J177" s="256"/>
      <c r="K177" s="256"/>
      <c r="L177" s="260"/>
      <c r="M177" s="261"/>
      <c r="N177" s="262"/>
      <c r="O177" s="262"/>
      <c r="P177" s="262"/>
      <c r="Q177" s="262"/>
      <c r="R177" s="262"/>
      <c r="S177" s="262"/>
      <c r="T177" s="263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64" t="s">
        <v>136</v>
      </c>
      <c r="AU177" s="264" t="s">
        <v>85</v>
      </c>
      <c r="AV177" s="15" t="s">
        <v>83</v>
      </c>
      <c r="AW177" s="15" t="s">
        <v>31</v>
      </c>
      <c r="AX177" s="15" t="s">
        <v>75</v>
      </c>
      <c r="AY177" s="264" t="s">
        <v>126</v>
      </c>
    </row>
    <row r="178" s="13" customFormat="1">
      <c r="A178" s="13"/>
      <c r="B178" s="232"/>
      <c r="C178" s="233"/>
      <c r="D178" s="234" t="s">
        <v>136</v>
      </c>
      <c r="E178" s="235" t="s">
        <v>1</v>
      </c>
      <c r="F178" s="236" t="s">
        <v>563</v>
      </c>
      <c r="G178" s="233"/>
      <c r="H178" s="237">
        <v>15504</v>
      </c>
      <c r="I178" s="238"/>
      <c r="J178" s="233"/>
      <c r="K178" s="233"/>
      <c r="L178" s="239"/>
      <c r="M178" s="240"/>
      <c r="N178" s="241"/>
      <c r="O178" s="241"/>
      <c r="P178" s="241"/>
      <c r="Q178" s="241"/>
      <c r="R178" s="241"/>
      <c r="S178" s="241"/>
      <c r="T178" s="24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3" t="s">
        <v>136</v>
      </c>
      <c r="AU178" s="243" t="s">
        <v>85</v>
      </c>
      <c r="AV178" s="13" t="s">
        <v>85</v>
      </c>
      <c r="AW178" s="13" t="s">
        <v>31</v>
      </c>
      <c r="AX178" s="13" t="s">
        <v>75</v>
      </c>
      <c r="AY178" s="243" t="s">
        <v>126</v>
      </c>
    </row>
    <row r="179" s="15" customFormat="1">
      <c r="A179" s="15"/>
      <c r="B179" s="255"/>
      <c r="C179" s="256"/>
      <c r="D179" s="234" t="s">
        <v>136</v>
      </c>
      <c r="E179" s="257" t="s">
        <v>1</v>
      </c>
      <c r="F179" s="258" t="s">
        <v>171</v>
      </c>
      <c r="G179" s="256"/>
      <c r="H179" s="257" t="s">
        <v>1</v>
      </c>
      <c r="I179" s="259"/>
      <c r="J179" s="256"/>
      <c r="K179" s="256"/>
      <c r="L179" s="260"/>
      <c r="M179" s="261"/>
      <c r="N179" s="262"/>
      <c r="O179" s="262"/>
      <c r="P179" s="262"/>
      <c r="Q179" s="262"/>
      <c r="R179" s="262"/>
      <c r="S179" s="262"/>
      <c r="T179" s="263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64" t="s">
        <v>136</v>
      </c>
      <c r="AU179" s="264" t="s">
        <v>85</v>
      </c>
      <c r="AV179" s="15" t="s">
        <v>83</v>
      </c>
      <c r="AW179" s="15" t="s">
        <v>31</v>
      </c>
      <c r="AX179" s="15" t="s">
        <v>75</v>
      </c>
      <c r="AY179" s="264" t="s">
        <v>126</v>
      </c>
    </row>
    <row r="180" s="13" customFormat="1">
      <c r="A180" s="13"/>
      <c r="B180" s="232"/>
      <c r="C180" s="233"/>
      <c r="D180" s="234" t="s">
        <v>136</v>
      </c>
      <c r="E180" s="235" t="s">
        <v>1</v>
      </c>
      <c r="F180" s="236" t="s">
        <v>564</v>
      </c>
      <c r="G180" s="233"/>
      <c r="H180" s="237">
        <v>-88</v>
      </c>
      <c r="I180" s="238"/>
      <c r="J180" s="233"/>
      <c r="K180" s="233"/>
      <c r="L180" s="239"/>
      <c r="M180" s="240"/>
      <c r="N180" s="241"/>
      <c r="O180" s="241"/>
      <c r="P180" s="241"/>
      <c r="Q180" s="241"/>
      <c r="R180" s="241"/>
      <c r="S180" s="241"/>
      <c r="T180" s="24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3" t="s">
        <v>136</v>
      </c>
      <c r="AU180" s="243" t="s">
        <v>85</v>
      </c>
      <c r="AV180" s="13" t="s">
        <v>85</v>
      </c>
      <c r="AW180" s="13" t="s">
        <v>31</v>
      </c>
      <c r="AX180" s="13" t="s">
        <v>75</v>
      </c>
      <c r="AY180" s="243" t="s">
        <v>126</v>
      </c>
    </row>
    <row r="181" s="14" customFormat="1">
      <c r="A181" s="14"/>
      <c r="B181" s="244"/>
      <c r="C181" s="245"/>
      <c r="D181" s="234" t="s">
        <v>136</v>
      </c>
      <c r="E181" s="246" t="s">
        <v>1</v>
      </c>
      <c r="F181" s="247" t="s">
        <v>139</v>
      </c>
      <c r="G181" s="245"/>
      <c r="H181" s="248">
        <v>15416</v>
      </c>
      <c r="I181" s="249"/>
      <c r="J181" s="245"/>
      <c r="K181" s="245"/>
      <c r="L181" s="250"/>
      <c r="M181" s="251"/>
      <c r="N181" s="252"/>
      <c r="O181" s="252"/>
      <c r="P181" s="252"/>
      <c r="Q181" s="252"/>
      <c r="R181" s="252"/>
      <c r="S181" s="252"/>
      <c r="T181" s="253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4" t="s">
        <v>136</v>
      </c>
      <c r="AU181" s="254" t="s">
        <v>85</v>
      </c>
      <c r="AV181" s="14" t="s">
        <v>134</v>
      </c>
      <c r="AW181" s="14" t="s">
        <v>31</v>
      </c>
      <c r="AX181" s="14" t="s">
        <v>83</v>
      </c>
      <c r="AY181" s="254" t="s">
        <v>126</v>
      </c>
    </row>
    <row r="182" s="2" customFormat="1" ht="24.15" customHeight="1">
      <c r="A182" s="38"/>
      <c r="B182" s="39"/>
      <c r="C182" s="218" t="s">
        <v>189</v>
      </c>
      <c r="D182" s="218" t="s">
        <v>128</v>
      </c>
      <c r="E182" s="219" t="s">
        <v>190</v>
      </c>
      <c r="F182" s="220" t="s">
        <v>191</v>
      </c>
      <c r="G182" s="221" t="s">
        <v>131</v>
      </c>
      <c r="H182" s="222">
        <v>9380</v>
      </c>
      <c r="I182" s="223"/>
      <c r="J182" s="224">
        <f>ROUND(I182*H182,2)</f>
        <v>0</v>
      </c>
      <c r="K182" s="220" t="s">
        <v>132</v>
      </c>
      <c r="L182" s="225"/>
      <c r="M182" s="226" t="s">
        <v>1</v>
      </c>
      <c r="N182" s="227" t="s">
        <v>40</v>
      </c>
      <c r="O182" s="91"/>
      <c r="P182" s="228">
        <f>O182*H182</f>
        <v>0</v>
      </c>
      <c r="Q182" s="228">
        <v>0.00018000000000000001</v>
      </c>
      <c r="R182" s="228">
        <f>Q182*H182</f>
        <v>1.6884000000000001</v>
      </c>
      <c r="S182" s="228">
        <v>0</v>
      </c>
      <c r="T182" s="229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0" t="s">
        <v>133</v>
      </c>
      <c r="AT182" s="230" t="s">
        <v>128</v>
      </c>
      <c r="AU182" s="230" t="s">
        <v>85</v>
      </c>
      <c r="AY182" s="17" t="s">
        <v>126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7" t="s">
        <v>83</v>
      </c>
      <c r="BK182" s="231">
        <f>ROUND(I182*H182,2)</f>
        <v>0</v>
      </c>
      <c r="BL182" s="17" t="s">
        <v>134</v>
      </c>
      <c r="BM182" s="230" t="s">
        <v>568</v>
      </c>
    </row>
    <row r="183" s="15" customFormat="1">
      <c r="A183" s="15"/>
      <c r="B183" s="255"/>
      <c r="C183" s="256"/>
      <c r="D183" s="234" t="s">
        <v>136</v>
      </c>
      <c r="E183" s="257" t="s">
        <v>1</v>
      </c>
      <c r="F183" s="258" t="s">
        <v>562</v>
      </c>
      <c r="G183" s="256"/>
      <c r="H183" s="257" t="s">
        <v>1</v>
      </c>
      <c r="I183" s="259"/>
      <c r="J183" s="256"/>
      <c r="K183" s="256"/>
      <c r="L183" s="260"/>
      <c r="M183" s="261"/>
      <c r="N183" s="262"/>
      <c r="O183" s="262"/>
      <c r="P183" s="262"/>
      <c r="Q183" s="262"/>
      <c r="R183" s="262"/>
      <c r="S183" s="262"/>
      <c r="T183" s="263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64" t="s">
        <v>136</v>
      </c>
      <c r="AU183" s="264" t="s">
        <v>85</v>
      </c>
      <c r="AV183" s="15" t="s">
        <v>83</v>
      </c>
      <c r="AW183" s="15" t="s">
        <v>31</v>
      </c>
      <c r="AX183" s="15" t="s">
        <v>75</v>
      </c>
      <c r="AY183" s="264" t="s">
        <v>126</v>
      </c>
    </row>
    <row r="184" s="13" customFormat="1">
      <c r="A184" s="13"/>
      <c r="B184" s="232"/>
      <c r="C184" s="233"/>
      <c r="D184" s="234" t="s">
        <v>136</v>
      </c>
      <c r="E184" s="235" t="s">
        <v>1</v>
      </c>
      <c r="F184" s="236" t="s">
        <v>569</v>
      </c>
      <c r="G184" s="233"/>
      <c r="H184" s="237">
        <v>7752</v>
      </c>
      <c r="I184" s="238"/>
      <c r="J184" s="233"/>
      <c r="K184" s="233"/>
      <c r="L184" s="239"/>
      <c r="M184" s="240"/>
      <c r="N184" s="241"/>
      <c r="O184" s="241"/>
      <c r="P184" s="241"/>
      <c r="Q184" s="241"/>
      <c r="R184" s="241"/>
      <c r="S184" s="241"/>
      <c r="T184" s="24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3" t="s">
        <v>136</v>
      </c>
      <c r="AU184" s="243" t="s">
        <v>85</v>
      </c>
      <c r="AV184" s="13" t="s">
        <v>85</v>
      </c>
      <c r="AW184" s="13" t="s">
        <v>31</v>
      </c>
      <c r="AX184" s="13" t="s">
        <v>75</v>
      </c>
      <c r="AY184" s="243" t="s">
        <v>126</v>
      </c>
    </row>
    <row r="185" s="15" customFormat="1">
      <c r="A185" s="15"/>
      <c r="B185" s="255"/>
      <c r="C185" s="256"/>
      <c r="D185" s="234" t="s">
        <v>136</v>
      </c>
      <c r="E185" s="257" t="s">
        <v>1</v>
      </c>
      <c r="F185" s="258" t="s">
        <v>544</v>
      </c>
      <c r="G185" s="256"/>
      <c r="H185" s="257" t="s">
        <v>1</v>
      </c>
      <c r="I185" s="259"/>
      <c r="J185" s="256"/>
      <c r="K185" s="256"/>
      <c r="L185" s="260"/>
      <c r="M185" s="261"/>
      <c r="N185" s="262"/>
      <c r="O185" s="262"/>
      <c r="P185" s="262"/>
      <c r="Q185" s="262"/>
      <c r="R185" s="262"/>
      <c r="S185" s="262"/>
      <c r="T185" s="263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64" t="s">
        <v>136</v>
      </c>
      <c r="AU185" s="264" t="s">
        <v>85</v>
      </c>
      <c r="AV185" s="15" t="s">
        <v>83</v>
      </c>
      <c r="AW185" s="15" t="s">
        <v>31</v>
      </c>
      <c r="AX185" s="15" t="s">
        <v>75</v>
      </c>
      <c r="AY185" s="264" t="s">
        <v>126</v>
      </c>
    </row>
    <row r="186" s="13" customFormat="1">
      <c r="A186" s="13"/>
      <c r="B186" s="232"/>
      <c r="C186" s="233"/>
      <c r="D186" s="234" t="s">
        <v>136</v>
      </c>
      <c r="E186" s="235" t="s">
        <v>1</v>
      </c>
      <c r="F186" s="236" t="s">
        <v>570</v>
      </c>
      <c r="G186" s="233"/>
      <c r="H186" s="237">
        <v>1623.5999999999999</v>
      </c>
      <c r="I186" s="238"/>
      <c r="J186" s="233"/>
      <c r="K186" s="233"/>
      <c r="L186" s="239"/>
      <c r="M186" s="240"/>
      <c r="N186" s="241"/>
      <c r="O186" s="241"/>
      <c r="P186" s="241"/>
      <c r="Q186" s="241"/>
      <c r="R186" s="241"/>
      <c r="S186" s="241"/>
      <c r="T186" s="24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3" t="s">
        <v>136</v>
      </c>
      <c r="AU186" s="243" t="s">
        <v>85</v>
      </c>
      <c r="AV186" s="13" t="s">
        <v>85</v>
      </c>
      <c r="AW186" s="13" t="s">
        <v>31</v>
      </c>
      <c r="AX186" s="13" t="s">
        <v>75</v>
      </c>
      <c r="AY186" s="243" t="s">
        <v>126</v>
      </c>
    </row>
    <row r="187" s="15" customFormat="1">
      <c r="A187" s="15"/>
      <c r="B187" s="255"/>
      <c r="C187" s="256"/>
      <c r="D187" s="234" t="s">
        <v>136</v>
      </c>
      <c r="E187" s="257" t="s">
        <v>1</v>
      </c>
      <c r="F187" s="258" t="s">
        <v>571</v>
      </c>
      <c r="G187" s="256"/>
      <c r="H187" s="257" t="s">
        <v>1</v>
      </c>
      <c r="I187" s="259"/>
      <c r="J187" s="256"/>
      <c r="K187" s="256"/>
      <c r="L187" s="260"/>
      <c r="M187" s="261"/>
      <c r="N187" s="262"/>
      <c r="O187" s="262"/>
      <c r="P187" s="262"/>
      <c r="Q187" s="262"/>
      <c r="R187" s="262"/>
      <c r="S187" s="262"/>
      <c r="T187" s="263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64" t="s">
        <v>136</v>
      </c>
      <c r="AU187" s="264" t="s">
        <v>85</v>
      </c>
      <c r="AV187" s="15" t="s">
        <v>83</v>
      </c>
      <c r="AW187" s="15" t="s">
        <v>31</v>
      </c>
      <c r="AX187" s="15" t="s">
        <v>75</v>
      </c>
      <c r="AY187" s="264" t="s">
        <v>126</v>
      </c>
    </row>
    <row r="188" s="13" customFormat="1">
      <c r="A188" s="13"/>
      <c r="B188" s="232"/>
      <c r="C188" s="233"/>
      <c r="D188" s="234" t="s">
        <v>136</v>
      </c>
      <c r="E188" s="235" t="s">
        <v>1</v>
      </c>
      <c r="F188" s="236" t="s">
        <v>572</v>
      </c>
      <c r="G188" s="233"/>
      <c r="H188" s="237">
        <v>4</v>
      </c>
      <c r="I188" s="238"/>
      <c r="J188" s="233"/>
      <c r="K188" s="233"/>
      <c r="L188" s="239"/>
      <c r="M188" s="240"/>
      <c r="N188" s="241"/>
      <c r="O188" s="241"/>
      <c r="P188" s="241"/>
      <c r="Q188" s="241"/>
      <c r="R188" s="241"/>
      <c r="S188" s="241"/>
      <c r="T188" s="24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3" t="s">
        <v>136</v>
      </c>
      <c r="AU188" s="243" t="s">
        <v>85</v>
      </c>
      <c r="AV188" s="13" t="s">
        <v>85</v>
      </c>
      <c r="AW188" s="13" t="s">
        <v>31</v>
      </c>
      <c r="AX188" s="13" t="s">
        <v>75</v>
      </c>
      <c r="AY188" s="243" t="s">
        <v>126</v>
      </c>
    </row>
    <row r="189" s="13" customFormat="1">
      <c r="A189" s="13"/>
      <c r="B189" s="232"/>
      <c r="C189" s="233"/>
      <c r="D189" s="234" t="s">
        <v>136</v>
      </c>
      <c r="E189" s="235" t="s">
        <v>1</v>
      </c>
      <c r="F189" s="236" t="s">
        <v>573</v>
      </c>
      <c r="G189" s="233"/>
      <c r="H189" s="237">
        <v>0.40000000000000002</v>
      </c>
      <c r="I189" s="238"/>
      <c r="J189" s="233"/>
      <c r="K189" s="233"/>
      <c r="L189" s="239"/>
      <c r="M189" s="240"/>
      <c r="N189" s="241"/>
      <c r="O189" s="241"/>
      <c r="P189" s="241"/>
      <c r="Q189" s="241"/>
      <c r="R189" s="241"/>
      <c r="S189" s="241"/>
      <c r="T189" s="24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3" t="s">
        <v>136</v>
      </c>
      <c r="AU189" s="243" t="s">
        <v>85</v>
      </c>
      <c r="AV189" s="13" t="s">
        <v>85</v>
      </c>
      <c r="AW189" s="13" t="s">
        <v>31</v>
      </c>
      <c r="AX189" s="13" t="s">
        <v>75</v>
      </c>
      <c r="AY189" s="243" t="s">
        <v>126</v>
      </c>
    </row>
    <row r="190" s="14" customFormat="1">
      <c r="A190" s="14"/>
      <c r="B190" s="244"/>
      <c r="C190" s="245"/>
      <c r="D190" s="234" t="s">
        <v>136</v>
      </c>
      <c r="E190" s="246" t="s">
        <v>1</v>
      </c>
      <c r="F190" s="247" t="s">
        <v>139</v>
      </c>
      <c r="G190" s="245"/>
      <c r="H190" s="248">
        <v>9380</v>
      </c>
      <c r="I190" s="249"/>
      <c r="J190" s="245"/>
      <c r="K190" s="245"/>
      <c r="L190" s="250"/>
      <c r="M190" s="251"/>
      <c r="N190" s="252"/>
      <c r="O190" s="252"/>
      <c r="P190" s="252"/>
      <c r="Q190" s="252"/>
      <c r="R190" s="252"/>
      <c r="S190" s="252"/>
      <c r="T190" s="253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4" t="s">
        <v>136</v>
      </c>
      <c r="AU190" s="254" t="s">
        <v>85</v>
      </c>
      <c r="AV190" s="14" t="s">
        <v>134</v>
      </c>
      <c r="AW190" s="14" t="s">
        <v>31</v>
      </c>
      <c r="AX190" s="14" t="s">
        <v>83</v>
      </c>
      <c r="AY190" s="254" t="s">
        <v>126</v>
      </c>
    </row>
    <row r="191" s="2" customFormat="1" ht="24.15" customHeight="1">
      <c r="A191" s="38"/>
      <c r="B191" s="39"/>
      <c r="C191" s="218" t="s">
        <v>195</v>
      </c>
      <c r="D191" s="218" t="s">
        <v>128</v>
      </c>
      <c r="E191" s="219" t="s">
        <v>205</v>
      </c>
      <c r="F191" s="220" t="s">
        <v>206</v>
      </c>
      <c r="G191" s="221" t="s">
        <v>207</v>
      </c>
      <c r="H191" s="222">
        <v>5446.3500000000004</v>
      </c>
      <c r="I191" s="223"/>
      <c r="J191" s="224">
        <f>ROUND(I191*H191,2)</f>
        <v>0</v>
      </c>
      <c r="K191" s="220" t="s">
        <v>132</v>
      </c>
      <c r="L191" s="225"/>
      <c r="M191" s="226" t="s">
        <v>1</v>
      </c>
      <c r="N191" s="227" t="s">
        <v>40</v>
      </c>
      <c r="O191" s="91"/>
      <c r="P191" s="228">
        <f>O191*H191</f>
        <v>0</v>
      </c>
      <c r="Q191" s="228">
        <v>1</v>
      </c>
      <c r="R191" s="228">
        <f>Q191*H191</f>
        <v>5446.3500000000004</v>
      </c>
      <c r="S191" s="228">
        <v>0</v>
      </c>
      <c r="T191" s="229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30" t="s">
        <v>133</v>
      </c>
      <c r="AT191" s="230" t="s">
        <v>128</v>
      </c>
      <c r="AU191" s="230" t="s">
        <v>85</v>
      </c>
      <c r="AY191" s="17" t="s">
        <v>126</v>
      </c>
      <c r="BE191" s="231">
        <f>IF(N191="základní",J191,0)</f>
        <v>0</v>
      </c>
      <c r="BF191" s="231">
        <f>IF(N191="snížená",J191,0)</f>
        <v>0</v>
      </c>
      <c r="BG191" s="231">
        <f>IF(N191="zákl. přenesená",J191,0)</f>
        <v>0</v>
      </c>
      <c r="BH191" s="231">
        <f>IF(N191="sníž. přenesená",J191,0)</f>
        <v>0</v>
      </c>
      <c r="BI191" s="231">
        <f>IF(N191="nulová",J191,0)</f>
        <v>0</v>
      </c>
      <c r="BJ191" s="17" t="s">
        <v>83</v>
      </c>
      <c r="BK191" s="231">
        <f>ROUND(I191*H191,2)</f>
        <v>0</v>
      </c>
      <c r="BL191" s="17" t="s">
        <v>134</v>
      </c>
      <c r="BM191" s="230" t="s">
        <v>574</v>
      </c>
    </row>
    <row r="192" s="15" customFormat="1">
      <c r="A192" s="15"/>
      <c r="B192" s="255"/>
      <c r="C192" s="256"/>
      <c r="D192" s="234" t="s">
        <v>136</v>
      </c>
      <c r="E192" s="257" t="s">
        <v>1</v>
      </c>
      <c r="F192" s="258" t="s">
        <v>209</v>
      </c>
      <c r="G192" s="256"/>
      <c r="H192" s="257" t="s">
        <v>1</v>
      </c>
      <c r="I192" s="259"/>
      <c r="J192" s="256"/>
      <c r="K192" s="256"/>
      <c r="L192" s="260"/>
      <c r="M192" s="261"/>
      <c r="N192" s="262"/>
      <c r="O192" s="262"/>
      <c r="P192" s="262"/>
      <c r="Q192" s="262"/>
      <c r="R192" s="262"/>
      <c r="S192" s="262"/>
      <c r="T192" s="263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64" t="s">
        <v>136</v>
      </c>
      <c r="AU192" s="264" t="s">
        <v>85</v>
      </c>
      <c r="AV192" s="15" t="s">
        <v>83</v>
      </c>
      <c r="AW192" s="15" t="s">
        <v>31</v>
      </c>
      <c r="AX192" s="15" t="s">
        <v>75</v>
      </c>
      <c r="AY192" s="264" t="s">
        <v>126</v>
      </c>
    </row>
    <row r="193" s="13" customFormat="1">
      <c r="A193" s="13"/>
      <c r="B193" s="232"/>
      <c r="C193" s="233"/>
      <c r="D193" s="234" t="s">
        <v>136</v>
      </c>
      <c r="E193" s="235" t="s">
        <v>1</v>
      </c>
      <c r="F193" s="236" t="s">
        <v>575</v>
      </c>
      <c r="G193" s="233"/>
      <c r="H193" s="237">
        <v>2065.5</v>
      </c>
      <c r="I193" s="238"/>
      <c r="J193" s="233"/>
      <c r="K193" s="233"/>
      <c r="L193" s="239"/>
      <c r="M193" s="240"/>
      <c r="N193" s="241"/>
      <c r="O193" s="241"/>
      <c r="P193" s="241"/>
      <c r="Q193" s="241"/>
      <c r="R193" s="241"/>
      <c r="S193" s="241"/>
      <c r="T193" s="24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3" t="s">
        <v>136</v>
      </c>
      <c r="AU193" s="243" t="s">
        <v>85</v>
      </c>
      <c r="AV193" s="13" t="s">
        <v>85</v>
      </c>
      <c r="AW193" s="13" t="s">
        <v>31</v>
      </c>
      <c r="AX193" s="13" t="s">
        <v>75</v>
      </c>
      <c r="AY193" s="243" t="s">
        <v>126</v>
      </c>
    </row>
    <row r="194" s="13" customFormat="1">
      <c r="A194" s="13"/>
      <c r="B194" s="232"/>
      <c r="C194" s="233"/>
      <c r="D194" s="234" t="s">
        <v>136</v>
      </c>
      <c r="E194" s="235" t="s">
        <v>1</v>
      </c>
      <c r="F194" s="236" t="s">
        <v>576</v>
      </c>
      <c r="G194" s="233"/>
      <c r="H194" s="237">
        <v>400.94999999999999</v>
      </c>
      <c r="I194" s="238"/>
      <c r="J194" s="233"/>
      <c r="K194" s="233"/>
      <c r="L194" s="239"/>
      <c r="M194" s="240"/>
      <c r="N194" s="241"/>
      <c r="O194" s="241"/>
      <c r="P194" s="241"/>
      <c r="Q194" s="241"/>
      <c r="R194" s="241"/>
      <c r="S194" s="241"/>
      <c r="T194" s="24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3" t="s">
        <v>136</v>
      </c>
      <c r="AU194" s="243" t="s">
        <v>85</v>
      </c>
      <c r="AV194" s="13" t="s">
        <v>85</v>
      </c>
      <c r="AW194" s="13" t="s">
        <v>31</v>
      </c>
      <c r="AX194" s="13" t="s">
        <v>75</v>
      </c>
      <c r="AY194" s="243" t="s">
        <v>126</v>
      </c>
    </row>
    <row r="195" s="15" customFormat="1">
      <c r="A195" s="15"/>
      <c r="B195" s="255"/>
      <c r="C195" s="256"/>
      <c r="D195" s="234" t="s">
        <v>136</v>
      </c>
      <c r="E195" s="257" t="s">
        <v>1</v>
      </c>
      <c r="F195" s="258" t="s">
        <v>211</v>
      </c>
      <c r="G195" s="256"/>
      <c r="H195" s="257" t="s">
        <v>1</v>
      </c>
      <c r="I195" s="259"/>
      <c r="J195" s="256"/>
      <c r="K195" s="256"/>
      <c r="L195" s="260"/>
      <c r="M195" s="261"/>
      <c r="N195" s="262"/>
      <c r="O195" s="262"/>
      <c r="P195" s="262"/>
      <c r="Q195" s="262"/>
      <c r="R195" s="262"/>
      <c r="S195" s="262"/>
      <c r="T195" s="263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64" t="s">
        <v>136</v>
      </c>
      <c r="AU195" s="264" t="s">
        <v>85</v>
      </c>
      <c r="AV195" s="15" t="s">
        <v>83</v>
      </c>
      <c r="AW195" s="15" t="s">
        <v>31</v>
      </c>
      <c r="AX195" s="15" t="s">
        <v>75</v>
      </c>
      <c r="AY195" s="264" t="s">
        <v>126</v>
      </c>
    </row>
    <row r="196" s="13" customFormat="1">
      <c r="A196" s="13"/>
      <c r="B196" s="232"/>
      <c r="C196" s="233"/>
      <c r="D196" s="234" t="s">
        <v>136</v>
      </c>
      <c r="E196" s="235" t="s">
        <v>1</v>
      </c>
      <c r="F196" s="236" t="s">
        <v>577</v>
      </c>
      <c r="G196" s="233"/>
      <c r="H196" s="237">
        <v>148.5</v>
      </c>
      <c r="I196" s="238"/>
      <c r="J196" s="233"/>
      <c r="K196" s="233"/>
      <c r="L196" s="239"/>
      <c r="M196" s="240"/>
      <c r="N196" s="241"/>
      <c r="O196" s="241"/>
      <c r="P196" s="241"/>
      <c r="Q196" s="241"/>
      <c r="R196" s="241"/>
      <c r="S196" s="241"/>
      <c r="T196" s="24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3" t="s">
        <v>136</v>
      </c>
      <c r="AU196" s="243" t="s">
        <v>85</v>
      </c>
      <c r="AV196" s="13" t="s">
        <v>85</v>
      </c>
      <c r="AW196" s="13" t="s">
        <v>31</v>
      </c>
      <c r="AX196" s="13" t="s">
        <v>75</v>
      </c>
      <c r="AY196" s="243" t="s">
        <v>126</v>
      </c>
    </row>
    <row r="197" s="13" customFormat="1">
      <c r="A197" s="13"/>
      <c r="B197" s="232"/>
      <c r="C197" s="233"/>
      <c r="D197" s="234" t="s">
        <v>136</v>
      </c>
      <c r="E197" s="235" t="s">
        <v>1</v>
      </c>
      <c r="F197" s="236" t="s">
        <v>578</v>
      </c>
      <c r="G197" s="233"/>
      <c r="H197" s="237">
        <v>247.5</v>
      </c>
      <c r="I197" s="238"/>
      <c r="J197" s="233"/>
      <c r="K197" s="233"/>
      <c r="L197" s="239"/>
      <c r="M197" s="240"/>
      <c r="N197" s="241"/>
      <c r="O197" s="241"/>
      <c r="P197" s="241"/>
      <c r="Q197" s="241"/>
      <c r="R197" s="241"/>
      <c r="S197" s="241"/>
      <c r="T197" s="242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3" t="s">
        <v>136</v>
      </c>
      <c r="AU197" s="243" t="s">
        <v>85</v>
      </c>
      <c r="AV197" s="13" t="s">
        <v>85</v>
      </c>
      <c r="AW197" s="13" t="s">
        <v>31</v>
      </c>
      <c r="AX197" s="13" t="s">
        <v>75</v>
      </c>
      <c r="AY197" s="243" t="s">
        <v>126</v>
      </c>
    </row>
    <row r="198" s="13" customFormat="1">
      <c r="A198" s="13"/>
      <c r="B198" s="232"/>
      <c r="C198" s="233"/>
      <c r="D198" s="234" t="s">
        <v>136</v>
      </c>
      <c r="E198" s="235" t="s">
        <v>1</v>
      </c>
      <c r="F198" s="236" t="s">
        <v>579</v>
      </c>
      <c r="G198" s="233"/>
      <c r="H198" s="237">
        <v>178.19999999999999</v>
      </c>
      <c r="I198" s="238"/>
      <c r="J198" s="233"/>
      <c r="K198" s="233"/>
      <c r="L198" s="239"/>
      <c r="M198" s="240"/>
      <c r="N198" s="241"/>
      <c r="O198" s="241"/>
      <c r="P198" s="241"/>
      <c r="Q198" s="241"/>
      <c r="R198" s="241"/>
      <c r="S198" s="241"/>
      <c r="T198" s="24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3" t="s">
        <v>136</v>
      </c>
      <c r="AU198" s="243" t="s">
        <v>85</v>
      </c>
      <c r="AV198" s="13" t="s">
        <v>85</v>
      </c>
      <c r="AW198" s="13" t="s">
        <v>31</v>
      </c>
      <c r="AX198" s="13" t="s">
        <v>75</v>
      </c>
      <c r="AY198" s="243" t="s">
        <v>126</v>
      </c>
    </row>
    <row r="199" s="13" customFormat="1">
      <c r="A199" s="13"/>
      <c r="B199" s="232"/>
      <c r="C199" s="233"/>
      <c r="D199" s="234" t="s">
        <v>136</v>
      </c>
      <c r="E199" s="235" t="s">
        <v>1</v>
      </c>
      <c r="F199" s="236" t="s">
        <v>580</v>
      </c>
      <c r="G199" s="233"/>
      <c r="H199" s="237">
        <v>158.40000000000001</v>
      </c>
      <c r="I199" s="238"/>
      <c r="J199" s="233"/>
      <c r="K199" s="233"/>
      <c r="L199" s="239"/>
      <c r="M199" s="240"/>
      <c r="N199" s="241"/>
      <c r="O199" s="241"/>
      <c r="P199" s="241"/>
      <c r="Q199" s="241"/>
      <c r="R199" s="241"/>
      <c r="S199" s="241"/>
      <c r="T199" s="242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3" t="s">
        <v>136</v>
      </c>
      <c r="AU199" s="243" t="s">
        <v>85</v>
      </c>
      <c r="AV199" s="13" t="s">
        <v>85</v>
      </c>
      <c r="AW199" s="13" t="s">
        <v>31</v>
      </c>
      <c r="AX199" s="13" t="s">
        <v>75</v>
      </c>
      <c r="AY199" s="243" t="s">
        <v>126</v>
      </c>
    </row>
    <row r="200" s="13" customFormat="1">
      <c r="A200" s="13"/>
      <c r="B200" s="232"/>
      <c r="C200" s="233"/>
      <c r="D200" s="234" t="s">
        <v>136</v>
      </c>
      <c r="E200" s="235" t="s">
        <v>1</v>
      </c>
      <c r="F200" s="236" t="s">
        <v>581</v>
      </c>
      <c r="G200" s="233"/>
      <c r="H200" s="237">
        <v>59.399999999999999</v>
      </c>
      <c r="I200" s="238"/>
      <c r="J200" s="233"/>
      <c r="K200" s="233"/>
      <c r="L200" s="239"/>
      <c r="M200" s="240"/>
      <c r="N200" s="241"/>
      <c r="O200" s="241"/>
      <c r="P200" s="241"/>
      <c r="Q200" s="241"/>
      <c r="R200" s="241"/>
      <c r="S200" s="241"/>
      <c r="T200" s="24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3" t="s">
        <v>136</v>
      </c>
      <c r="AU200" s="243" t="s">
        <v>85</v>
      </c>
      <c r="AV200" s="13" t="s">
        <v>85</v>
      </c>
      <c r="AW200" s="13" t="s">
        <v>31</v>
      </c>
      <c r="AX200" s="13" t="s">
        <v>75</v>
      </c>
      <c r="AY200" s="243" t="s">
        <v>126</v>
      </c>
    </row>
    <row r="201" s="13" customFormat="1">
      <c r="A201" s="13"/>
      <c r="B201" s="232"/>
      <c r="C201" s="233"/>
      <c r="D201" s="234" t="s">
        <v>136</v>
      </c>
      <c r="E201" s="235" t="s">
        <v>1</v>
      </c>
      <c r="F201" s="236" t="s">
        <v>582</v>
      </c>
      <c r="G201" s="233"/>
      <c r="H201" s="237">
        <v>39.600000000000001</v>
      </c>
      <c r="I201" s="238"/>
      <c r="J201" s="233"/>
      <c r="K201" s="233"/>
      <c r="L201" s="239"/>
      <c r="M201" s="240"/>
      <c r="N201" s="241"/>
      <c r="O201" s="241"/>
      <c r="P201" s="241"/>
      <c r="Q201" s="241"/>
      <c r="R201" s="241"/>
      <c r="S201" s="241"/>
      <c r="T201" s="24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3" t="s">
        <v>136</v>
      </c>
      <c r="AU201" s="243" t="s">
        <v>85</v>
      </c>
      <c r="AV201" s="13" t="s">
        <v>85</v>
      </c>
      <c r="AW201" s="13" t="s">
        <v>31</v>
      </c>
      <c r="AX201" s="13" t="s">
        <v>75</v>
      </c>
      <c r="AY201" s="243" t="s">
        <v>126</v>
      </c>
    </row>
    <row r="202" s="13" customFormat="1">
      <c r="A202" s="13"/>
      <c r="B202" s="232"/>
      <c r="C202" s="233"/>
      <c r="D202" s="234" t="s">
        <v>136</v>
      </c>
      <c r="E202" s="235" t="s">
        <v>1</v>
      </c>
      <c r="F202" s="236" t="s">
        <v>583</v>
      </c>
      <c r="G202" s="233"/>
      <c r="H202" s="237">
        <v>118.8</v>
      </c>
      <c r="I202" s="238"/>
      <c r="J202" s="233"/>
      <c r="K202" s="233"/>
      <c r="L202" s="239"/>
      <c r="M202" s="240"/>
      <c r="N202" s="241"/>
      <c r="O202" s="241"/>
      <c r="P202" s="241"/>
      <c r="Q202" s="241"/>
      <c r="R202" s="241"/>
      <c r="S202" s="241"/>
      <c r="T202" s="242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3" t="s">
        <v>136</v>
      </c>
      <c r="AU202" s="243" t="s">
        <v>85</v>
      </c>
      <c r="AV202" s="13" t="s">
        <v>85</v>
      </c>
      <c r="AW202" s="13" t="s">
        <v>31</v>
      </c>
      <c r="AX202" s="13" t="s">
        <v>75</v>
      </c>
      <c r="AY202" s="243" t="s">
        <v>126</v>
      </c>
    </row>
    <row r="203" s="13" customFormat="1">
      <c r="A203" s="13"/>
      <c r="B203" s="232"/>
      <c r="C203" s="233"/>
      <c r="D203" s="234" t="s">
        <v>136</v>
      </c>
      <c r="E203" s="235" t="s">
        <v>1</v>
      </c>
      <c r="F203" s="236" t="s">
        <v>584</v>
      </c>
      <c r="G203" s="233"/>
      <c r="H203" s="237">
        <v>59.399999999999999</v>
      </c>
      <c r="I203" s="238"/>
      <c r="J203" s="233"/>
      <c r="K203" s="233"/>
      <c r="L203" s="239"/>
      <c r="M203" s="240"/>
      <c r="N203" s="241"/>
      <c r="O203" s="241"/>
      <c r="P203" s="241"/>
      <c r="Q203" s="241"/>
      <c r="R203" s="241"/>
      <c r="S203" s="241"/>
      <c r="T203" s="242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3" t="s">
        <v>136</v>
      </c>
      <c r="AU203" s="243" t="s">
        <v>85</v>
      </c>
      <c r="AV203" s="13" t="s">
        <v>85</v>
      </c>
      <c r="AW203" s="13" t="s">
        <v>31</v>
      </c>
      <c r="AX203" s="13" t="s">
        <v>75</v>
      </c>
      <c r="AY203" s="243" t="s">
        <v>126</v>
      </c>
    </row>
    <row r="204" s="13" customFormat="1">
      <c r="A204" s="13"/>
      <c r="B204" s="232"/>
      <c r="C204" s="233"/>
      <c r="D204" s="234" t="s">
        <v>136</v>
      </c>
      <c r="E204" s="235" t="s">
        <v>1</v>
      </c>
      <c r="F204" s="236" t="s">
        <v>585</v>
      </c>
      <c r="G204" s="233"/>
      <c r="H204" s="237">
        <v>990</v>
      </c>
      <c r="I204" s="238"/>
      <c r="J204" s="233"/>
      <c r="K204" s="233"/>
      <c r="L204" s="239"/>
      <c r="M204" s="240"/>
      <c r="N204" s="241"/>
      <c r="O204" s="241"/>
      <c r="P204" s="241"/>
      <c r="Q204" s="241"/>
      <c r="R204" s="241"/>
      <c r="S204" s="241"/>
      <c r="T204" s="24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3" t="s">
        <v>136</v>
      </c>
      <c r="AU204" s="243" t="s">
        <v>85</v>
      </c>
      <c r="AV204" s="13" t="s">
        <v>85</v>
      </c>
      <c r="AW204" s="13" t="s">
        <v>31</v>
      </c>
      <c r="AX204" s="13" t="s">
        <v>75</v>
      </c>
      <c r="AY204" s="243" t="s">
        <v>126</v>
      </c>
    </row>
    <row r="205" s="13" customFormat="1">
      <c r="A205" s="13"/>
      <c r="B205" s="232"/>
      <c r="C205" s="233"/>
      <c r="D205" s="234" t="s">
        <v>136</v>
      </c>
      <c r="E205" s="235" t="s">
        <v>1</v>
      </c>
      <c r="F205" s="236" t="s">
        <v>586</v>
      </c>
      <c r="G205" s="233"/>
      <c r="H205" s="237">
        <v>980.10000000000002</v>
      </c>
      <c r="I205" s="238"/>
      <c r="J205" s="233"/>
      <c r="K205" s="233"/>
      <c r="L205" s="239"/>
      <c r="M205" s="240"/>
      <c r="N205" s="241"/>
      <c r="O205" s="241"/>
      <c r="P205" s="241"/>
      <c r="Q205" s="241"/>
      <c r="R205" s="241"/>
      <c r="S205" s="241"/>
      <c r="T205" s="242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3" t="s">
        <v>136</v>
      </c>
      <c r="AU205" s="243" t="s">
        <v>85</v>
      </c>
      <c r="AV205" s="13" t="s">
        <v>85</v>
      </c>
      <c r="AW205" s="13" t="s">
        <v>31</v>
      </c>
      <c r="AX205" s="13" t="s">
        <v>75</v>
      </c>
      <c r="AY205" s="243" t="s">
        <v>126</v>
      </c>
    </row>
    <row r="206" s="14" customFormat="1">
      <c r="A206" s="14"/>
      <c r="B206" s="244"/>
      <c r="C206" s="245"/>
      <c r="D206" s="234" t="s">
        <v>136</v>
      </c>
      <c r="E206" s="246" t="s">
        <v>1</v>
      </c>
      <c r="F206" s="247" t="s">
        <v>139</v>
      </c>
      <c r="G206" s="245"/>
      <c r="H206" s="248">
        <v>5446.3500000000004</v>
      </c>
      <c r="I206" s="249"/>
      <c r="J206" s="245"/>
      <c r="K206" s="245"/>
      <c r="L206" s="250"/>
      <c r="M206" s="251"/>
      <c r="N206" s="252"/>
      <c r="O206" s="252"/>
      <c r="P206" s="252"/>
      <c r="Q206" s="252"/>
      <c r="R206" s="252"/>
      <c r="S206" s="252"/>
      <c r="T206" s="253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4" t="s">
        <v>136</v>
      </c>
      <c r="AU206" s="254" t="s">
        <v>85</v>
      </c>
      <c r="AV206" s="14" t="s">
        <v>134</v>
      </c>
      <c r="AW206" s="14" t="s">
        <v>31</v>
      </c>
      <c r="AX206" s="14" t="s">
        <v>83</v>
      </c>
      <c r="AY206" s="254" t="s">
        <v>126</v>
      </c>
    </row>
    <row r="207" s="2" customFormat="1" ht="24.15" customHeight="1">
      <c r="A207" s="38"/>
      <c r="B207" s="39"/>
      <c r="C207" s="218" t="s">
        <v>194</v>
      </c>
      <c r="D207" s="218" t="s">
        <v>128</v>
      </c>
      <c r="E207" s="219" t="s">
        <v>222</v>
      </c>
      <c r="F207" s="220" t="s">
        <v>223</v>
      </c>
      <c r="G207" s="221" t="s">
        <v>131</v>
      </c>
      <c r="H207" s="222">
        <v>570</v>
      </c>
      <c r="I207" s="223"/>
      <c r="J207" s="224">
        <f>ROUND(I207*H207,2)</f>
        <v>0</v>
      </c>
      <c r="K207" s="220" t="s">
        <v>132</v>
      </c>
      <c r="L207" s="225"/>
      <c r="M207" s="226" t="s">
        <v>1</v>
      </c>
      <c r="N207" s="227" t="s">
        <v>40</v>
      </c>
      <c r="O207" s="91"/>
      <c r="P207" s="228">
        <f>O207*H207</f>
        <v>0</v>
      </c>
      <c r="Q207" s="228">
        <v>0.010030000000000001</v>
      </c>
      <c r="R207" s="228">
        <f>Q207*H207</f>
        <v>5.7171000000000003</v>
      </c>
      <c r="S207" s="228">
        <v>0</v>
      </c>
      <c r="T207" s="229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30" t="s">
        <v>133</v>
      </c>
      <c r="AT207" s="230" t="s">
        <v>128</v>
      </c>
      <c r="AU207" s="230" t="s">
        <v>85</v>
      </c>
      <c r="AY207" s="17" t="s">
        <v>126</v>
      </c>
      <c r="BE207" s="231">
        <f>IF(N207="základní",J207,0)</f>
        <v>0</v>
      </c>
      <c r="BF207" s="231">
        <f>IF(N207="snížená",J207,0)</f>
        <v>0</v>
      </c>
      <c r="BG207" s="231">
        <f>IF(N207="zákl. přenesená",J207,0)</f>
        <v>0</v>
      </c>
      <c r="BH207" s="231">
        <f>IF(N207="sníž. přenesená",J207,0)</f>
        <v>0</v>
      </c>
      <c r="BI207" s="231">
        <f>IF(N207="nulová",J207,0)</f>
        <v>0</v>
      </c>
      <c r="BJ207" s="17" t="s">
        <v>83</v>
      </c>
      <c r="BK207" s="231">
        <f>ROUND(I207*H207,2)</f>
        <v>0</v>
      </c>
      <c r="BL207" s="17" t="s">
        <v>134</v>
      </c>
      <c r="BM207" s="230" t="s">
        <v>587</v>
      </c>
    </row>
    <row r="208" s="15" customFormat="1">
      <c r="A208" s="15"/>
      <c r="B208" s="255"/>
      <c r="C208" s="256"/>
      <c r="D208" s="234" t="s">
        <v>136</v>
      </c>
      <c r="E208" s="257" t="s">
        <v>1</v>
      </c>
      <c r="F208" s="258" t="s">
        <v>221</v>
      </c>
      <c r="G208" s="256"/>
      <c r="H208" s="257" t="s">
        <v>1</v>
      </c>
      <c r="I208" s="259"/>
      <c r="J208" s="256"/>
      <c r="K208" s="256"/>
      <c r="L208" s="260"/>
      <c r="M208" s="261"/>
      <c r="N208" s="262"/>
      <c r="O208" s="262"/>
      <c r="P208" s="262"/>
      <c r="Q208" s="262"/>
      <c r="R208" s="262"/>
      <c r="S208" s="262"/>
      <c r="T208" s="263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64" t="s">
        <v>136</v>
      </c>
      <c r="AU208" s="264" t="s">
        <v>85</v>
      </c>
      <c r="AV208" s="15" t="s">
        <v>83</v>
      </c>
      <c r="AW208" s="15" t="s">
        <v>31</v>
      </c>
      <c r="AX208" s="15" t="s">
        <v>75</v>
      </c>
      <c r="AY208" s="264" t="s">
        <v>126</v>
      </c>
    </row>
    <row r="209" s="13" customFormat="1">
      <c r="A209" s="13"/>
      <c r="B209" s="232"/>
      <c r="C209" s="233"/>
      <c r="D209" s="234" t="s">
        <v>136</v>
      </c>
      <c r="E209" s="235" t="s">
        <v>1</v>
      </c>
      <c r="F209" s="236" t="s">
        <v>588</v>
      </c>
      <c r="G209" s="233"/>
      <c r="H209" s="237">
        <v>570</v>
      </c>
      <c r="I209" s="238"/>
      <c r="J209" s="233"/>
      <c r="K209" s="233"/>
      <c r="L209" s="239"/>
      <c r="M209" s="240"/>
      <c r="N209" s="241"/>
      <c r="O209" s="241"/>
      <c r="P209" s="241"/>
      <c r="Q209" s="241"/>
      <c r="R209" s="241"/>
      <c r="S209" s="241"/>
      <c r="T209" s="24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3" t="s">
        <v>136</v>
      </c>
      <c r="AU209" s="243" t="s">
        <v>85</v>
      </c>
      <c r="AV209" s="13" t="s">
        <v>85</v>
      </c>
      <c r="AW209" s="13" t="s">
        <v>31</v>
      </c>
      <c r="AX209" s="13" t="s">
        <v>75</v>
      </c>
      <c r="AY209" s="243" t="s">
        <v>126</v>
      </c>
    </row>
    <row r="210" s="14" customFormat="1">
      <c r="A210" s="14"/>
      <c r="B210" s="244"/>
      <c r="C210" s="245"/>
      <c r="D210" s="234" t="s">
        <v>136</v>
      </c>
      <c r="E210" s="246" t="s">
        <v>1</v>
      </c>
      <c r="F210" s="247" t="s">
        <v>139</v>
      </c>
      <c r="G210" s="245"/>
      <c r="H210" s="248">
        <v>570</v>
      </c>
      <c r="I210" s="249"/>
      <c r="J210" s="245"/>
      <c r="K210" s="245"/>
      <c r="L210" s="250"/>
      <c r="M210" s="251"/>
      <c r="N210" s="252"/>
      <c r="O210" s="252"/>
      <c r="P210" s="252"/>
      <c r="Q210" s="252"/>
      <c r="R210" s="252"/>
      <c r="S210" s="252"/>
      <c r="T210" s="253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4" t="s">
        <v>136</v>
      </c>
      <c r="AU210" s="254" t="s">
        <v>85</v>
      </c>
      <c r="AV210" s="14" t="s">
        <v>134</v>
      </c>
      <c r="AW210" s="14" t="s">
        <v>31</v>
      </c>
      <c r="AX210" s="14" t="s">
        <v>83</v>
      </c>
      <c r="AY210" s="254" t="s">
        <v>126</v>
      </c>
    </row>
    <row r="211" s="2" customFormat="1" ht="24.15" customHeight="1">
      <c r="A211" s="38"/>
      <c r="B211" s="39"/>
      <c r="C211" s="218" t="s">
        <v>204</v>
      </c>
      <c r="D211" s="218" t="s">
        <v>128</v>
      </c>
      <c r="E211" s="219" t="s">
        <v>227</v>
      </c>
      <c r="F211" s="220" t="s">
        <v>228</v>
      </c>
      <c r="G211" s="221" t="s">
        <v>207</v>
      </c>
      <c r="H211" s="222">
        <v>13.5</v>
      </c>
      <c r="I211" s="223"/>
      <c r="J211" s="224">
        <f>ROUND(I211*H211,2)</f>
        <v>0</v>
      </c>
      <c r="K211" s="220" t="s">
        <v>132</v>
      </c>
      <c r="L211" s="225"/>
      <c r="M211" s="226" t="s">
        <v>1</v>
      </c>
      <c r="N211" s="227" t="s">
        <v>40</v>
      </c>
      <c r="O211" s="91"/>
      <c r="P211" s="228">
        <f>O211*H211</f>
        <v>0</v>
      </c>
      <c r="Q211" s="228">
        <v>1</v>
      </c>
      <c r="R211" s="228">
        <f>Q211*H211</f>
        <v>13.5</v>
      </c>
      <c r="S211" s="228">
        <v>0</v>
      </c>
      <c r="T211" s="229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30" t="s">
        <v>133</v>
      </c>
      <c r="AT211" s="230" t="s">
        <v>128</v>
      </c>
      <c r="AU211" s="230" t="s">
        <v>85</v>
      </c>
      <c r="AY211" s="17" t="s">
        <v>126</v>
      </c>
      <c r="BE211" s="231">
        <f>IF(N211="základní",J211,0)</f>
        <v>0</v>
      </c>
      <c r="BF211" s="231">
        <f>IF(N211="snížená",J211,0)</f>
        <v>0</v>
      </c>
      <c r="BG211" s="231">
        <f>IF(N211="zákl. přenesená",J211,0)</f>
        <v>0</v>
      </c>
      <c r="BH211" s="231">
        <f>IF(N211="sníž. přenesená",J211,0)</f>
        <v>0</v>
      </c>
      <c r="BI211" s="231">
        <f>IF(N211="nulová",J211,0)</f>
        <v>0</v>
      </c>
      <c r="BJ211" s="17" t="s">
        <v>83</v>
      </c>
      <c r="BK211" s="231">
        <f>ROUND(I211*H211,2)</f>
        <v>0</v>
      </c>
      <c r="BL211" s="17" t="s">
        <v>134</v>
      </c>
      <c r="BM211" s="230" t="s">
        <v>589</v>
      </c>
    </row>
    <row r="212" s="15" customFormat="1">
      <c r="A212" s="15"/>
      <c r="B212" s="255"/>
      <c r="C212" s="256"/>
      <c r="D212" s="234" t="s">
        <v>136</v>
      </c>
      <c r="E212" s="257" t="s">
        <v>1</v>
      </c>
      <c r="F212" s="258" t="s">
        <v>590</v>
      </c>
      <c r="G212" s="256"/>
      <c r="H212" s="257" t="s">
        <v>1</v>
      </c>
      <c r="I212" s="259"/>
      <c r="J212" s="256"/>
      <c r="K212" s="256"/>
      <c r="L212" s="260"/>
      <c r="M212" s="261"/>
      <c r="N212" s="262"/>
      <c r="O212" s="262"/>
      <c r="P212" s="262"/>
      <c r="Q212" s="262"/>
      <c r="R212" s="262"/>
      <c r="S212" s="262"/>
      <c r="T212" s="263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64" t="s">
        <v>136</v>
      </c>
      <c r="AU212" s="264" t="s">
        <v>85</v>
      </c>
      <c r="AV212" s="15" t="s">
        <v>83</v>
      </c>
      <c r="AW212" s="15" t="s">
        <v>31</v>
      </c>
      <c r="AX212" s="15" t="s">
        <v>75</v>
      </c>
      <c r="AY212" s="264" t="s">
        <v>126</v>
      </c>
    </row>
    <row r="213" s="13" customFormat="1">
      <c r="A213" s="13"/>
      <c r="B213" s="232"/>
      <c r="C213" s="233"/>
      <c r="D213" s="234" t="s">
        <v>136</v>
      </c>
      <c r="E213" s="235" t="s">
        <v>1</v>
      </c>
      <c r="F213" s="236" t="s">
        <v>591</v>
      </c>
      <c r="G213" s="233"/>
      <c r="H213" s="237">
        <v>12</v>
      </c>
      <c r="I213" s="238"/>
      <c r="J213" s="233"/>
      <c r="K213" s="233"/>
      <c r="L213" s="239"/>
      <c r="M213" s="240"/>
      <c r="N213" s="241"/>
      <c r="O213" s="241"/>
      <c r="P213" s="241"/>
      <c r="Q213" s="241"/>
      <c r="R213" s="241"/>
      <c r="S213" s="241"/>
      <c r="T213" s="242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3" t="s">
        <v>136</v>
      </c>
      <c r="AU213" s="243" t="s">
        <v>85</v>
      </c>
      <c r="AV213" s="13" t="s">
        <v>85</v>
      </c>
      <c r="AW213" s="13" t="s">
        <v>31</v>
      </c>
      <c r="AX213" s="13" t="s">
        <v>75</v>
      </c>
      <c r="AY213" s="243" t="s">
        <v>126</v>
      </c>
    </row>
    <row r="214" s="13" customFormat="1">
      <c r="A214" s="13"/>
      <c r="B214" s="232"/>
      <c r="C214" s="233"/>
      <c r="D214" s="234" t="s">
        <v>136</v>
      </c>
      <c r="E214" s="235" t="s">
        <v>1</v>
      </c>
      <c r="F214" s="236" t="s">
        <v>592</v>
      </c>
      <c r="G214" s="233"/>
      <c r="H214" s="237">
        <v>1.5</v>
      </c>
      <c r="I214" s="238"/>
      <c r="J214" s="233"/>
      <c r="K214" s="233"/>
      <c r="L214" s="239"/>
      <c r="M214" s="240"/>
      <c r="N214" s="241"/>
      <c r="O214" s="241"/>
      <c r="P214" s="241"/>
      <c r="Q214" s="241"/>
      <c r="R214" s="241"/>
      <c r="S214" s="241"/>
      <c r="T214" s="242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3" t="s">
        <v>136</v>
      </c>
      <c r="AU214" s="243" t="s">
        <v>85</v>
      </c>
      <c r="AV214" s="13" t="s">
        <v>85</v>
      </c>
      <c r="AW214" s="13" t="s">
        <v>31</v>
      </c>
      <c r="AX214" s="13" t="s">
        <v>75</v>
      </c>
      <c r="AY214" s="243" t="s">
        <v>126</v>
      </c>
    </row>
    <row r="215" s="14" customFormat="1">
      <c r="A215" s="14"/>
      <c r="B215" s="244"/>
      <c r="C215" s="245"/>
      <c r="D215" s="234" t="s">
        <v>136</v>
      </c>
      <c r="E215" s="246" t="s">
        <v>1</v>
      </c>
      <c r="F215" s="247" t="s">
        <v>139</v>
      </c>
      <c r="G215" s="245"/>
      <c r="H215" s="248">
        <v>13.5</v>
      </c>
      <c r="I215" s="249"/>
      <c r="J215" s="245"/>
      <c r="K215" s="245"/>
      <c r="L215" s="250"/>
      <c r="M215" s="251"/>
      <c r="N215" s="252"/>
      <c r="O215" s="252"/>
      <c r="P215" s="252"/>
      <c r="Q215" s="252"/>
      <c r="R215" s="252"/>
      <c r="S215" s="252"/>
      <c r="T215" s="253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4" t="s">
        <v>136</v>
      </c>
      <c r="AU215" s="254" t="s">
        <v>85</v>
      </c>
      <c r="AV215" s="14" t="s">
        <v>134</v>
      </c>
      <c r="AW215" s="14" t="s">
        <v>31</v>
      </c>
      <c r="AX215" s="14" t="s">
        <v>83</v>
      </c>
      <c r="AY215" s="254" t="s">
        <v>126</v>
      </c>
    </row>
    <row r="216" s="2" customFormat="1" ht="14.4" customHeight="1">
      <c r="A216" s="38"/>
      <c r="B216" s="39"/>
      <c r="C216" s="218" t="s">
        <v>217</v>
      </c>
      <c r="D216" s="218" t="s">
        <v>128</v>
      </c>
      <c r="E216" s="219" t="s">
        <v>238</v>
      </c>
      <c r="F216" s="220" t="s">
        <v>239</v>
      </c>
      <c r="G216" s="221" t="s">
        <v>240</v>
      </c>
      <c r="H216" s="222">
        <v>60</v>
      </c>
      <c r="I216" s="223"/>
      <c r="J216" s="224">
        <f>ROUND(I216*H216,2)</f>
        <v>0</v>
      </c>
      <c r="K216" s="220" t="s">
        <v>1</v>
      </c>
      <c r="L216" s="225"/>
      <c r="M216" s="226" t="s">
        <v>1</v>
      </c>
      <c r="N216" s="227" t="s">
        <v>40</v>
      </c>
      <c r="O216" s="91"/>
      <c r="P216" s="228">
        <f>O216*H216</f>
        <v>0</v>
      </c>
      <c r="Q216" s="228">
        <v>0.028000000000000001</v>
      </c>
      <c r="R216" s="228">
        <f>Q216*H216</f>
        <v>1.6799999999999999</v>
      </c>
      <c r="S216" s="228">
        <v>0</v>
      </c>
      <c r="T216" s="229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30" t="s">
        <v>133</v>
      </c>
      <c r="AT216" s="230" t="s">
        <v>128</v>
      </c>
      <c r="AU216" s="230" t="s">
        <v>85</v>
      </c>
      <c r="AY216" s="17" t="s">
        <v>126</v>
      </c>
      <c r="BE216" s="231">
        <f>IF(N216="základní",J216,0)</f>
        <v>0</v>
      </c>
      <c r="BF216" s="231">
        <f>IF(N216="snížená",J216,0)</f>
        <v>0</v>
      </c>
      <c r="BG216" s="231">
        <f>IF(N216="zákl. přenesená",J216,0)</f>
        <v>0</v>
      </c>
      <c r="BH216" s="231">
        <f>IF(N216="sníž. přenesená",J216,0)</f>
        <v>0</v>
      </c>
      <c r="BI216" s="231">
        <f>IF(N216="nulová",J216,0)</f>
        <v>0</v>
      </c>
      <c r="BJ216" s="17" t="s">
        <v>83</v>
      </c>
      <c r="BK216" s="231">
        <f>ROUND(I216*H216,2)</f>
        <v>0</v>
      </c>
      <c r="BL216" s="17" t="s">
        <v>134</v>
      </c>
      <c r="BM216" s="230" t="s">
        <v>593</v>
      </c>
    </row>
    <row r="217" s="15" customFormat="1">
      <c r="A217" s="15"/>
      <c r="B217" s="255"/>
      <c r="C217" s="256"/>
      <c r="D217" s="234" t="s">
        <v>136</v>
      </c>
      <c r="E217" s="257" t="s">
        <v>1</v>
      </c>
      <c r="F217" s="258" t="s">
        <v>242</v>
      </c>
      <c r="G217" s="256"/>
      <c r="H217" s="257" t="s">
        <v>1</v>
      </c>
      <c r="I217" s="259"/>
      <c r="J217" s="256"/>
      <c r="K217" s="256"/>
      <c r="L217" s="260"/>
      <c r="M217" s="261"/>
      <c r="N217" s="262"/>
      <c r="O217" s="262"/>
      <c r="P217" s="262"/>
      <c r="Q217" s="262"/>
      <c r="R217" s="262"/>
      <c r="S217" s="262"/>
      <c r="T217" s="263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64" t="s">
        <v>136</v>
      </c>
      <c r="AU217" s="264" t="s">
        <v>85</v>
      </c>
      <c r="AV217" s="15" t="s">
        <v>83</v>
      </c>
      <c r="AW217" s="15" t="s">
        <v>31</v>
      </c>
      <c r="AX217" s="15" t="s">
        <v>75</v>
      </c>
      <c r="AY217" s="264" t="s">
        <v>126</v>
      </c>
    </row>
    <row r="218" s="13" customFormat="1">
      <c r="A218" s="13"/>
      <c r="B218" s="232"/>
      <c r="C218" s="233"/>
      <c r="D218" s="234" t="s">
        <v>136</v>
      </c>
      <c r="E218" s="235" t="s">
        <v>1</v>
      </c>
      <c r="F218" s="236" t="s">
        <v>393</v>
      </c>
      <c r="G218" s="233"/>
      <c r="H218" s="237">
        <v>60</v>
      </c>
      <c r="I218" s="238"/>
      <c r="J218" s="233"/>
      <c r="K218" s="233"/>
      <c r="L218" s="239"/>
      <c r="M218" s="240"/>
      <c r="N218" s="241"/>
      <c r="O218" s="241"/>
      <c r="P218" s="241"/>
      <c r="Q218" s="241"/>
      <c r="R218" s="241"/>
      <c r="S218" s="241"/>
      <c r="T218" s="242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3" t="s">
        <v>136</v>
      </c>
      <c r="AU218" s="243" t="s">
        <v>85</v>
      </c>
      <c r="AV218" s="13" t="s">
        <v>85</v>
      </c>
      <c r="AW218" s="13" t="s">
        <v>31</v>
      </c>
      <c r="AX218" s="13" t="s">
        <v>75</v>
      </c>
      <c r="AY218" s="243" t="s">
        <v>126</v>
      </c>
    </row>
    <row r="219" s="14" customFormat="1">
      <c r="A219" s="14"/>
      <c r="B219" s="244"/>
      <c r="C219" s="245"/>
      <c r="D219" s="234" t="s">
        <v>136</v>
      </c>
      <c r="E219" s="246" t="s">
        <v>1</v>
      </c>
      <c r="F219" s="247" t="s">
        <v>139</v>
      </c>
      <c r="G219" s="245"/>
      <c r="H219" s="248">
        <v>60</v>
      </c>
      <c r="I219" s="249"/>
      <c r="J219" s="245"/>
      <c r="K219" s="245"/>
      <c r="L219" s="250"/>
      <c r="M219" s="251"/>
      <c r="N219" s="252"/>
      <c r="O219" s="252"/>
      <c r="P219" s="252"/>
      <c r="Q219" s="252"/>
      <c r="R219" s="252"/>
      <c r="S219" s="252"/>
      <c r="T219" s="253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4" t="s">
        <v>136</v>
      </c>
      <c r="AU219" s="254" t="s">
        <v>85</v>
      </c>
      <c r="AV219" s="14" t="s">
        <v>134</v>
      </c>
      <c r="AW219" s="14" t="s">
        <v>31</v>
      </c>
      <c r="AX219" s="14" t="s">
        <v>83</v>
      </c>
      <c r="AY219" s="254" t="s">
        <v>126</v>
      </c>
    </row>
    <row r="220" s="2" customFormat="1" ht="24.15" customHeight="1">
      <c r="A220" s="38"/>
      <c r="B220" s="39"/>
      <c r="C220" s="218" t="s">
        <v>8</v>
      </c>
      <c r="D220" s="218" t="s">
        <v>128</v>
      </c>
      <c r="E220" s="219" t="s">
        <v>245</v>
      </c>
      <c r="F220" s="220" t="s">
        <v>246</v>
      </c>
      <c r="G220" s="221" t="s">
        <v>207</v>
      </c>
      <c r="H220" s="222">
        <v>13.5</v>
      </c>
      <c r="I220" s="223"/>
      <c r="J220" s="224">
        <f>ROUND(I220*H220,2)</f>
        <v>0</v>
      </c>
      <c r="K220" s="220" t="s">
        <v>132</v>
      </c>
      <c r="L220" s="225"/>
      <c r="M220" s="226" t="s">
        <v>1</v>
      </c>
      <c r="N220" s="227" t="s">
        <v>40</v>
      </c>
      <c r="O220" s="91"/>
      <c r="P220" s="228">
        <f>O220*H220</f>
        <v>0</v>
      </c>
      <c r="Q220" s="228">
        <v>1</v>
      </c>
      <c r="R220" s="228">
        <f>Q220*H220</f>
        <v>13.5</v>
      </c>
      <c r="S220" s="228">
        <v>0</v>
      </c>
      <c r="T220" s="229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30" t="s">
        <v>133</v>
      </c>
      <c r="AT220" s="230" t="s">
        <v>128</v>
      </c>
      <c r="AU220" s="230" t="s">
        <v>85</v>
      </c>
      <c r="AY220" s="17" t="s">
        <v>126</v>
      </c>
      <c r="BE220" s="231">
        <f>IF(N220="základní",J220,0)</f>
        <v>0</v>
      </c>
      <c r="BF220" s="231">
        <f>IF(N220="snížená",J220,0)</f>
        <v>0</v>
      </c>
      <c r="BG220" s="231">
        <f>IF(N220="zákl. přenesená",J220,0)</f>
        <v>0</v>
      </c>
      <c r="BH220" s="231">
        <f>IF(N220="sníž. přenesená",J220,0)</f>
        <v>0</v>
      </c>
      <c r="BI220" s="231">
        <f>IF(N220="nulová",J220,0)</f>
        <v>0</v>
      </c>
      <c r="BJ220" s="17" t="s">
        <v>83</v>
      </c>
      <c r="BK220" s="231">
        <f>ROUND(I220*H220,2)</f>
        <v>0</v>
      </c>
      <c r="BL220" s="17" t="s">
        <v>134</v>
      </c>
      <c r="BM220" s="230" t="s">
        <v>594</v>
      </c>
    </row>
    <row r="221" s="15" customFormat="1">
      <c r="A221" s="15"/>
      <c r="B221" s="255"/>
      <c r="C221" s="256"/>
      <c r="D221" s="234" t="s">
        <v>136</v>
      </c>
      <c r="E221" s="257" t="s">
        <v>1</v>
      </c>
      <c r="F221" s="258" t="s">
        <v>590</v>
      </c>
      <c r="G221" s="256"/>
      <c r="H221" s="257" t="s">
        <v>1</v>
      </c>
      <c r="I221" s="259"/>
      <c r="J221" s="256"/>
      <c r="K221" s="256"/>
      <c r="L221" s="260"/>
      <c r="M221" s="261"/>
      <c r="N221" s="262"/>
      <c r="O221" s="262"/>
      <c r="P221" s="262"/>
      <c r="Q221" s="262"/>
      <c r="R221" s="262"/>
      <c r="S221" s="262"/>
      <c r="T221" s="263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64" t="s">
        <v>136</v>
      </c>
      <c r="AU221" s="264" t="s">
        <v>85</v>
      </c>
      <c r="AV221" s="15" t="s">
        <v>83</v>
      </c>
      <c r="AW221" s="15" t="s">
        <v>31</v>
      </c>
      <c r="AX221" s="15" t="s">
        <v>75</v>
      </c>
      <c r="AY221" s="264" t="s">
        <v>126</v>
      </c>
    </row>
    <row r="222" s="13" customFormat="1">
      <c r="A222" s="13"/>
      <c r="B222" s="232"/>
      <c r="C222" s="233"/>
      <c r="D222" s="234" t="s">
        <v>136</v>
      </c>
      <c r="E222" s="235" t="s">
        <v>1</v>
      </c>
      <c r="F222" s="236" t="s">
        <v>591</v>
      </c>
      <c r="G222" s="233"/>
      <c r="H222" s="237">
        <v>12</v>
      </c>
      <c r="I222" s="238"/>
      <c r="J222" s="233"/>
      <c r="K222" s="233"/>
      <c r="L222" s="239"/>
      <c r="M222" s="240"/>
      <c r="N222" s="241"/>
      <c r="O222" s="241"/>
      <c r="P222" s="241"/>
      <c r="Q222" s="241"/>
      <c r="R222" s="241"/>
      <c r="S222" s="241"/>
      <c r="T222" s="242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3" t="s">
        <v>136</v>
      </c>
      <c r="AU222" s="243" t="s">
        <v>85</v>
      </c>
      <c r="AV222" s="13" t="s">
        <v>85</v>
      </c>
      <c r="AW222" s="13" t="s">
        <v>31</v>
      </c>
      <c r="AX222" s="13" t="s">
        <v>75</v>
      </c>
      <c r="AY222" s="243" t="s">
        <v>126</v>
      </c>
    </row>
    <row r="223" s="13" customFormat="1">
      <c r="A223" s="13"/>
      <c r="B223" s="232"/>
      <c r="C223" s="233"/>
      <c r="D223" s="234" t="s">
        <v>136</v>
      </c>
      <c r="E223" s="235" t="s">
        <v>1</v>
      </c>
      <c r="F223" s="236" t="s">
        <v>592</v>
      </c>
      <c r="G223" s="233"/>
      <c r="H223" s="237">
        <v>1.5</v>
      </c>
      <c r="I223" s="238"/>
      <c r="J223" s="233"/>
      <c r="K223" s="233"/>
      <c r="L223" s="239"/>
      <c r="M223" s="240"/>
      <c r="N223" s="241"/>
      <c r="O223" s="241"/>
      <c r="P223" s="241"/>
      <c r="Q223" s="241"/>
      <c r="R223" s="241"/>
      <c r="S223" s="241"/>
      <c r="T223" s="242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3" t="s">
        <v>136</v>
      </c>
      <c r="AU223" s="243" t="s">
        <v>85</v>
      </c>
      <c r="AV223" s="13" t="s">
        <v>85</v>
      </c>
      <c r="AW223" s="13" t="s">
        <v>31</v>
      </c>
      <c r="AX223" s="13" t="s">
        <v>75</v>
      </c>
      <c r="AY223" s="243" t="s">
        <v>126</v>
      </c>
    </row>
    <row r="224" s="14" customFormat="1">
      <c r="A224" s="14"/>
      <c r="B224" s="244"/>
      <c r="C224" s="245"/>
      <c r="D224" s="234" t="s">
        <v>136</v>
      </c>
      <c r="E224" s="246" t="s">
        <v>1</v>
      </c>
      <c r="F224" s="247" t="s">
        <v>139</v>
      </c>
      <c r="G224" s="245"/>
      <c r="H224" s="248">
        <v>13.5</v>
      </c>
      <c r="I224" s="249"/>
      <c r="J224" s="245"/>
      <c r="K224" s="245"/>
      <c r="L224" s="250"/>
      <c r="M224" s="251"/>
      <c r="N224" s="252"/>
      <c r="O224" s="252"/>
      <c r="P224" s="252"/>
      <c r="Q224" s="252"/>
      <c r="R224" s="252"/>
      <c r="S224" s="252"/>
      <c r="T224" s="253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4" t="s">
        <v>136</v>
      </c>
      <c r="AU224" s="254" t="s">
        <v>85</v>
      </c>
      <c r="AV224" s="14" t="s">
        <v>134</v>
      </c>
      <c r="AW224" s="14" t="s">
        <v>31</v>
      </c>
      <c r="AX224" s="14" t="s">
        <v>83</v>
      </c>
      <c r="AY224" s="254" t="s">
        <v>126</v>
      </c>
    </row>
    <row r="225" s="2" customFormat="1" ht="24.15" customHeight="1">
      <c r="A225" s="38"/>
      <c r="B225" s="39"/>
      <c r="C225" s="218" t="s">
        <v>226</v>
      </c>
      <c r="D225" s="218" t="s">
        <v>128</v>
      </c>
      <c r="E225" s="219" t="s">
        <v>234</v>
      </c>
      <c r="F225" s="220" t="s">
        <v>235</v>
      </c>
      <c r="G225" s="221" t="s">
        <v>131</v>
      </c>
      <c r="H225" s="222">
        <v>60</v>
      </c>
      <c r="I225" s="223"/>
      <c r="J225" s="224">
        <f>ROUND(I225*H225,2)</f>
        <v>0</v>
      </c>
      <c r="K225" s="220" t="s">
        <v>132</v>
      </c>
      <c r="L225" s="225"/>
      <c r="M225" s="226" t="s">
        <v>1</v>
      </c>
      <c r="N225" s="227" t="s">
        <v>40</v>
      </c>
      <c r="O225" s="91"/>
      <c r="P225" s="228">
        <f>O225*H225</f>
        <v>0</v>
      </c>
      <c r="Q225" s="228">
        <v>0.14899999999999999</v>
      </c>
      <c r="R225" s="228">
        <f>Q225*H225</f>
        <v>8.9399999999999995</v>
      </c>
      <c r="S225" s="228">
        <v>0</v>
      </c>
      <c r="T225" s="229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30" t="s">
        <v>133</v>
      </c>
      <c r="AT225" s="230" t="s">
        <v>128</v>
      </c>
      <c r="AU225" s="230" t="s">
        <v>85</v>
      </c>
      <c r="AY225" s="17" t="s">
        <v>126</v>
      </c>
      <c r="BE225" s="231">
        <f>IF(N225="základní",J225,0)</f>
        <v>0</v>
      </c>
      <c r="BF225" s="231">
        <f>IF(N225="snížená",J225,0)</f>
        <v>0</v>
      </c>
      <c r="BG225" s="231">
        <f>IF(N225="zákl. přenesená",J225,0)</f>
        <v>0</v>
      </c>
      <c r="BH225" s="231">
        <f>IF(N225="sníž. přenesená",J225,0)</f>
        <v>0</v>
      </c>
      <c r="BI225" s="231">
        <f>IF(N225="nulová",J225,0)</f>
        <v>0</v>
      </c>
      <c r="BJ225" s="17" t="s">
        <v>83</v>
      </c>
      <c r="BK225" s="231">
        <f>ROUND(I225*H225,2)</f>
        <v>0</v>
      </c>
      <c r="BL225" s="17" t="s">
        <v>134</v>
      </c>
      <c r="BM225" s="230" t="s">
        <v>595</v>
      </c>
    </row>
    <row r="226" s="15" customFormat="1">
      <c r="A226" s="15"/>
      <c r="B226" s="255"/>
      <c r="C226" s="256"/>
      <c r="D226" s="234" t="s">
        <v>136</v>
      </c>
      <c r="E226" s="257" t="s">
        <v>1</v>
      </c>
      <c r="F226" s="258" t="s">
        <v>596</v>
      </c>
      <c r="G226" s="256"/>
      <c r="H226" s="257" t="s">
        <v>1</v>
      </c>
      <c r="I226" s="259"/>
      <c r="J226" s="256"/>
      <c r="K226" s="256"/>
      <c r="L226" s="260"/>
      <c r="M226" s="261"/>
      <c r="N226" s="262"/>
      <c r="O226" s="262"/>
      <c r="P226" s="262"/>
      <c r="Q226" s="262"/>
      <c r="R226" s="262"/>
      <c r="S226" s="262"/>
      <c r="T226" s="263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64" t="s">
        <v>136</v>
      </c>
      <c r="AU226" s="264" t="s">
        <v>85</v>
      </c>
      <c r="AV226" s="15" t="s">
        <v>83</v>
      </c>
      <c r="AW226" s="15" t="s">
        <v>31</v>
      </c>
      <c r="AX226" s="15" t="s">
        <v>75</v>
      </c>
      <c r="AY226" s="264" t="s">
        <v>126</v>
      </c>
    </row>
    <row r="227" s="13" customFormat="1">
      <c r="A227" s="13"/>
      <c r="B227" s="232"/>
      <c r="C227" s="233"/>
      <c r="D227" s="234" t="s">
        <v>136</v>
      </c>
      <c r="E227" s="235" t="s">
        <v>1</v>
      </c>
      <c r="F227" s="236" t="s">
        <v>393</v>
      </c>
      <c r="G227" s="233"/>
      <c r="H227" s="237">
        <v>60</v>
      </c>
      <c r="I227" s="238"/>
      <c r="J227" s="233"/>
      <c r="K227" s="233"/>
      <c r="L227" s="239"/>
      <c r="M227" s="240"/>
      <c r="N227" s="241"/>
      <c r="O227" s="241"/>
      <c r="P227" s="241"/>
      <c r="Q227" s="241"/>
      <c r="R227" s="241"/>
      <c r="S227" s="241"/>
      <c r="T227" s="242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3" t="s">
        <v>136</v>
      </c>
      <c r="AU227" s="243" t="s">
        <v>85</v>
      </c>
      <c r="AV227" s="13" t="s">
        <v>85</v>
      </c>
      <c r="AW227" s="13" t="s">
        <v>31</v>
      </c>
      <c r="AX227" s="13" t="s">
        <v>75</v>
      </c>
      <c r="AY227" s="243" t="s">
        <v>126</v>
      </c>
    </row>
    <row r="228" s="14" customFormat="1">
      <c r="A228" s="14"/>
      <c r="B228" s="244"/>
      <c r="C228" s="245"/>
      <c r="D228" s="234" t="s">
        <v>136</v>
      </c>
      <c r="E228" s="246" t="s">
        <v>1</v>
      </c>
      <c r="F228" s="247" t="s">
        <v>139</v>
      </c>
      <c r="G228" s="245"/>
      <c r="H228" s="248">
        <v>60</v>
      </c>
      <c r="I228" s="249"/>
      <c r="J228" s="245"/>
      <c r="K228" s="245"/>
      <c r="L228" s="250"/>
      <c r="M228" s="251"/>
      <c r="N228" s="252"/>
      <c r="O228" s="252"/>
      <c r="P228" s="252"/>
      <c r="Q228" s="252"/>
      <c r="R228" s="252"/>
      <c r="S228" s="252"/>
      <c r="T228" s="253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4" t="s">
        <v>136</v>
      </c>
      <c r="AU228" s="254" t="s">
        <v>85</v>
      </c>
      <c r="AV228" s="14" t="s">
        <v>134</v>
      </c>
      <c r="AW228" s="14" t="s">
        <v>31</v>
      </c>
      <c r="AX228" s="14" t="s">
        <v>83</v>
      </c>
      <c r="AY228" s="254" t="s">
        <v>126</v>
      </c>
    </row>
    <row r="229" s="2" customFormat="1" ht="24.15" customHeight="1">
      <c r="A229" s="38"/>
      <c r="B229" s="39"/>
      <c r="C229" s="218" t="s">
        <v>233</v>
      </c>
      <c r="D229" s="218" t="s">
        <v>128</v>
      </c>
      <c r="E229" s="219" t="s">
        <v>597</v>
      </c>
      <c r="F229" s="220" t="s">
        <v>598</v>
      </c>
      <c r="G229" s="221" t="s">
        <v>131</v>
      </c>
      <c r="H229" s="222">
        <v>17</v>
      </c>
      <c r="I229" s="223"/>
      <c r="J229" s="224">
        <f>ROUND(I229*H229,2)</f>
        <v>0</v>
      </c>
      <c r="K229" s="220" t="s">
        <v>132</v>
      </c>
      <c r="L229" s="225"/>
      <c r="M229" s="226" t="s">
        <v>1</v>
      </c>
      <c r="N229" s="227" t="s">
        <v>40</v>
      </c>
      <c r="O229" s="91"/>
      <c r="P229" s="228">
        <f>O229*H229</f>
        <v>0</v>
      </c>
      <c r="Q229" s="228">
        <v>0.13200000000000001</v>
      </c>
      <c r="R229" s="228">
        <f>Q229*H229</f>
        <v>2.2440000000000002</v>
      </c>
      <c r="S229" s="228">
        <v>0</v>
      </c>
      <c r="T229" s="229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30" t="s">
        <v>133</v>
      </c>
      <c r="AT229" s="230" t="s">
        <v>128</v>
      </c>
      <c r="AU229" s="230" t="s">
        <v>85</v>
      </c>
      <c r="AY229" s="17" t="s">
        <v>126</v>
      </c>
      <c r="BE229" s="231">
        <f>IF(N229="základní",J229,0)</f>
        <v>0</v>
      </c>
      <c r="BF229" s="231">
        <f>IF(N229="snížená",J229,0)</f>
        <v>0</v>
      </c>
      <c r="BG229" s="231">
        <f>IF(N229="zákl. přenesená",J229,0)</f>
        <v>0</v>
      </c>
      <c r="BH229" s="231">
        <f>IF(N229="sníž. přenesená",J229,0)</f>
        <v>0</v>
      </c>
      <c r="BI229" s="231">
        <f>IF(N229="nulová",J229,0)</f>
        <v>0</v>
      </c>
      <c r="BJ229" s="17" t="s">
        <v>83</v>
      </c>
      <c r="BK229" s="231">
        <f>ROUND(I229*H229,2)</f>
        <v>0</v>
      </c>
      <c r="BL229" s="17" t="s">
        <v>134</v>
      </c>
      <c r="BM229" s="230" t="s">
        <v>599</v>
      </c>
    </row>
    <row r="230" s="15" customFormat="1">
      <c r="A230" s="15"/>
      <c r="B230" s="255"/>
      <c r="C230" s="256"/>
      <c r="D230" s="234" t="s">
        <v>136</v>
      </c>
      <c r="E230" s="257" t="s">
        <v>1</v>
      </c>
      <c r="F230" s="258" t="s">
        <v>600</v>
      </c>
      <c r="G230" s="256"/>
      <c r="H230" s="257" t="s">
        <v>1</v>
      </c>
      <c r="I230" s="259"/>
      <c r="J230" s="256"/>
      <c r="K230" s="256"/>
      <c r="L230" s="260"/>
      <c r="M230" s="261"/>
      <c r="N230" s="262"/>
      <c r="O230" s="262"/>
      <c r="P230" s="262"/>
      <c r="Q230" s="262"/>
      <c r="R230" s="262"/>
      <c r="S230" s="262"/>
      <c r="T230" s="263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64" t="s">
        <v>136</v>
      </c>
      <c r="AU230" s="264" t="s">
        <v>85</v>
      </c>
      <c r="AV230" s="15" t="s">
        <v>83</v>
      </c>
      <c r="AW230" s="15" t="s">
        <v>31</v>
      </c>
      <c r="AX230" s="15" t="s">
        <v>75</v>
      </c>
      <c r="AY230" s="264" t="s">
        <v>126</v>
      </c>
    </row>
    <row r="231" s="13" customFormat="1">
      <c r="A231" s="13"/>
      <c r="B231" s="232"/>
      <c r="C231" s="233"/>
      <c r="D231" s="234" t="s">
        <v>136</v>
      </c>
      <c r="E231" s="235" t="s">
        <v>1</v>
      </c>
      <c r="F231" s="236" t="s">
        <v>233</v>
      </c>
      <c r="G231" s="233"/>
      <c r="H231" s="237">
        <v>17</v>
      </c>
      <c r="I231" s="238"/>
      <c r="J231" s="233"/>
      <c r="K231" s="233"/>
      <c r="L231" s="239"/>
      <c r="M231" s="240"/>
      <c r="N231" s="241"/>
      <c r="O231" s="241"/>
      <c r="P231" s="241"/>
      <c r="Q231" s="241"/>
      <c r="R231" s="241"/>
      <c r="S231" s="241"/>
      <c r="T231" s="242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3" t="s">
        <v>136</v>
      </c>
      <c r="AU231" s="243" t="s">
        <v>85</v>
      </c>
      <c r="AV231" s="13" t="s">
        <v>85</v>
      </c>
      <c r="AW231" s="13" t="s">
        <v>31</v>
      </c>
      <c r="AX231" s="13" t="s">
        <v>75</v>
      </c>
      <c r="AY231" s="243" t="s">
        <v>126</v>
      </c>
    </row>
    <row r="232" s="14" customFormat="1">
      <c r="A232" s="14"/>
      <c r="B232" s="244"/>
      <c r="C232" s="245"/>
      <c r="D232" s="234" t="s">
        <v>136</v>
      </c>
      <c r="E232" s="246" t="s">
        <v>1</v>
      </c>
      <c r="F232" s="247" t="s">
        <v>139</v>
      </c>
      <c r="G232" s="245"/>
      <c r="H232" s="248">
        <v>17</v>
      </c>
      <c r="I232" s="249"/>
      <c r="J232" s="245"/>
      <c r="K232" s="245"/>
      <c r="L232" s="250"/>
      <c r="M232" s="251"/>
      <c r="N232" s="252"/>
      <c r="O232" s="252"/>
      <c r="P232" s="252"/>
      <c r="Q232" s="252"/>
      <c r="R232" s="252"/>
      <c r="S232" s="252"/>
      <c r="T232" s="253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4" t="s">
        <v>136</v>
      </c>
      <c r="AU232" s="254" t="s">
        <v>85</v>
      </c>
      <c r="AV232" s="14" t="s">
        <v>134</v>
      </c>
      <c r="AW232" s="14" t="s">
        <v>31</v>
      </c>
      <c r="AX232" s="14" t="s">
        <v>83</v>
      </c>
      <c r="AY232" s="254" t="s">
        <v>126</v>
      </c>
    </row>
    <row r="233" s="2" customFormat="1" ht="24.15" customHeight="1">
      <c r="A233" s="38"/>
      <c r="B233" s="39"/>
      <c r="C233" s="218" t="s">
        <v>149</v>
      </c>
      <c r="D233" s="218" t="s">
        <v>128</v>
      </c>
      <c r="E233" s="219" t="s">
        <v>248</v>
      </c>
      <c r="F233" s="220" t="s">
        <v>249</v>
      </c>
      <c r="G233" s="221" t="s">
        <v>250</v>
      </c>
      <c r="H233" s="222">
        <v>4.7999999999999998</v>
      </c>
      <c r="I233" s="223"/>
      <c r="J233" s="224">
        <f>ROUND(I233*H233,2)</f>
        <v>0</v>
      </c>
      <c r="K233" s="220" t="s">
        <v>132</v>
      </c>
      <c r="L233" s="225"/>
      <c r="M233" s="226" t="s">
        <v>1</v>
      </c>
      <c r="N233" s="227" t="s">
        <v>40</v>
      </c>
      <c r="O233" s="91"/>
      <c r="P233" s="228">
        <f>O233*H233</f>
        <v>0</v>
      </c>
      <c r="Q233" s="228">
        <v>2.234</v>
      </c>
      <c r="R233" s="228">
        <f>Q233*H233</f>
        <v>10.7232</v>
      </c>
      <c r="S233" s="228">
        <v>0</v>
      </c>
      <c r="T233" s="229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30" t="s">
        <v>133</v>
      </c>
      <c r="AT233" s="230" t="s">
        <v>128</v>
      </c>
      <c r="AU233" s="230" t="s">
        <v>85</v>
      </c>
      <c r="AY233" s="17" t="s">
        <v>126</v>
      </c>
      <c r="BE233" s="231">
        <f>IF(N233="základní",J233,0)</f>
        <v>0</v>
      </c>
      <c r="BF233" s="231">
        <f>IF(N233="snížená",J233,0)</f>
        <v>0</v>
      </c>
      <c r="BG233" s="231">
        <f>IF(N233="zákl. přenesená",J233,0)</f>
        <v>0</v>
      </c>
      <c r="BH233" s="231">
        <f>IF(N233="sníž. přenesená",J233,0)</f>
        <v>0</v>
      </c>
      <c r="BI233" s="231">
        <f>IF(N233="nulová",J233,0)</f>
        <v>0</v>
      </c>
      <c r="BJ233" s="17" t="s">
        <v>83</v>
      </c>
      <c r="BK233" s="231">
        <f>ROUND(I233*H233,2)</f>
        <v>0</v>
      </c>
      <c r="BL233" s="17" t="s">
        <v>134</v>
      </c>
      <c r="BM233" s="230" t="s">
        <v>601</v>
      </c>
    </row>
    <row r="234" s="15" customFormat="1">
      <c r="A234" s="15"/>
      <c r="B234" s="255"/>
      <c r="C234" s="256"/>
      <c r="D234" s="234" t="s">
        <v>136</v>
      </c>
      <c r="E234" s="257" t="s">
        <v>1</v>
      </c>
      <c r="F234" s="258" t="s">
        <v>252</v>
      </c>
      <c r="G234" s="256"/>
      <c r="H234" s="257" t="s">
        <v>1</v>
      </c>
      <c r="I234" s="259"/>
      <c r="J234" s="256"/>
      <c r="K234" s="256"/>
      <c r="L234" s="260"/>
      <c r="M234" s="261"/>
      <c r="N234" s="262"/>
      <c r="O234" s="262"/>
      <c r="P234" s="262"/>
      <c r="Q234" s="262"/>
      <c r="R234" s="262"/>
      <c r="S234" s="262"/>
      <c r="T234" s="263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64" t="s">
        <v>136</v>
      </c>
      <c r="AU234" s="264" t="s">
        <v>85</v>
      </c>
      <c r="AV234" s="15" t="s">
        <v>83</v>
      </c>
      <c r="AW234" s="15" t="s">
        <v>31</v>
      </c>
      <c r="AX234" s="15" t="s">
        <v>75</v>
      </c>
      <c r="AY234" s="264" t="s">
        <v>126</v>
      </c>
    </row>
    <row r="235" s="13" customFormat="1">
      <c r="A235" s="13"/>
      <c r="B235" s="232"/>
      <c r="C235" s="233"/>
      <c r="D235" s="234" t="s">
        <v>136</v>
      </c>
      <c r="E235" s="235" t="s">
        <v>1</v>
      </c>
      <c r="F235" s="236" t="s">
        <v>602</v>
      </c>
      <c r="G235" s="233"/>
      <c r="H235" s="237">
        <v>3</v>
      </c>
      <c r="I235" s="238"/>
      <c r="J235" s="233"/>
      <c r="K235" s="233"/>
      <c r="L235" s="239"/>
      <c r="M235" s="240"/>
      <c r="N235" s="241"/>
      <c r="O235" s="241"/>
      <c r="P235" s="241"/>
      <c r="Q235" s="241"/>
      <c r="R235" s="241"/>
      <c r="S235" s="241"/>
      <c r="T235" s="242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3" t="s">
        <v>136</v>
      </c>
      <c r="AU235" s="243" t="s">
        <v>85</v>
      </c>
      <c r="AV235" s="13" t="s">
        <v>85</v>
      </c>
      <c r="AW235" s="13" t="s">
        <v>31</v>
      </c>
      <c r="AX235" s="13" t="s">
        <v>75</v>
      </c>
      <c r="AY235" s="243" t="s">
        <v>126</v>
      </c>
    </row>
    <row r="236" s="15" customFormat="1">
      <c r="A236" s="15"/>
      <c r="B236" s="255"/>
      <c r="C236" s="256"/>
      <c r="D236" s="234" t="s">
        <v>136</v>
      </c>
      <c r="E236" s="257" t="s">
        <v>1</v>
      </c>
      <c r="F236" s="258" t="s">
        <v>254</v>
      </c>
      <c r="G236" s="256"/>
      <c r="H236" s="257" t="s">
        <v>1</v>
      </c>
      <c r="I236" s="259"/>
      <c r="J236" s="256"/>
      <c r="K236" s="256"/>
      <c r="L236" s="260"/>
      <c r="M236" s="261"/>
      <c r="N236" s="262"/>
      <c r="O236" s="262"/>
      <c r="P236" s="262"/>
      <c r="Q236" s="262"/>
      <c r="R236" s="262"/>
      <c r="S236" s="262"/>
      <c r="T236" s="263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64" t="s">
        <v>136</v>
      </c>
      <c r="AU236" s="264" t="s">
        <v>85</v>
      </c>
      <c r="AV236" s="15" t="s">
        <v>83</v>
      </c>
      <c r="AW236" s="15" t="s">
        <v>31</v>
      </c>
      <c r="AX236" s="15" t="s">
        <v>75</v>
      </c>
      <c r="AY236" s="264" t="s">
        <v>126</v>
      </c>
    </row>
    <row r="237" s="13" customFormat="1">
      <c r="A237" s="13"/>
      <c r="B237" s="232"/>
      <c r="C237" s="233"/>
      <c r="D237" s="234" t="s">
        <v>136</v>
      </c>
      <c r="E237" s="235" t="s">
        <v>1</v>
      </c>
      <c r="F237" s="236" t="s">
        <v>603</v>
      </c>
      <c r="G237" s="233"/>
      <c r="H237" s="237">
        <v>1.8</v>
      </c>
      <c r="I237" s="238"/>
      <c r="J237" s="233"/>
      <c r="K237" s="233"/>
      <c r="L237" s="239"/>
      <c r="M237" s="240"/>
      <c r="N237" s="241"/>
      <c r="O237" s="241"/>
      <c r="P237" s="241"/>
      <c r="Q237" s="241"/>
      <c r="R237" s="241"/>
      <c r="S237" s="241"/>
      <c r="T237" s="242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3" t="s">
        <v>136</v>
      </c>
      <c r="AU237" s="243" t="s">
        <v>85</v>
      </c>
      <c r="AV237" s="13" t="s">
        <v>85</v>
      </c>
      <c r="AW237" s="13" t="s">
        <v>31</v>
      </c>
      <c r="AX237" s="13" t="s">
        <v>75</v>
      </c>
      <c r="AY237" s="243" t="s">
        <v>126</v>
      </c>
    </row>
    <row r="238" s="14" customFormat="1">
      <c r="A238" s="14"/>
      <c r="B238" s="244"/>
      <c r="C238" s="245"/>
      <c r="D238" s="234" t="s">
        <v>136</v>
      </c>
      <c r="E238" s="246" t="s">
        <v>1</v>
      </c>
      <c r="F238" s="247" t="s">
        <v>139</v>
      </c>
      <c r="G238" s="245"/>
      <c r="H238" s="248">
        <v>4.7999999999999998</v>
      </c>
      <c r="I238" s="249"/>
      <c r="J238" s="245"/>
      <c r="K238" s="245"/>
      <c r="L238" s="250"/>
      <c r="M238" s="251"/>
      <c r="N238" s="252"/>
      <c r="O238" s="252"/>
      <c r="P238" s="252"/>
      <c r="Q238" s="252"/>
      <c r="R238" s="252"/>
      <c r="S238" s="252"/>
      <c r="T238" s="253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4" t="s">
        <v>136</v>
      </c>
      <c r="AU238" s="254" t="s">
        <v>85</v>
      </c>
      <c r="AV238" s="14" t="s">
        <v>134</v>
      </c>
      <c r="AW238" s="14" t="s">
        <v>31</v>
      </c>
      <c r="AX238" s="14" t="s">
        <v>83</v>
      </c>
      <c r="AY238" s="254" t="s">
        <v>126</v>
      </c>
    </row>
    <row r="239" s="2" customFormat="1" ht="14.4" customHeight="1">
      <c r="A239" s="38"/>
      <c r="B239" s="39"/>
      <c r="C239" s="218" t="s">
        <v>244</v>
      </c>
      <c r="D239" s="218" t="s">
        <v>128</v>
      </c>
      <c r="E239" s="219" t="s">
        <v>255</v>
      </c>
      <c r="F239" s="220" t="s">
        <v>256</v>
      </c>
      <c r="G239" s="221" t="s">
        <v>257</v>
      </c>
      <c r="H239" s="222">
        <v>150</v>
      </c>
      <c r="I239" s="223"/>
      <c r="J239" s="224">
        <f>ROUND(I239*H239,2)</f>
        <v>0</v>
      </c>
      <c r="K239" s="220" t="s">
        <v>1</v>
      </c>
      <c r="L239" s="225"/>
      <c r="M239" s="226" t="s">
        <v>1</v>
      </c>
      <c r="N239" s="227" t="s">
        <v>40</v>
      </c>
      <c r="O239" s="91"/>
      <c r="P239" s="228">
        <f>O239*H239</f>
        <v>0</v>
      </c>
      <c r="Q239" s="228">
        <v>0.001</v>
      </c>
      <c r="R239" s="228">
        <f>Q239*H239</f>
        <v>0.14999999999999999</v>
      </c>
      <c r="S239" s="228">
        <v>0</v>
      </c>
      <c r="T239" s="229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30" t="s">
        <v>133</v>
      </c>
      <c r="AT239" s="230" t="s">
        <v>128</v>
      </c>
      <c r="AU239" s="230" t="s">
        <v>85</v>
      </c>
      <c r="AY239" s="17" t="s">
        <v>126</v>
      </c>
      <c r="BE239" s="231">
        <f>IF(N239="základní",J239,0)</f>
        <v>0</v>
      </c>
      <c r="BF239" s="231">
        <f>IF(N239="snížená",J239,0)</f>
        <v>0</v>
      </c>
      <c r="BG239" s="231">
        <f>IF(N239="zákl. přenesená",J239,0)</f>
        <v>0</v>
      </c>
      <c r="BH239" s="231">
        <f>IF(N239="sníž. přenesená",J239,0)</f>
        <v>0</v>
      </c>
      <c r="BI239" s="231">
        <f>IF(N239="nulová",J239,0)</f>
        <v>0</v>
      </c>
      <c r="BJ239" s="17" t="s">
        <v>83</v>
      </c>
      <c r="BK239" s="231">
        <f>ROUND(I239*H239,2)</f>
        <v>0</v>
      </c>
      <c r="BL239" s="17" t="s">
        <v>134</v>
      </c>
      <c r="BM239" s="230" t="s">
        <v>604</v>
      </c>
    </row>
    <row r="240" s="15" customFormat="1">
      <c r="A240" s="15"/>
      <c r="B240" s="255"/>
      <c r="C240" s="256"/>
      <c r="D240" s="234" t="s">
        <v>136</v>
      </c>
      <c r="E240" s="257" t="s">
        <v>1</v>
      </c>
      <c r="F240" s="258" t="s">
        <v>259</v>
      </c>
      <c r="G240" s="256"/>
      <c r="H240" s="257" t="s">
        <v>1</v>
      </c>
      <c r="I240" s="259"/>
      <c r="J240" s="256"/>
      <c r="K240" s="256"/>
      <c r="L240" s="260"/>
      <c r="M240" s="261"/>
      <c r="N240" s="262"/>
      <c r="O240" s="262"/>
      <c r="P240" s="262"/>
      <c r="Q240" s="262"/>
      <c r="R240" s="262"/>
      <c r="S240" s="262"/>
      <c r="T240" s="263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64" t="s">
        <v>136</v>
      </c>
      <c r="AU240" s="264" t="s">
        <v>85</v>
      </c>
      <c r="AV240" s="15" t="s">
        <v>83</v>
      </c>
      <c r="AW240" s="15" t="s">
        <v>31</v>
      </c>
      <c r="AX240" s="15" t="s">
        <v>75</v>
      </c>
      <c r="AY240" s="264" t="s">
        <v>126</v>
      </c>
    </row>
    <row r="241" s="13" customFormat="1">
      <c r="A241" s="13"/>
      <c r="B241" s="232"/>
      <c r="C241" s="233"/>
      <c r="D241" s="234" t="s">
        <v>136</v>
      </c>
      <c r="E241" s="235" t="s">
        <v>1</v>
      </c>
      <c r="F241" s="236" t="s">
        <v>260</v>
      </c>
      <c r="G241" s="233"/>
      <c r="H241" s="237">
        <v>150</v>
      </c>
      <c r="I241" s="238"/>
      <c r="J241" s="233"/>
      <c r="K241" s="233"/>
      <c r="L241" s="239"/>
      <c r="M241" s="240"/>
      <c r="N241" s="241"/>
      <c r="O241" s="241"/>
      <c r="P241" s="241"/>
      <c r="Q241" s="241"/>
      <c r="R241" s="241"/>
      <c r="S241" s="241"/>
      <c r="T241" s="242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3" t="s">
        <v>136</v>
      </c>
      <c r="AU241" s="243" t="s">
        <v>85</v>
      </c>
      <c r="AV241" s="13" t="s">
        <v>85</v>
      </c>
      <c r="AW241" s="13" t="s">
        <v>31</v>
      </c>
      <c r="AX241" s="13" t="s">
        <v>75</v>
      </c>
      <c r="AY241" s="243" t="s">
        <v>126</v>
      </c>
    </row>
    <row r="242" s="14" customFormat="1">
      <c r="A242" s="14"/>
      <c r="B242" s="244"/>
      <c r="C242" s="245"/>
      <c r="D242" s="234" t="s">
        <v>136</v>
      </c>
      <c r="E242" s="246" t="s">
        <v>1</v>
      </c>
      <c r="F242" s="247" t="s">
        <v>139</v>
      </c>
      <c r="G242" s="245"/>
      <c r="H242" s="248">
        <v>150</v>
      </c>
      <c r="I242" s="249"/>
      <c r="J242" s="245"/>
      <c r="K242" s="245"/>
      <c r="L242" s="250"/>
      <c r="M242" s="251"/>
      <c r="N242" s="252"/>
      <c r="O242" s="252"/>
      <c r="P242" s="252"/>
      <c r="Q242" s="252"/>
      <c r="R242" s="252"/>
      <c r="S242" s="252"/>
      <c r="T242" s="253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4" t="s">
        <v>136</v>
      </c>
      <c r="AU242" s="254" t="s">
        <v>85</v>
      </c>
      <c r="AV242" s="14" t="s">
        <v>134</v>
      </c>
      <c r="AW242" s="14" t="s">
        <v>31</v>
      </c>
      <c r="AX242" s="14" t="s">
        <v>83</v>
      </c>
      <c r="AY242" s="254" t="s">
        <v>126</v>
      </c>
    </row>
    <row r="243" s="2" customFormat="1" ht="24.15" customHeight="1">
      <c r="A243" s="38"/>
      <c r="B243" s="39"/>
      <c r="C243" s="218" t="s">
        <v>146</v>
      </c>
      <c r="D243" s="218" t="s">
        <v>128</v>
      </c>
      <c r="E243" s="219" t="s">
        <v>262</v>
      </c>
      <c r="F243" s="220" t="s">
        <v>263</v>
      </c>
      <c r="G243" s="221" t="s">
        <v>131</v>
      </c>
      <c r="H243" s="222">
        <v>100</v>
      </c>
      <c r="I243" s="223"/>
      <c r="J243" s="224">
        <f>ROUND(I243*H243,2)</f>
        <v>0</v>
      </c>
      <c r="K243" s="220" t="s">
        <v>132</v>
      </c>
      <c r="L243" s="225"/>
      <c r="M243" s="226" t="s">
        <v>1</v>
      </c>
      <c r="N243" s="227" t="s">
        <v>40</v>
      </c>
      <c r="O243" s="91"/>
      <c r="P243" s="228">
        <f>O243*H243</f>
        <v>0</v>
      </c>
      <c r="Q243" s="228">
        <v>0.047</v>
      </c>
      <c r="R243" s="228">
        <f>Q243*H243</f>
        <v>4.7000000000000002</v>
      </c>
      <c r="S243" s="228">
        <v>0</v>
      </c>
      <c r="T243" s="229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30" t="s">
        <v>133</v>
      </c>
      <c r="AT243" s="230" t="s">
        <v>128</v>
      </c>
      <c r="AU243" s="230" t="s">
        <v>85</v>
      </c>
      <c r="AY243" s="17" t="s">
        <v>126</v>
      </c>
      <c r="BE243" s="231">
        <f>IF(N243="základní",J243,0)</f>
        <v>0</v>
      </c>
      <c r="BF243" s="231">
        <f>IF(N243="snížená",J243,0)</f>
        <v>0</v>
      </c>
      <c r="BG243" s="231">
        <f>IF(N243="zákl. přenesená",J243,0)</f>
        <v>0</v>
      </c>
      <c r="BH243" s="231">
        <f>IF(N243="sníž. přenesená",J243,0)</f>
        <v>0</v>
      </c>
      <c r="BI243" s="231">
        <f>IF(N243="nulová",J243,0)</f>
        <v>0</v>
      </c>
      <c r="BJ243" s="17" t="s">
        <v>83</v>
      </c>
      <c r="BK243" s="231">
        <f>ROUND(I243*H243,2)</f>
        <v>0</v>
      </c>
      <c r="BL243" s="17" t="s">
        <v>134</v>
      </c>
      <c r="BM243" s="230" t="s">
        <v>605</v>
      </c>
    </row>
    <row r="244" s="15" customFormat="1">
      <c r="A244" s="15"/>
      <c r="B244" s="255"/>
      <c r="C244" s="256"/>
      <c r="D244" s="234" t="s">
        <v>136</v>
      </c>
      <c r="E244" s="257" t="s">
        <v>1</v>
      </c>
      <c r="F244" s="258" t="s">
        <v>590</v>
      </c>
      <c r="G244" s="256"/>
      <c r="H244" s="257" t="s">
        <v>1</v>
      </c>
      <c r="I244" s="259"/>
      <c r="J244" s="256"/>
      <c r="K244" s="256"/>
      <c r="L244" s="260"/>
      <c r="M244" s="261"/>
      <c r="N244" s="262"/>
      <c r="O244" s="262"/>
      <c r="P244" s="262"/>
      <c r="Q244" s="262"/>
      <c r="R244" s="262"/>
      <c r="S244" s="262"/>
      <c r="T244" s="263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264" t="s">
        <v>136</v>
      </c>
      <c r="AU244" s="264" t="s">
        <v>85</v>
      </c>
      <c r="AV244" s="15" t="s">
        <v>83</v>
      </c>
      <c r="AW244" s="15" t="s">
        <v>31</v>
      </c>
      <c r="AX244" s="15" t="s">
        <v>75</v>
      </c>
      <c r="AY244" s="264" t="s">
        <v>126</v>
      </c>
    </row>
    <row r="245" s="13" customFormat="1">
      <c r="A245" s="13"/>
      <c r="B245" s="232"/>
      <c r="C245" s="233"/>
      <c r="D245" s="234" t="s">
        <v>136</v>
      </c>
      <c r="E245" s="235" t="s">
        <v>1</v>
      </c>
      <c r="F245" s="236" t="s">
        <v>265</v>
      </c>
      <c r="G245" s="233"/>
      <c r="H245" s="237">
        <v>100</v>
      </c>
      <c r="I245" s="238"/>
      <c r="J245" s="233"/>
      <c r="K245" s="233"/>
      <c r="L245" s="239"/>
      <c r="M245" s="240"/>
      <c r="N245" s="241"/>
      <c r="O245" s="241"/>
      <c r="P245" s="241"/>
      <c r="Q245" s="241"/>
      <c r="R245" s="241"/>
      <c r="S245" s="241"/>
      <c r="T245" s="242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3" t="s">
        <v>136</v>
      </c>
      <c r="AU245" s="243" t="s">
        <v>85</v>
      </c>
      <c r="AV245" s="13" t="s">
        <v>85</v>
      </c>
      <c r="AW245" s="13" t="s">
        <v>31</v>
      </c>
      <c r="AX245" s="13" t="s">
        <v>75</v>
      </c>
      <c r="AY245" s="243" t="s">
        <v>126</v>
      </c>
    </row>
    <row r="246" s="14" customFormat="1">
      <c r="A246" s="14"/>
      <c r="B246" s="244"/>
      <c r="C246" s="245"/>
      <c r="D246" s="234" t="s">
        <v>136</v>
      </c>
      <c r="E246" s="246" t="s">
        <v>1</v>
      </c>
      <c r="F246" s="247" t="s">
        <v>139</v>
      </c>
      <c r="G246" s="245"/>
      <c r="H246" s="248">
        <v>100</v>
      </c>
      <c r="I246" s="249"/>
      <c r="J246" s="245"/>
      <c r="K246" s="245"/>
      <c r="L246" s="250"/>
      <c r="M246" s="251"/>
      <c r="N246" s="252"/>
      <c r="O246" s="252"/>
      <c r="P246" s="252"/>
      <c r="Q246" s="252"/>
      <c r="R246" s="252"/>
      <c r="S246" s="252"/>
      <c r="T246" s="253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4" t="s">
        <v>136</v>
      </c>
      <c r="AU246" s="254" t="s">
        <v>85</v>
      </c>
      <c r="AV246" s="14" t="s">
        <v>134</v>
      </c>
      <c r="AW246" s="14" t="s">
        <v>31</v>
      </c>
      <c r="AX246" s="14" t="s">
        <v>83</v>
      </c>
      <c r="AY246" s="254" t="s">
        <v>126</v>
      </c>
    </row>
    <row r="247" s="2" customFormat="1" ht="24.15" customHeight="1">
      <c r="A247" s="38"/>
      <c r="B247" s="39"/>
      <c r="C247" s="218" t="s">
        <v>7</v>
      </c>
      <c r="D247" s="218" t="s">
        <v>128</v>
      </c>
      <c r="E247" s="219" t="s">
        <v>267</v>
      </c>
      <c r="F247" s="220" t="s">
        <v>268</v>
      </c>
      <c r="G247" s="221" t="s">
        <v>207</v>
      </c>
      <c r="H247" s="222">
        <v>15</v>
      </c>
      <c r="I247" s="223"/>
      <c r="J247" s="224">
        <f>ROUND(I247*H247,2)</f>
        <v>0</v>
      </c>
      <c r="K247" s="220" t="s">
        <v>132</v>
      </c>
      <c r="L247" s="225"/>
      <c r="M247" s="226" t="s">
        <v>1</v>
      </c>
      <c r="N247" s="227" t="s">
        <v>40</v>
      </c>
      <c r="O247" s="91"/>
      <c r="P247" s="228">
        <f>O247*H247</f>
        <v>0</v>
      </c>
      <c r="Q247" s="228">
        <v>1</v>
      </c>
      <c r="R247" s="228">
        <f>Q247*H247</f>
        <v>15</v>
      </c>
      <c r="S247" s="228">
        <v>0</v>
      </c>
      <c r="T247" s="229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30" t="s">
        <v>133</v>
      </c>
      <c r="AT247" s="230" t="s">
        <v>128</v>
      </c>
      <c r="AU247" s="230" t="s">
        <v>85</v>
      </c>
      <c r="AY247" s="17" t="s">
        <v>126</v>
      </c>
      <c r="BE247" s="231">
        <f>IF(N247="základní",J247,0)</f>
        <v>0</v>
      </c>
      <c r="BF247" s="231">
        <f>IF(N247="snížená",J247,0)</f>
        <v>0</v>
      </c>
      <c r="BG247" s="231">
        <f>IF(N247="zákl. přenesená",J247,0)</f>
        <v>0</v>
      </c>
      <c r="BH247" s="231">
        <f>IF(N247="sníž. přenesená",J247,0)</f>
        <v>0</v>
      </c>
      <c r="BI247" s="231">
        <f>IF(N247="nulová",J247,0)</f>
        <v>0</v>
      </c>
      <c r="BJ247" s="17" t="s">
        <v>83</v>
      </c>
      <c r="BK247" s="231">
        <f>ROUND(I247*H247,2)</f>
        <v>0</v>
      </c>
      <c r="BL247" s="17" t="s">
        <v>134</v>
      </c>
      <c r="BM247" s="230" t="s">
        <v>606</v>
      </c>
    </row>
    <row r="248" s="15" customFormat="1">
      <c r="A248" s="15"/>
      <c r="B248" s="255"/>
      <c r="C248" s="256"/>
      <c r="D248" s="234" t="s">
        <v>136</v>
      </c>
      <c r="E248" s="257" t="s">
        <v>1</v>
      </c>
      <c r="F248" s="258" t="s">
        <v>270</v>
      </c>
      <c r="G248" s="256"/>
      <c r="H248" s="257" t="s">
        <v>1</v>
      </c>
      <c r="I248" s="259"/>
      <c r="J248" s="256"/>
      <c r="K248" s="256"/>
      <c r="L248" s="260"/>
      <c r="M248" s="261"/>
      <c r="N248" s="262"/>
      <c r="O248" s="262"/>
      <c r="P248" s="262"/>
      <c r="Q248" s="262"/>
      <c r="R248" s="262"/>
      <c r="S248" s="262"/>
      <c r="T248" s="263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64" t="s">
        <v>136</v>
      </c>
      <c r="AU248" s="264" t="s">
        <v>85</v>
      </c>
      <c r="AV248" s="15" t="s">
        <v>83</v>
      </c>
      <c r="AW248" s="15" t="s">
        <v>31</v>
      </c>
      <c r="AX248" s="15" t="s">
        <v>75</v>
      </c>
      <c r="AY248" s="264" t="s">
        <v>126</v>
      </c>
    </row>
    <row r="249" s="13" customFormat="1">
      <c r="A249" s="13"/>
      <c r="B249" s="232"/>
      <c r="C249" s="233"/>
      <c r="D249" s="234" t="s">
        <v>136</v>
      </c>
      <c r="E249" s="235" t="s">
        <v>1</v>
      </c>
      <c r="F249" s="236" t="s">
        <v>8</v>
      </c>
      <c r="G249" s="233"/>
      <c r="H249" s="237">
        <v>15</v>
      </c>
      <c r="I249" s="238"/>
      <c r="J249" s="233"/>
      <c r="K249" s="233"/>
      <c r="L249" s="239"/>
      <c r="M249" s="240"/>
      <c r="N249" s="241"/>
      <c r="O249" s="241"/>
      <c r="P249" s="241"/>
      <c r="Q249" s="241"/>
      <c r="R249" s="241"/>
      <c r="S249" s="241"/>
      <c r="T249" s="242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3" t="s">
        <v>136</v>
      </c>
      <c r="AU249" s="243" t="s">
        <v>85</v>
      </c>
      <c r="AV249" s="13" t="s">
        <v>85</v>
      </c>
      <c r="AW249" s="13" t="s">
        <v>31</v>
      </c>
      <c r="AX249" s="13" t="s">
        <v>75</v>
      </c>
      <c r="AY249" s="243" t="s">
        <v>126</v>
      </c>
    </row>
    <row r="250" s="14" customFormat="1">
      <c r="A250" s="14"/>
      <c r="B250" s="244"/>
      <c r="C250" s="245"/>
      <c r="D250" s="234" t="s">
        <v>136</v>
      </c>
      <c r="E250" s="246" t="s">
        <v>1</v>
      </c>
      <c r="F250" s="247" t="s">
        <v>139</v>
      </c>
      <c r="G250" s="245"/>
      <c r="H250" s="248">
        <v>15</v>
      </c>
      <c r="I250" s="249"/>
      <c r="J250" s="245"/>
      <c r="K250" s="245"/>
      <c r="L250" s="250"/>
      <c r="M250" s="251"/>
      <c r="N250" s="252"/>
      <c r="O250" s="252"/>
      <c r="P250" s="252"/>
      <c r="Q250" s="252"/>
      <c r="R250" s="252"/>
      <c r="S250" s="252"/>
      <c r="T250" s="253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4" t="s">
        <v>136</v>
      </c>
      <c r="AU250" s="254" t="s">
        <v>85</v>
      </c>
      <c r="AV250" s="14" t="s">
        <v>134</v>
      </c>
      <c r="AW250" s="14" t="s">
        <v>31</v>
      </c>
      <c r="AX250" s="14" t="s">
        <v>83</v>
      </c>
      <c r="AY250" s="254" t="s">
        <v>126</v>
      </c>
    </row>
    <row r="251" s="12" customFormat="1" ht="22.8" customHeight="1">
      <c r="A251" s="12"/>
      <c r="B251" s="202"/>
      <c r="C251" s="203"/>
      <c r="D251" s="204" t="s">
        <v>74</v>
      </c>
      <c r="E251" s="216" t="s">
        <v>165</v>
      </c>
      <c r="F251" s="216" t="s">
        <v>271</v>
      </c>
      <c r="G251" s="203"/>
      <c r="H251" s="203"/>
      <c r="I251" s="206"/>
      <c r="J251" s="217">
        <f>BK251</f>
        <v>0</v>
      </c>
      <c r="K251" s="203"/>
      <c r="L251" s="208"/>
      <c r="M251" s="209"/>
      <c r="N251" s="210"/>
      <c r="O251" s="210"/>
      <c r="P251" s="211">
        <f>SUM(P252:P459)</f>
        <v>0</v>
      </c>
      <c r="Q251" s="210"/>
      <c r="R251" s="211">
        <f>SUM(R252:R459)</f>
        <v>0</v>
      </c>
      <c r="S251" s="210"/>
      <c r="T251" s="212">
        <f>SUM(T252:T459)</f>
        <v>0</v>
      </c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R251" s="213" t="s">
        <v>83</v>
      </c>
      <c r="AT251" s="214" t="s">
        <v>74</v>
      </c>
      <c r="AU251" s="214" t="s">
        <v>83</v>
      </c>
      <c r="AY251" s="213" t="s">
        <v>126</v>
      </c>
      <c r="BK251" s="215">
        <f>SUM(BK252:BK459)</f>
        <v>0</v>
      </c>
    </row>
    <row r="252" s="2" customFormat="1" ht="128.55" customHeight="1">
      <c r="A252" s="38"/>
      <c r="B252" s="39"/>
      <c r="C252" s="265" t="s">
        <v>261</v>
      </c>
      <c r="D252" s="265" t="s">
        <v>273</v>
      </c>
      <c r="E252" s="266" t="s">
        <v>274</v>
      </c>
      <c r="F252" s="267" t="s">
        <v>275</v>
      </c>
      <c r="G252" s="268" t="s">
        <v>250</v>
      </c>
      <c r="H252" s="269">
        <v>1350</v>
      </c>
      <c r="I252" s="270"/>
      <c r="J252" s="271">
        <f>ROUND(I252*H252,2)</f>
        <v>0</v>
      </c>
      <c r="K252" s="267" t="s">
        <v>132</v>
      </c>
      <c r="L252" s="44"/>
      <c r="M252" s="272" t="s">
        <v>1</v>
      </c>
      <c r="N252" s="273" t="s">
        <v>40</v>
      </c>
      <c r="O252" s="91"/>
      <c r="P252" s="228">
        <f>O252*H252</f>
        <v>0</v>
      </c>
      <c r="Q252" s="228">
        <v>0</v>
      </c>
      <c r="R252" s="228">
        <f>Q252*H252</f>
        <v>0</v>
      </c>
      <c r="S252" s="228">
        <v>0</v>
      </c>
      <c r="T252" s="229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30" t="s">
        <v>134</v>
      </c>
      <c r="AT252" s="230" t="s">
        <v>273</v>
      </c>
      <c r="AU252" s="230" t="s">
        <v>85</v>
      </c>
      <c r="AY252" s="17" t="s">
        <v>126</v>
      </c>
      <c r="BE252" s="231">
        <f>IF(N252="základní",J252,0)</f>
        <v>0</v>
      </c>
      <c r="BF252" s="231">
        <f>IF(N252="snížená",J252,0)</f>
        <v>0</v>
      </c>
      <c r="BG252" s="231">
        <f>IF(N252="zákl. přenesená",J252,0)</f>
        <v>0</v>
      </c>
      <c r="BH252" s="231">
        <f>IF(N252="sníž. přenesená",J252,0)</f>
        <v>0</v>
      </c>
      <c r="BI252" s="231">
        <f>IF(N252="nulová",J252,0)</f>
        <v>0</v>
      </c>
      <c r="BJ252" s="17" t="s">
        <v>83</v>
      </c>
      <c r="BK252" s="231">
        <f>ROUND(I252*H252,2)</f>
        <v>0</v>
      </c>
      <c r="BL252" s="17" t="s">
        <v>134</v>
      </c>
      <c r="BM252" s="230" t="s">
        <v>607</v>
      </c>
    </row>
    <row r="253" s="2" customFormat="1">
      <c r="A253" s="38"/>
      <c r="B253" s="39"/>
      <c r="C253" s="40"/>
      <c r="D253" s="234" t="s">
        <v>277</v>
      </c>
      <c r="E253" s="40"/>
      <c r="F253" s="274" t="s">
        <v>278</v>
      </c>
      <c r="G253" s="40"/>
      <c r="H253" s="40"/>
      <c r="I253" s="275"/>
      <c r="J253" s="40"/>
      <c r="K253" s="40"/>
      <c r="L253" s="44"/>
      <c r="M253" s="276"/>
      <c r="N253" s="277"/>
      <c r="O253" s="91"/>
      <c r="P253" s="91"/>
      <c r="Q253" s="91"/>
      <c r="R253" s="91"/>
      <c r="S253" s="91"/>
      <c r="T253" s="92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7" t="s">
        <v>277</v>
      </c>
      <c r="AU253" s="17" t="s">
        <v>85</v>
      </c>
    </row>
    <row r="254" s="13" customFormat="1">
      <c r="A254" s="13"/>
      <c r="B254" s="232"/>
      <c r="C254" s="233"/>
      <c r="D254" s="234" t="s">
        <v>136</v>
      </c>
      <c r="E254" s="235" t="s">
        <v>1</v>
      </c>
      <c r="F254" s="236" t="s">
        <v>608</v>
      </c>
      <c r="G254" s="233"/>
      <c r="H254" s="237">
        <v>125</v>
      </c>
      <c r="I254" s="238"/>
      <c r="J254" s="233"/>
      <c r="K254" s="233"/>
      <c r="L254" s="239"/>
      <c r="M254" s="240"/>
      <c r="N254" s="241"/>
      <c r="O254" s="241"/>
      <c r="P254" s="241"/>
      <c r="Q254" s="241"/>
      <c r="R254" s="241"/>
      <c r="S254" s="241"/>
      <c r="T254" s="242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3" t="s">
        <v>136</v>
      </c>
      <c r="AU254" s="243" t="s">
        <v>85</v>
      </c>
      <c r="AV254" s="13" t="s">
        <v>85</v>
      </c>
      <c r="AW254" s="13" t="s">
        <v>31</v>
      </c>
      <c r="AX254" s="13" t="s">
        <v>75</v>
      </c>
      <c r="AY254" s="243" t="s">
        <v>126</v>
      </c>
    </row>
    <row r="255" s="13" customFormat="1">
      <c r="A255" s="13"/>
      <c r="B255" s="232"/>
      <c r="C255" s="233"/>
      <c r="D255" s="234" t="s">
        <v>136</v>
      </c>
      <c r="E255" s="235" t="s">
        <v>1</v>
      </c>
      <c r="F255" s="236" t="s">
        <v>609</v>
      </c>
      <c r="G255" s="233"/>
      <c r="H255" s="237">
        <v>90</v>
      </c>
      <c r="I255" s="238"/>
      <c r="J255" s="233"/>
      <c r="K255" s="233"/>
      <c r="L255" s="239"/>
      <c r="M255" s="240"/>
      <c r="N255" s="241"/>
      <c r="O255" s="241"/>
      <c r="P255" s="241"/>
      <c r="Q255" s="241"/>
      <c r="R255" s="241"/>
      <c r="S255" s="241"/>
      <c r="T255" s="242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3" t="s">
        <v>136</v>
      </c>
      <c r="AU255" s="243" t="s">
        <v>85</v>
      </c>
      <c r="AV255" s="13" t="s">
        <v>85</v>
      </c>
      <c r="AW255" s="13" t="s">
        <v>31</v>
      </c>
      <c r="AX255" s="13" t="s">
        <v>75</v>
      </c>
      <c r="AY255" s="243" t="s">
        <v>126</v>
      </c>
    </row>
    <row r="256" s="13" customFormat="1">
      <c r="A256" s="13"/>
      <c r="B256" s="232"/>
      <c r="C256" s="233"/>
      <c r="D256" s="234" t="s">
        <v>136</v>
      </c>
      <c r="E256" s="235" t="s">
        <v>1</v>
      </c>
      <c r="F256" s="236" t="s">
        <v>610</v>
      </c>
      <c r="G256" s="233"/>
      <c r="H256" s="237">
        <v>30</v>
      </c>
      <c r="I256" s="238"/>
      <c r="J256" s="233"/>
      <c r="K256" s="233"/>
      <c r="L256" s="239"/>
      <c r="M256" s="240"/>
      <c r="N256" s="241"/>
      <c r="O256" s="241"/>
      <c r="P256" s="241"/>
      <c r="Q256" s="241"/>
      <c r="R256" s="241"/>
      <c r="S256" s="241"/>
      <c r="T256" s="242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3" t="s">
        <v>136</v>
      </c>
      <c r="AU256" s="243" t="s">
        <v>85</v>
      </c>
      <c r="AV256" s="13" t="s">
        <v>85</v>
      </c>
      <c r="AW256" s="13" t="s">
        <v>31</v>
      </c>
      <c r="AX256" s="13" t="s">
        <v>75</v>
      </c>
      <c r="AY256" s="243" t="s">
        <v>126</v>
      </c>
    </row>
    <row r="257" s="13" customFormat="1">
      <c r="A257" s="13"/>
      <c r="B257" s="232"/>
      <c r="C257" s="233"/>
      <c r="D257" s="234" t="s">
        <v>136</v>
      </c>
      <c r="E257" s="235" t="s">
        <v>1</v>
      </c>
      <c r="F257" s="236" t="s">
        <v>611</v>
      </c>
      <c r="G257" s="233"/>
      <c r="H257" s="237">
        <v>20</v>
      </c>
      <c r="I257" s="238"/>
      <c r="J257" s="233"/>
      <c r="K257" s="233"/>
      <c r="L257" s="239"/>
      <c r="M257" s="240"/>
      <c r="N257" s="241"/>
      <c r="O257" s="241"/>
      <c r="P257" s="241"/>
      <c r="Q257" s="241"/>
      <c r="R257" s="241"/>
      <c r="S257" s="241"/>
      <c r="T257" s="242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3" t="s">
        <v>136</v>
      </c>
      <c r="AU257" s="243" t="s">
        <v>85</v>
      </c>
      <c r="AV257" s="13" t="s">
        <v>85</v>
      </c>
      <c r="AW257" s="13" t="s">
        <v>31</v>
      </c>
      <c r="AX257" s="13" t="s">
        <v>75</v>
      </c>
      <c r="AY257" s="243" t="s">
        <v>126</v>
      </c>
    </row>
    <row r="258" s="13" customFormat="1">
      <c r="A258" s="13"/>
      <c r="B258" s="232"/>
      <c r="C258" s="233"/>
      <c r="D258" s="234" t="s">
        <v>136</v>
      </c>
      <c r="E258" s="235" t="s">
        <v>1</v>
      </c>
      <c r="F258" s="236" t="s">
        <v>612</v>
      </c>
      <c r="G258" s="233"/>
      <c r="H258" s="237">
        <v>60</v>
      </c>
      <c r="I258" s="238"/>
      <c r="J258" s="233"/>
      <c r="K258" s="233"/>
      <c r="L258" s="239"/>
      <c r="M258" s="240"/>
      <c r="N258" s="241"/>
      <c r="O258" s="241"/>
      <c r="P258" s="241"/>
      <c r="Q258" s="241"/>
      <c r="R258" s="241"/>
      <c r="S258" s="241"/>
      <c r="T258" s="242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3" t="s">
        <v>136</v>
      </c>
      <c r="AU258" s="243" t="s">
        <v>85</v>
      </c>
      <c r="AV258" s="13" t="s">
        <v>85</v>
      </c>
      <c r="AW258" s="13" t="s">
        <v>31</v>
      </c>
      <c r="AX258" s="13" t="s">
        <v>75</v>
      </c>
      <c r="AY258" s="243" t="s">
        <v>126</v>
      </c>
    </row>
    <row r="259" s="13" customFormat="1">
      <c r="A259" s="13"/>
      <c r="B259" s="232"/>
      <c r="C259" s="233"/>
      <c r="D259" s="234" t="s">
        <v>136</v>
      </c>
      <c r="E259" s="235" t="s">
        <v>1</v>
      </c>
      <c r="F259" s="236" t="s">
        <v>613</v>
      </c>
      <c r="G259" s="233"/>
      <c r="H259" s="237">
        <v>30</v>
      </c>
      <c r="I259" s="238"/>
      <c r="J259" s="233"/>
      <c r="K259" s="233"/>
      <c r="L259" s="239"/>
      <c r="M259" s="240"/>
      <c r="N259" s="241"/>
      <c r="O259" s="241"/>
      <c r="P259" s="241"/>
      <c r="Q259" s="241"/>
      <c r="R259" s="241"/>
      <c r="S259" s="241"/>
      <c r="T259" s="242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3" t="s">
        <v>136</v>
      </c>
      <c r="AU259" s="243" t="s">
        <v>85</v>
      </c>
      <c r="AV259" s="13" t="s">
        <v>85</v>
      </c>
      <c r="AW259" s="13" t="s">
        <v>31</v>
      </c>
      <c r="AX259" s="13" t="s">
        <v>75</v>
      </c>
      <c r="AY259" s="243" t="s">
        <v>126</v>
      </c>
    </row>
    <row r="260" s="13" customFormat="1">
      <c r="A260" s="13"/>
      <c r="B260" s="232"/>
      <c r="C260" s="233"/>
      <c r="D260" s="234" t="s">
        <v>136</v>
      </c>
      <c r="E260" s="235" t="s">
        <v>1</v>
      </c>
      <c r="F260" s="236" t="s">
        <v>614</v>
      </c>
      <c r="G260" s="233"/>
      <c r="H260" s="237">
        <v>500</v>
      </c>
      <c r="I260" s="238"/>
      <c r="J260" s="233"/>
      <c r="K260" s="233"/>
      <c r="L260" s="239"/>
      <c r="M260" s="240"/>
      <c r="N260" s="241"/>
      <c r="O260" s="241"/>
      <c r="P260" s="241"/>
      <c r="Q260" s="241"/>
      <c r="R260" s="241"/>
      <c r="S260" s="241"/>
      <c r="T260" s="242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3" t="s">
        <v>136</v>
      </c>
      <c r="AU260" s="243" t="s">
        <v>85</v>
      </c>
      <c r="AV260" s="13" t="s">
        <v>85</v>
      </c>
      <c r="AW260" s="13" t="s">
        <v>31</v>
      </c>
      <c r="AX260" s="13" t="s">
        <v>75</v>
      </c>
      <c r="AY260" s="243" t="s">
        <v>126</v>
      </c>
    </row>
    <row r="261" s="13" customFormat="1">
      <c r="A261" s="13"/>
      <c r="B261" s="232"/>
      <c r="C261" s="233"/>
      <c r="D261" s="234" t="s">
        <v>136</v>
      </c>
      <c r="E261" s="235" t="s">
        <v>1</v>
      </c>
      <c r="F261" s="236" t="s">
        <v>615</v>
      </c>
      <c r="G261" s="233"/>
      <c r="H261" s="237">
        <v>495</v>
      </c>
      <c r="I261" s="238"/>
      <c r="J261" s="233"/>
      <c r="K261" s="233"/>
      <c r="L261" s="239"/>
      <c r="M261" s="240"/>
      <c r="N261" s="241"/>
      <c r="O261" s="241"/>
      <c r="P261" s="241"/>
      <c r="Q261" s="241"/>
      <c r="R261" s="241"/>
      <c r="S261" s="241"/>
      <c r="T261" s="242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3" t="s">
        <v>136</v>
      </c>
      <c r="AU261" s="243" t="s">
        <v>85</v>
      </c>
      <c r="AV261" s="13" t="s">
        <v>85</v>
      </c>
      <c r="AW261" s="13" t="s">
        <v>31</v>
      </c>
      <c r="AX261" s="13" t="s">
        <v>75</v>
      </c>
      <c r="AY261" s="243" t="s">
        <v>126</v>
      </c>
    </row>
    <row r="262" s="14" customFormat="1">
      <c r="A262" s="14"/>
      <c r="B262" s="244"/>
      <c r="C262" s="245"/>
      <c r="D262" s="234" t="s">
        <v>136</v>
      </c>
      <c r="E262" s="246" t="s">
        <v>1</v>
      </c>
      <c r="F262" s="247" t="s">
        <v>139</v>
      </c>
      <c r="G262" s="245"/>
      <c r="H262" s="248">
        <v>1350</v>
      </c>
      <c r="I262" s="249"/>
      <c r="J262" s="245"/>
      <c r="K262" s="245"/>
      <c r="L262" s="250"/>
      <c r="M262" s="251"/>
      <c r="N262" s="252"/>
      <c r="O262" s="252"/>
      <c r="P262" s="252"/>
      <c r="Q262" s="252"/>
      <c r="R262" s="252"/>
      <c r="S262" s="252"/>
      <c r="T262" s="253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4" t="s">
        <v>136</v>
      </c>
      <c r="AU262" s="254" t="s">
        <v>85</v>
      </c>
      <c r="AV262" s="14" t="s">
        <v>134</v>
      </c>
      <c r="AW262" s="14" t="s">
        <v>31</v>
      </c>
      <c r="AX262" s="14" t="s">
        <v>83</v>
      </c>
      <c r="AY262" s="254" t="s">
        <v>126</v>
      </c>
    </row>
    <row r="263" s="2" customFormat="1" ht="128.55" customHeight="1">
      <c r="A263" s="38"/>
      <c r="B263" s="39"/>
      <c r="C263" s="265" t="s">
        <v>266</v>
      </c>
      <c r="D263" s="265" t="s">
        <v>273</v>
      </c>
      <c r="E263" s="266" t="s">
        <v>282</v>
      </c>
      <c r="F263" s="267" t="s">
        <v>283</v>
      </c>
      <c r="G263" s="268" t="s">
        <v>250</v>
      </c>
      <c r="H263" s="269">
        <v>155</v>
      </c>
      <c r="I263" s="270"/>
      <c r="J263" s="271">
        <f>ROUND(I263*H263,2)</f>
        <v>0</v>
      </c>
      <c r="K263" s="267" t="s">
        <v>132</v>
      </c>
      <c r="L263" s="44"/>
      <c r="M263" s="272" t="s">
        <v>1</v>
      </c>
      <c r="N263" s="273" t="s">
        <v>40</v>
      </c>
      <c r="O263" s="91"/>
      <c r="P263" s="228">
        <f>O263*H263</f>
        <v>0</v>
      </c>
      <c r="Q263" s="228">
        <v>0</v>
      </c>
      <c r="R263" s="228">
        <f>Q263*H263</f>
        <v>0</v>
      </c>
      <c r="S263" s="228">
        <v>0</v>
      </c>
      <c r="T263" s="229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30" t="s">
        <v>134</v>
      </c>
      <c r="AT263" s="230" t="s">
        <v>273</v>
      </c>
      <c r="AU263" s="230" t="s">
        <v>85</v>
      </c>
      <c r="AY263" s="17" t="s">
        <v>126</v>
      </c>
      <c r="BE263" s="231">
        <f>IF(N263="základní",J263,0)</f>
        <v>0</v>
      </c>
      <c r="BF263" s="231">
        <f>IF(N263="snížená",J263,0)</f>
        <v>0</v>
      </c>
      <c r="BG263" s="231">
        <f>IF(N263="zákl. přenesená",J263,0)</f>
        <v>0</v>
      </c>
      <c r="BH263" s="231">
        <f>IF(N263="sníž. přenesená",J263,0)</f>
        <v>0</v>
      </c>
      <c r="BI263" s="231">
        <f>IF(N263="nulová",J263,0)</f>
        <v>0</v>
      </c>
      <c r="BJ263" s="17" t="s">
        <v>83</v>
      </c>
      <c r="BK263" s="231">
        <f>ROUND(I263*H263,2)</f>
        <v>0</v>
      </c>
      <c r="BL263" s="17" t="s">
        <v>134</v>
      </c>
      <c r="BM263" s="230" t="s">
        <v>616</v>
      </c>
    </row>
    <row r="264" s="2" customFormat="1">
      <c r="A264" s="38"/>
      <c r="B264" s="39"/>
      <c r="C264" s="40"/>
      <c r="D264" s="234" t="s">
        <v>277</v>
      </c>
      <c r="E264" s="40"/>
      <c r="F264" s="274" t="s">
        <v>278</v>
      </c>
      <c r="G264" s="40"/>
      <c r="H264" s="40"/>
      <c r="I264" s="275"/>
      <c r="J264" s="40"/>
      <c r="K264" s="40"/>
      <c r="L264" s="44"/>
      <c r="M264" s="276"/>
      <c r="N264" s="277"/>
      <c r="O264" s="91"/>
      <c r="P264" s="91"/>
      <c r="Q264" s="91"/>
      <c r="R264" s="91"/>
      <c r="S264" s="91"/>
      <c r="T264" s="92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7" t="s">
        <v>277</v>
      </c>
      <c r="AU264" s="17" t="s">
        <v>85</v>
      </c>
    </row>
    <row r="265" s="13" customFormat="1">
      <c r="A265" s="13"/>
      <c r="B265" s="232"/>
      <c r="C265" s="233"/>
      <c r="D265" s="234" t="s">
        <v>136</v>
      </c>
      <c r="E265" s="235" t="s">
        <v>1</v>
      </c>
      <c r="F265" s="236" t="s">
        <v>617</v>
      </c>
      <c r="G265" s="233"/>
      <c r="H265" s="237">
        <v>75</v>
      </c>
      <c r="I265" s="238"/>
      <c r="J265" s="233"/>
      <c r="K265" s="233"/>
      <c r="L265" s="239"/>
      <c r="M265" s="240"/>
      <c r="N265" s="241"/>
      <c r="O265" s="241"/>
      <c r="P265" s="241"/>
      <c r="Q265" s="241"/>
      <c r="R265" s="241"/>
      <c r="S265" s="241"/>
      <c r="T265" s="242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3" t="s">
        <v>136</v>
      </c>
      <c r="AU265" s="243" t="s">
        <v>85</v>
      </c>
      <c r="AV265" s="13" t="s">
        <v>85</v>
      </c>
      <c r="AW265" s="13" t="s">
        <v>31</v>
      </c>
      <c r="AX265" s="13" t="s">
        <v>75</v>
      </c>
      <c r="AY265" s="243" t="s">
        <v>126</v>
      </c>
    </row>
    <row r="266" s="13" customFormat="1">
      <c r="A266" s="13"/>
      <c r="B266" s="232"/>
      <c r="C266" s="233"/>
      <c r="D266" s="234" t="s">
        <v>136</v>
      </c>
      <c r="E266" s="235" t="s">
        <v>1</v>
      </c>
      <c r="F266" s="236" t="s">
        <v>618</v>
      </c>
      <c r="G266" s="233"/>
      <c r="H266" s="237">
        <v>80</v>
      </c>
      <c r="I266" s="238"/>
      <c r="J266" s="233"/>
      <c r="K266" s="233"/>
      <c r="L266" s="239"/>
      <c r="M266" s="240"/>
      <c r="N266" s="241"/>
      <c r="O266" s="241"/>
      <c r="P266" s="241"/>
      <c r="Q266" s="241"/>
      <c r="R266" s="241"/>
      <c r="S266" s="241"/>
      <c r="T266" s="242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3" t="s">
        <v>136</v>
      </c>
      <c r="AU266" s="243" t="s">
        <v>85</v>
      </c>
      <c r="AV266" s="13" t="s">
        <v>85</v>
      </c>
      <c r="AW266" s="13" t="s">
        <v>31</v>
      </c>
      <c r="AX266" s="13" t="s">
        <v>75</v>
      </c>
      <c r="AY266" s="243" t="s">
        <v>126</v>
      </c>
    </row>
    <row r="267" s="14" customFormat="1">
      <c r="A267" s="14"/>
      <c r="B267" s="244"/>
      <c r="C267" s="245"/>
      <c r="D267" s="234" t="s">
        <v>136</v>
      </c>
      <c r="E267" s="246" t="s">
        <v>1</v>
      </c>
      <c r="F267" s="247" t="s">
        <v>139</v>
      </c>
      <c r="G267" s="245"/>
      <c r="H267" s="248">
        <v>155</v>
      </c>
      <c r="I267" s="249"/>
      <c r="J267" s="245"/>
      <c r="K267" s="245"/>
      <c r="L267" s="250"/>
      <c r="M267" s="251"/>
      <c r="N267" s="252"/>
      <c r="O267" s="252"/>
      <c r="P267" s="252"/>
      <c r="Q267" s="252"/>
      <c r="R267" s="252"/>
      <c r="S267" s="252"/>
      <c r="T267" s="253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4" t="s">
        <v>136</v>
      </c>
      <c r="AU267" s="254" t="s">
        <v>85</v>
      </c>
      <c r="AV267" s="14" t="s">
        <v>134</v>
      </c>
      <c r="AW267" s="14" t="s">
        <v>31</v>
      </c>
      <c r="AX267" s="14" t="s">
        <v>83</v>
      </c>
      <c r="AY267" s="254" t="s">
        <v>126</v>
      </c>
    </row>
    <row r="268" s="2" customFormat="1" ht="76.35" customHeight="1">
      <c r="A268" s="38"/>
      <c r="B268" s="39"/>
      <c r="C268" s="265" t="s">
        <v>272</v>
      </c>
      <c r="D268" s="265" t="s">
        <v>273</v>
      </c>
      <c r="E268" s="266" t="s">
        <v>289</v>
      </c>
      <c r="F268" s="267" t="s">
        <v>290</v>
      </c>
      <c r="G268" s="268" t="s">
        <v>250</v>
      </c>
      <c r="H268" s="269">
        <v>3025.75</v>
      </c>
      <c r="I268" s="270"/>
      <c r="J268" s="271">
        <f>ROUND(I268*H268,2)</f>
        <v>0</v>
      </c>
      <c r="K268" s="267" t="s">
        <v>132</v>
      </c>
      <c r="L268" s="44"/>
      <c r="M268" s="272" t="s">
        <v>1</v>
      </c>
      <c r="N268" s="273" t="s">
        <v>40</v>
      </c>
      <c r="O268" s="91"/>
      <c r="P268" s="228">
        <f>O268*H268</f>
        <v>0</v>
      </c>
      <c r="Q268" s="228">
        <v>0</v>
      </c>
      <c r="R268" s="228">
        <f>Q268*H268</f>
        <v>0</v>
      </c>
      <c r="S268" s="228">
        <v>0</v>
      </c>
      <c r="T268" s="229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30" t="s">
        <v>134</v>
      </c>
      <c r="AT268" s="230" t="s">
        <v>273</v>
      </c>
      <c r="AU268" s="230" t="s">
        <v>85</v>
      </c>
      <c r="AY268" s="17" t="s">
        <v>126</v>
      </c>
      <c r="BE268" s="231">
        <f>IF(N268="základní",J268,0)</f>
        <v>0</v>
      </c>
      <c r="BF268" s="231">
        <f>IF(N268="snížená",J268,0)</f>
        <v>0</v>
      </c>
      <c r="BG268" s="231">
        <f>IF(N268="zákl. přenesená",J268,0)</f>
        <v>0</v>
      </c>
      <c r="BH268" s="231">
        <f>IF(N268="sníž. přenesená",J268,0)</f>
        <v>0</v>
      </c>
      <c r="BI268" s="231">
        <f>IF(N268="nulová",J268,0)</f>
        <v>0</v>
      </c>
      <c r="BJ268" s="17" t="s">
        <v>83</v>
      </c>
      <c r="BK268" s="231">
        <f>ROUND(I268*H268,2)</f>
        <v>0</v>
      </c>
      <c r="BL268" s="17" t="s">
        <v>134</v>
      </c>
      <c r="BM268" s="230" t="s">
        <v>619</v>
      </c>
    </row>
    <row r="269" s="2" customFormat="1">
      <c r="A269" s="38"/>
      <c r="B269" s="39"/>
      <c r="C269" s="40"/>
      <c r="D269" s="234" t="s">
        <v>277</v>
      </c>
      <c r="E269" s="40"/>
      <c r="F269" s="274" t="s">
        <v>292</v>
      </c>
      <c r="G269" s="40"/>
      <c r="H269" s="40"/>
      <c r="I269" s="275"/>
      <c r="J269" s="40"/>
      <c r="K269" s="40"/>
      <c r="L269" s="44"/>
      <c r="M269" s="276"/>
      <c r="N269" s="277"/>
      <c r="O269" s="91"/>
      <c r="P269" s="91"/>
      <c r="Q269" s="91"/>
      <c r="R269" s="91"/>
      <c r="S269" s="91"/>
      <c r="T269" s="92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7" t="s">
        <v>277</v>
      </c>
      <c r="AU269" s="17" t="s">
        <v>85</v>
      </c>
    </row>
    <row r="270" s="15" customFormat="1">
      <c r="A270" s="15"/>
      <c r="B270" s="255"/>
      <c r="C270" s="256"/>
      <c r="D270" s="234" t="s">
        <v>136</v>
      </c>
      <c r="E270" s="257" t="s">
        <v>1</v>
      </c>
      <c r="F270" s="258" t="s">
        <v>209</v>
      </c>
      <c r="G270" s="256"/>
      <c r="H270" s="257" t="s">
        <v>1</v>
      </c>
      <c r="I270" s="259"/>
      <c r="J270" s="256"/>
      <c r="K270" s="256"/>
      <c r="L270" s="260"/>
      <c r="M270" s="261"/>
      <c r="N270" s="262"/>
      <c r="O270" s="262"/>
      <c r="P270" s="262"/>
      <c r="Q270" s="262"/>
      <c r="R270" s="262"/>
      <c r="S270" s="262"/>
      <c r="T270" s="263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64" t="s">
        <v>136</v>
      </c>
      <c r="AU270" s="264" t="s">
        <v>85</v>
      </c>
      <c r="AV270" s="15" t="s">
        <v>83</v>
      </c>
      <c r="AW270" s="15" t="s">
        <v>31</v>
      </c>
      <c r="AX270" s="15" t="s">
        <v>75</v>
      </c>
      <c r="AY270" s="264" t="s">
        <v>126</v>
      </c>
    </row>
    <row r="271" s="13" customFormat="1">
      <c r="A271" s="13"/>
      <c r="B271" s="232"/>
      <c r="C271" s="233"/>
      <c r="D271" s="234" t="s">
        <v>136</v>
      </c>
      <c r="E271" s="235" t="s">
        <v>1</v>
      </c>
      <c r="F271" s="236" t="s">
        <v>620</v>
      </c>
      <c r="G271" s="233"/>
      <c r="H271" s="237">
        <v>1147.5</v>
      </c>
      <c r="I271" s="238"/>
      <c r="J271" s="233"/>
      <c r="K271" s="233"/>
      <c r="L271" s="239"/>
      <c r="M271" s="240"/>
      <c r="N271" s="241"/>
      <c r="O271" s="241"/>
      <c r="P271" s="241"/>
      <c r="Q271" s="241"/>
      <c r="R271" s="241"/>
      <c r="S271" s="241"/>
      <c r="T271" s="242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3" t="s">
        <v>136</v>
      </c>
      <c r="AU271" s="243" t="s">
        <v>85</v>
      </c>
      <c r="AV271" s="13" t="s">
        <v>85</v>
      </c>
      <c r="AW271" s="13" t="s">
        <v>31</v>
      </c>
      <c r="AX271" s="13" t="s">
        <v>75</v>
      </c>
      <c r="AY271" s="243" t="s">
        <v>126</v>
      </c>
    </row>
    <row r="272" s="13" customFormat="1">
      <c r="A272" s="13"/>
      <c r="B272" s="232"/>
      <c r="C272" s="233"/>
      <c r="D272" s="234" t="s">
        <v>136</v>
      </c>
      <c r="E272" s="235" t="s">
        <v>1</v>
      </c>
      <c r="F272" s="236" t="s">
        <v>621</v>
      </c>
      <c r="G272" s="233"/>
      <c r="H272" s="237">
        <v>222.75</v>
      </c>
      <c r="I272" s="238"/>
      <c r="J272" s="233"/>
      <c r="K272" s="233"/>
      <c r="L272" s="239"/>
      <c r="M272" s="240"/>
      <c r="N272" s="241"/>
      <c r="O272" s="241"/>
      <c r="P272" s="241"/>
      <c r="Q272" s="241"/>
      <c r="R272" s="241"/>
      <c r="S272" s="241"/>
      <c r="T272" s="242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3" t="s">
        <v>136</v>
      </c>
      <c r="AU272" s="243" t="s">
        <v>85</v>
      </c>
      <c r="AV272" s="13" t="s">
        <v>85</v>
      </c>
      <c r="AW272" s="13" t="s">
        <v>31</v>
      </c>
      <c r="AX272" s="13" t="s">
        <v>75</v>
      </c>
      <c r="AY272" s="243" t="s">
        <v>126</v>
      </c>
    </row>
    <row r="273" s="15" customFormat="1">
      <c r="A273" s="15"/>
      <c r="B273" s="255"/>
      <c r="C273" s="256"/>
      <c r="D273" s="234" t="s">
        <v>136</v>
      </c>
      <c r="E273" s="257" t="s">
        <v>1</v>
      </c>
      <c r="F273" s="258" t="s">
        <v>211</v>
      </c>
      <c r="G273" s="256"/>
      <c r="H273" s="257" t="s">
        <v>1</v>
      </c>
      <c r="I273" s="259"/>
      <c r="J273" s="256"/>
      <c r="K273" s="256"/>
      <c r="L273" s="260"/>
      <c r="M273" s="261"/>
      <c r="N273" s="262"/>
      <c r="O273" s="262"/>
      <c r="P273" s="262"/>
      <c r="Q273" s="262"/>
      <c r="R273" s="262"/>
      <c r="S273" s="262"/>
      <c r="T273" s="263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T273" s="264" t="s">
        <v>136</v>
      </c>
      <c r="AU273" s="264" t="s">
        <v>85</v>
      </c>
      <c r="AV273" s="15" t="s">
        <v>83</v>
      </c>
      <c r="AW273" s="15" t="s">
        <v>31</v>
      </c>
      <c r="AX273" s="15" t="s">
        <v>75</v>
      </c>
      <c r="AY273" s="264" t="s">
        <v>126</v>
      </c>
    </row>
    <row r="274" s="13" customFormat="1">
      <c r="A274" s="13"/>
      <c r="B274" s="232"/>
      <c r="C274" s="233"/>
      <c r="D274" s="234" t="s">
        <v>136</v>
      </c>
      <c r="E274" s="235" t="s">
        <v>1</v>
      </c>
      <c r="F274" s="236" t="s">
        <v>622</v>
      </c>
      <c r="G274" s="233"/>
      <c r="H274" s="237">
        <v>82.5</v>
      </c>
      <c r="I274" s="238"/>
      <c r="J274" s="233"/>
      <c r="K274" s="233"/>
      <c r="L274" s="239"/>
      <c r="M274" s="240"/>
      <c r="N274" s="241"/>
      <c r="O274" s="241"/>
      <c r="P274" s="241"/>
      <c r="Q274" s="241"/>
      <c r="R274" s="241"/>
      <c r="S274" s="241"/>
      <c r="T274" s="242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3" t="s">
        <v>136</v>
      </c>
      <c r="AU274" s="243" t="s">
        <v>85</v>
      </c>
      <c r="AV274" s="13" t="s">
        <v>85</v>
      </c>
      <c r="AW274" s="13" t="s">
        <v>31</v>
      </c>
      <c r="AX274" s="13" t="s">
        <v>75</v>
      </c>
      <c r="AY274" s="243" t="s">
        <v>126</v>
      </c>
    </row>
    <row r="275" s="13" customFormat="1">
      <c r="A275" s="13"/>
      <c r="B275" s="232"/>
      <c r="C275" s="233"/>
      <c r="D275" s="234" t="s">
        <v>136</v>
      </c>
      <c r="E275" s="235" t="s">
        <v>1</v>
      </c>
      <c r="F275" s="236" t="s">
        <v>623</v>
      </c>
      <c r="G275" s="233"/>
      <c r="H275" s="237">
        <v>137.5</v>
      </c>
      <c r="I275" s="238"/>
      <c r="J275" s="233"/>
      <c r="K275" s="233"/>
      <c r="L275" s="239"/>
      <c r="M275" s="240"/>
      <c r="N275" s="241"/>
      <c r="O275" s="241"/>
      <c r="P275" s="241"/>
      <c r="Q275" s="241"/>
      <c r="R275" s="241"/>
      <c r="S275" s="241"/>
      <c r="T275" s="242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3" t="s">
        <v>136</v>
      </c>
      <c r="AU275" s="243" t="s">
        <v>85</v>
      </c>
      <c r="AV275" s="13" t="s">
        <v>85</v>
      </c>
      <c r="AW275" s="13" t="s">
        <v>31</v>
      </c>
      <c r="AX275" s="13" t="s">
        <v>75</v>
      </c>
      <c r="AY275" s="243" t="s">
        <v>126</v>
      </c>
    </row>
    <row r="276" s="13" customFormat="1">
      <c r="A276" s="13"/>
      <c r="B276" s="232"/>
      <c r="C276" s="233"/>
      <c r="D276" s="234" t="s">
        <v>136</v>
      </c>
      <c r="E276" s="235" t="s">
        <v>1</v>
      </c>
      <c r="F276" s="236" t="s">
        <v>624</v>
      </c>
      <c r="G276" s="233"/>
      <c r="H276" s="237">
        <v>99</v>
      </c>
      <c r="I276" s="238"/>
      <c r="J276" s="233"/>
      <c r="K276" s="233"/>
      <c r="L276" s="239"/>
      <c r="M276" s="240"/>
      <c r="N276" s="241"/>
      <c r="O276" s="241"/>
      <c r="P276" s="241"/>
      <c r="Q276" s="241"/>
      <c r="R276" s="241"/>
      <c r="S276" s="241"/>
      <c r="T276" s="242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3" t="s">
        <v>136</v>
      </c>
      <c r="AU276" s="243" t="s">
        <v>85</v>
      </c>
      <c r="AV276" s="13" t="s">
        <v>85</v>
      </c>
      <c r="AW276" s="13" t="s">
        <v>31</v>
      </c>
      <c r="AX276" s="13" t="s">
        <v>75</v>
      </c>
      <c r="AY276" s="243" t="s">
        <v>126</v>
      </c>
    </row>
    <row r="277" s="13" customFormat="1">
      <c r="A277" s="13"/>
      <c r="B277" s="232"/>
      <c r="C277" s="233"/>
      <c r="D277" s="234" t="s">
        <v>136</v>
      </c>
      <c r="E277" s="235" t="s">
        <v>1</v>
      </c>
      <c r="F277" s="236" t="s">
        <v>625</v>
      </c>
      <c r="G277" s="233"/>
      <c r="H277" s="237">
        <v>88</v>
      </c>
      <c r="I277" s="238"/>
      <c r="J277" s="233"/>
      <c r="K277" s="233"/>
      <c r="L277" s="239"/>
      <c r="M277" s="240"/>
      <c r="N277" s="241"/>
      <c r="O277" s="241"/>
      <c r="P277" s="241"/>
      <c r="Q277" s="241"/>
      <c r="R277" s="241"/>
      <c r="S277" s="241"/>
      <c r="T277" s="242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3" t="s">
        <v>136</v>
      </c>
      <c r="AU277" s="243" t="s">
        <v>85</v>
      </c>
      <c r="AV277" s="13" t="s">
        <v>85</v>
      </c>
      <c r="AW277" s="13" t="s">
        <v>31</v>
      </c>
      <c r="AX277" s="13" t="s">
        <v>75</v>
      </c>
      <c r="AY277" s="243" t="s">
        <v>126</v>
      </c>
    </row>
    <row r="278" s="13" customFormat="1">
      <c r="A278" s="13"/>
      <c r="B278" s="232"/>
      <c r="C278" s="233"/>
      <c r="D278" s="234" t="s">
        <v>136</v>
      </c>
      <c r="E278" s="235" t="s">
        <v>1</v>
      </c>
      <c r="F278" s="236" t="s">
        <v>626</v>
      </c>
      <c r="G278" s="233"/>
      <c r="H278" s="237">
        <v>33</v>
      </c>
      <c r="I278" s="238"/>
      <c r="J278" s="233"/>
      <c r="K278" s="233"/>
      <c r="L278" s="239"/>
      <c r="M278" s="240"/>
      <c r="N278" s="241"/>
      <c r="O278" s="241"/>
      <c r="P278" s="241"/>
      <c r="Q278" s="241"/>
      <c r="R278" s="241"/>
      <c r="S278" s="241"/>
      <c r="T278" s="242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3" t="s">
        <v>136</v>
      </c>
      <c r="AU278" s="243" t="s">
        <v>85</v>
      </c>
      <c r="AV278" s="13" t="s">
        <v>85</v>
      </c>
      <c r="AW278" s="13" t="s">
        <v>31</v>
      </c>
      <c r="AX278" s="13" t="s">
        <v>75</v>
      </c>
      <c r="AY278" s="243" t="s">
        <v>126</v>
      </c>
    </row>
    <row r="279" s="13" customFormat="1">
      <c r="A279" s="13"/>
      <c r="B279" s="232"/>
      <c r="C279" s="233"/>
      <c r="D279" s="234" t="s">
        <v>136</v>
      </c>
      <c r="E279" s="235" t="s">
        <v>1</v>
      </c>
      <c r="F279" s="236" t="s">
        <v>627</v>
      </c>
      <c r="G279" s="233"/>
      <c r="H279" s="237">
        <v>22</v>
      </c>
      <c r="I279" s="238"/>
      <c r="J279" s="233"/>
      <c r="K279" s="233"/>
      <c r="L279" s="239"/>
      <c r="M279" s="240"/>
      <c r="N279" s="241"/>
      <c r="O279" s="241"/>
      <c r="P279" s="241"/>
      <c r="Q279" s="241"/>
      <c r="R279" s="241"/>
      <c r="S279" s="241"/>
      <c r="T279" s="242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3" t="s">
        <v>136</v>
      </c>
      <c r="AU279" s="243" t="s">
        <v>85</v>
      </c>
      <c r="AV279" s="13" t="s">
        <v>85</v>
      </c>
      <c r="AW279" s="13" t="s">
        <v>31</v>
      </c>
      <c r="AX279" s="13" t="s">
        <v>75</v>
      </c>
      <c r="AY279" s="243" t="s">
        <v>126</v>
      </c>
    </row>
    <row r="280" s="13" customFormat="1">
      <c r="A280" s="13"/>
      <c r="B280" s="232"/>
      <c r="C280" s="233"/>
      <c r="D280" s="234" t="s">
        <v>136</v>
      </c>
      <c r="E280" s="235" t="s">
        <v>1</v>
      </c>
      <c r="F280" s="236" t="s">
        <v>628</v>
      </c>
      <c r="G280" s="233"/>
      <c r="H280" s="237">
        <v>66</v>
      </c>
      <c r="I280" s="238"/>
      <c r="J280" s="233"/>
      <c r="K280" s="233"/>
      <c r="L280" s="239"/>
      <c r="M280" s="240"/>
      <c r="N280" s="241"/>
      <c r="O280" s="241"/>
      <c r="P280" s="241"/>
      <c r="Q280" s="241"/>
      <c r="R280" s="241"/>
      <c r="S280" s="241"/>
      <c r="T280" s="242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3" t="s">
        <v>136</v>
      </c>
      <c r="AU280" s="243" t="s">
        <v>85</v>
      </c>
      <c r="AV280" s="13" t="s">
        <v>85</v>
      </c>
      <c r="AW280" s="13" t="s">
        <v>31</v>
      </c>
      <c r="AX280" s="13" t="s">
        <v>75</v>
      </c>
      <c r="AY280" s="243" t="s">
        <v>126</v>
      </c>
    </row>
    <row r="281" s="13" customFormat="1">
      <c r="A281" s="13"/>
      <c r="B281" s="232"/>
      <c r="C281" s="233"/>
      <c r="D281" s="234" t="s">
        <v>136</v>
      </c>
      <c r="E281" s="235" t="s">
        <v>1</v>
      </c>
      <c r="F281" s="236" t="s">
        <v>629</v>
      </c>
      <c r="G281" s="233"/>
      <c r="H281" s="237">
        <v>33</v>
      </c>
      <c r="I281" s="238"/>
      <c r="J281" s="233"/>
      <c r="K281" s="233"/>
      <c r="L281" s="239"/>
      <c r="M281" s="240"/>
      <c r="N281" s="241"/>
      <c r="O281" s="241"/>
      <c r="P281" s="241"/>
      <c r="Q281" s="241"/>
      <c r="R281" s="241"/>
      <c r="S281" s="241"/>
      <c r="T281" s="242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3" t="s">
        <v>136</v>
      </c>
      <c r="AU281" s="243" t="s">
        <v>85</v>
      </c>
      <c r="AV281" s="13" t="s">
        <v>85</v>
      </c>
      <c r="AW281" s="13" t="s">
        <v>31</v>
      </c>
      <c r="AX281" s="13" t="s">
        <v>75</v>
      </c>
      <c r="AY281" s="243" t="s">
        <v>126</v>
      </c>
    </row>
    <row r="282" s="13" customFormat="1">
      <c r="A282" s="13"/>
      <c r="B282" s="232"/>
      <c r="C282" s="233"/>
      <c r="D282" s="234" t="s">
        <v>136</v>
      </c>
      <c r="E282" s="235" t="s">
        <v>1</v>
      </c>
      <c r="F282" s="236" t="s">
        <v>630</v>
      </c>
      <c r="G282" s="233"/>
      <c r="H282" s="237">
        <v>550</v>
      </c>
      <c r="I282" s="238"/>
      <c r="J282" s="233"/>
      <c r="K282" s="233"/>
      <c r="L282" s="239"/>
      <c r="M282" s="240"/>
      <c r="N282" s="241"/>
      <c r="O282" s="241"/>
      <c r="P282" s="241"/>
      <c r="Q282" s="241"/>
      <c r="R282" s="241"/>
      <c r="S282" s="241"/>
      <c r="T282" s="242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3" t="s">
        <v>136</v>
      </c>
      <c r="AU282" s="243" t="s">
        <v>85</v>
      </c>
      <c r="AV282" s="13" t="s">
        <v>85</v>
      </c>
      <c r="AW282" s="13" t="s">
        <v>31</v>
      </c>
      <c r="AX282" s="13" t="s">
        <v>75</v>
      </c>
      <c r="AY282" s="243" t="s">
        <v>126</v>
      </c>
    </row>
    <row r="283" s="13" customFormat="1">
      <c r="A283" s="13"/>
      <c r="B283" s="232"/>
      <c r="C283" s="233"/>
      <c r="D283" s="234" t="s">
        <v>136</v>
      </c>
      <c r="E283" s="235" t="s">
        <v>1</v>
      </c>
      <c r="F283" s="236" t="s">
        <v>631</v>
      </c>
      <c r="G283" s="233"/>
      <c r="H283" s="237">
        <v>544.5</v>
      </c>
      <c r="I283" s="238"/>
      <c r="J283" s="233"/>
      <c r="K283" s="233"/>
      <c r="L283" s="239"/>
      <c r="M283" s="240"/>
      <c r="N283" s="241"/>
      <c r="O283" s="241"/>
      <c r="P283" s="241"/>
      <c r="Q283" s="241"/>
      <c r="R283" s="241"/>
      <c r="S283" s="241"/>
      <c r="T283" s="242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3" t="s">
        <v>136</v>
      </c>
      <c r="AU283" s="243" t="s">
        <v>85</v>
      </c>
      <c r="AV283" s="13" t="s">
        <v>85</v>
      </c>
      <c r="AW283" s="13" t="s">
        <v>31</v>
      </c>
      <c r="AX283" s="13" t="s">
        <v>75</v>
      </c>
      <c r="AY283" s="243" t="s">
        <v>126</v>
      </c>
    </row>
    <row r="284" s="14" customFormat="1">
      <c r="A284" s="14"/>
      <c r="B284" s="244"/>
      <c r="C284" s="245"/>
      <c r="D284" s="234" t="s">
        <v>136</v>
      </c>
      <c r="E284" s="246" t="s">
        <v>1</v>
      </c>
      <c r="F284" s="247" t="s">
        <v>139</v>
      </c>
      <c r="G284" s="245"/>
      <c r="H284" s="248">
        <v>3025.75</v>
      </c>
      <c r="I284" s="249"/>
      <c r="J284" s="245"/>
      <c r="K284" s="245"/>
      <c r="L284" s="250"/>
      <c r="M284" s="251"/>
      <c r="N284" s="252"/>
      <c r="O284" s="252"/>
      <c r="P284" s="252"/>
      <c r="Q284" s="252"/>
      <c r="R284" s="252"/>
      <c r="S284" s="252"/>
      <c r="T284" s="253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4" t="s">
        <v>136</v>
      </c>
      <c r="AU284" s="254" t="s">
        <v>85</v>
      </c>
      <c r="AV284" s="14" t="s">
        <v>134</v>
      </c>
      <c r="AW284" s="14" t="s">
        <v>31</v>
      </c>
      <c r="AX284" s="14" t="s">
        <v>83</v>
      </c>
      <c r="AY284" s="254" t="s">
        <v>126</v>
      </c>
    </row>
    <row r="285" s="2" customFormat="1" ht="153.45" customHeight="1">
      <c r="A285" s="38"/>
      <c r="B285" s="39"/>
      <c r="C285" s="265" t="s">
        <v>281</v>
      </c>
      <c r="D285" s="265" t="s">
        <v>273</v>
      </c>
      <c r="E285" s="266" t="s">
        <v>632</v>
      </c>
      <c r="F285" s="267" t="s">
        <v>633</v>
      </c>
      <c r="G285" s="268" t="s">
        <v>131</v>
      </c>
      <c r="H285" s="269">
        <v>664</v>
      </c>
      <c r="I285" s="270"/>
      <c r="J285" s="271">
        <f>ROUND(I285*H285,2)</f>
        <v>0</v>
      </c>
      <c r="K285" s="267" t="s">
        <v>132</v>
      </c>
      <c r="L285" s="44"/>
      <c r="M285" s="272" t="s">
        <v>1</v>
      </c>
      <c r="N285" s="273" t="s">
        <v>40</v>
      </c>
      <c r="O285" s="91"/>
      <c r="P285" s="228">
        <f>O285*H285</f>
        <v>0</v>
      </c>
      <c r="Q285" s="228">
        <v>0</v>
      </c>
      <c r="R285" s="228">
        <f>Q285*H285</f>
        <v>0</v>
      </c>
      <c r="S285" s="228">
        <v>0</v>
      </c>
      <c r="T285" s="229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30" t="s">
        <v>134</v>
      </c>
      <c r="AT285" s="230" t="s">
        <v>273</v>
      </c>
      <c r="AU285" s="230" t="s">
        <v>85</v>
      </c>
      <c r="AY285" s="17" t="s">
        <v>126</v>
      </c>
      <c r="BE285" s="231">
        <f>IF(N285="základní",J285,0)</f>
        <v>0</v>
      </c>
      <c r="BF285" s="231">
        <f>IF(N285="snížená",J285,0)</f>
        <v>0</v>
      </c>
      <c r="BG285" s="231">
        <f>IF(N285="zákl. přenesená",J285,0)</f>
        <v>0</v>
      </c>
      <c r="BH285" s="231">
        <f>IF(N285="sníž. přenesená",J285,0)</f>
        <v>0</v>
      </c>
      <c r="BI285" s="231">
        <f>IF(N285="nulová",J285,0)</f>
        <v>0</v>
      </c>
      <c r="BJ285" s="17" t="s">
        <v>83</v>
      </c>
      <c r="BK285" s="231">
        <f>ROUND(I285*H285,2)</f>
        <v>0</v>
      </c>
      <c r="BL285" s="17" t="s">
        <v>134</v>
      </c>
      <c r="BM285" s="230" t="s">
        <v>634</v>
      </c>
    </row>
    <row r="286" s="2" customFormat="1">
      <c r="A286" s="38"/>
      <c r="B286" s="39"/>
      <c r="C286" s="40"/>
      <c r="D286" s="234" t="s">
        <v>277</v>
      </c>
      <c r="E286" s="40"/>
      <c r="F286" s="274" t="s">
        <v>635</v>
      </c>
      <c r="G286" s="40"/>
      <c r="H286" s="40"/>
      <c r="I286" s="275"/>
      <c r="J286" s="40"/>
      <c r="K286" s="40"/>
      <c r="L286" s="44"/>
      <c r="M286" s="276"/>
      <c r="N286" s="277"/>
      <c r="O286" s="91"/>
      <c r="P286" s="91"/>
      <c r="Q286" s="91"/>
      <c r="R286" s="91"/>
      <c r="S286" s="91"/>
      <c r="T286" s="92"/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T286" s="17" t="s">
        <v>277</v>
      </c>
      <c r="AU286" s="17" t="s">
        <v>85</v>
      </c>
    </row>
    <row r="287" s="15" customFormat="1">
      <c r="A287" s="15"/>
      <c r="B287" s="255"/>
      <c r="C287" s="256"/>
      <c r="D287" s="234" t="s">
        <v>136</v>
      </c>
      <c r="E287" s="257" t="s">
        <v>1</v>
      </c>
      <c r="F287" s="258" t="s">
        <v>636</v>
      </c>
      <c r="G287" s="256"/>
      <c r="H287" s="257" t="s">
        <v>1</v>
      </c>
      <c r="I287" s="259"/>
      <c r="J287" s="256"/>
      <c r="K287" s="256"/>
      <c r="L287" s="260"/>
      <c r="M287" s="261"/>
      <c r="N287" s="262"/>
      <c r="O287" s="262"/>
      <c r="P287" s="262"/>
      <c r="Q287" s="262"/>
      <c r="R287" s="262"/>
      <c r="S287" s="262"/>
      <c r="T287" s="263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T287" s="264" t="s">
        <v>136</v>
      </c>
      <c r="AU287" s="264" t="s">
        <v>85</v>
      </c>
      <c r="AV287" s="15" t="s">
        <v>83</v>
      </c>
      <c r="AW287" s="15" t="s">
        <v>31</v>
      </c>
      <c r="AX287" s="15" t="s">
        <v>75</v>
      </c>
      <c r="AY287" s="264" t="s">
        <v>126</v>
      </c>
    </row>
    <row r="288" s="13" customFormat="1">
      <c r="A288" s="13"/>
      <c r="B288" s="232"/>
      <c r="C288" s="233"/>
      <c r="D288" s="234" t="s">
        <v>136</v>
      </c>
      <c r="E288" s="235" t="s">
        <v>1</v>
      </c>
      <c r="F288" s="236" t="s">
        <v>637</v>
      </c>
      <c r="G288" s="233"/>
      <c r="H288" s="237">
        <v>664</v>
      </c>
      <c r="I288" s="238"/>
      <c r="J288" s="233"/>
      <c r="K288" s="233"/>
      <c r="L288" s="239"/>
      <c r="M288" s="240"/>
      <c r="N288" s="241"/>
      <c r="O288" s="241"/>
      <c r="P288" s="241"/>
      <c r="Q288" s="241"/>
      <c r="R288" s="241"/>
      <c r="S288" s="241"/>
      <c r="T288" s="242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3" t="s">
        <v>136</v>
      </c>
      <c r="AU288" s="243" t="s">
        <v>85</v>
      </c>
      <c r="AV288" s="13" t="s">
        <v>85</v>
      </c>
      <c r="AW288" s="13" t="s">
        <v>31</v>
      </c>
      <c r="AX288" s="13" t="s">
        <v>75</v>
      </c>
      <c r="AY288" s="243" t="s">
        <v>126</v>
      </c>
    </row>
    <row r="289" s="14" customFormat="1">
      <c r="A289" s="14"/>
      <c r="B289" s="244"/>
      <c r="C289" s="245"/>
      <c r="D289" s="234" t="s">
        <v>136</v>
      </c>
      <c r="E289" s="246" t="s">
        <v>1</v>
      </c>
      <c r="F289" s="247" t="s">
        <v>139</v>
      </c>
      <c r="G289" s="245"/>
      <c r="H289" s="248">
        <v>664</v>
      </c>
      <c r="I289" s="249"/>
      <c r="J289" s="245"/>
      <c r="K289" s="245"/>
      <c r="L289" s="250"/>
      <c r="M289" s="251"/>
      <c r="N289" s="252"/>
      <c r="O289" s="252"/>
      <c r="P289" s="252"/>
      <c r="Q289" s="252"/>
      <c r="R289" s="252"/>
      <c r="S289" s="252"/>
      <c r="T289" s="253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4" t="s">
        <v>136</v>
      </c>
      <c r="AU289" s="254" t="s">
        <v>85</v>
      </c>
      <c r="AV289" s="14" t="s">
        <v>134</v>
      </c>
      <c r="AW289" s="14" t="s">
        <v>31</v>
      </c>
      <c r="AX289" s="14" t="s">
        <v>83</v>
      </c>
      <c r="AY289" s="254" t="s">
        <v>126</v>
      </c>
    </row>
    <row r="290" s="2" customFormat="1" ht="142.2" customHeight="1">
      <c r="A290" s="38"/>
      <c r="B290" s="39"/>
      <c r="C290" s="265" t="s">
        <v>288</v>
      </c>
      <c r="D290" s="265" t="s">
        <v>273</v>
      </c>
      <c r="E290" s="266" t="s">
        <v>295</v>
      </c>
      <c r="F290" s="267" t="s">
        <v>296</v>
      </c>
      <c r="G290" s="268" t="s">
        <v>131</v>
      </c>
      <c r="H290" s="269">
        <v>49</v>
      </c>
      <c r="I290" s="270"/>
      <c r="J290" s="271">
        <f>ROUND(I290*H290,2)</f>
        <v>0</v>
      </c>
      <c r="K290" s="267" t="s">
        <v>132</v>
      </c>
      <c r="L290" s="44"/>
      <c r="M290" s="272" t="s">
        <v>1</v>
      </c>
      <c r="N290" s="273" t="s">
        <v>40</v>
      </c>
      <c r="O290" s="91"/>
      <c r="P290" s="228">
        <f>O290*H290</f>
        <v>0</v>
      </c>
      <c r="Q290" s="228">
        <v>0</v>
      </c>
      <c r="R290" s="228">
        <f>Q290*H290</f>
        <v>0</v>
      </c>
      <c r="S290" s="228">
        <v>0</v>
      </c>
      <c r="T290" s="229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30" t="s">
        <v>134</v>
      </c>
      <c r="AT290" s="230" t="s">
        <v>273</v>
      </c>
      <c r="AU290" s="230" t="s">
        <v>85</v>
      </c>
      <c r="AY290" s="17" t="s">
        <v>126</v>
      </c>
      <c r="BE290" s="231">
        <f>IF(N290="základní",J290,0)</f>
        <v>0</v>
      </c>
      <c r="BF290" s="231">
        <f>IF(N290="snížená",J290,0)</f>
        <v>0</v>
      </c>
      <c r="BG290" s="231">
        <f>IF(N290="zákl. přenesená",J290,0)</f>
        <v>0</v>
      </c>
      <c r="BH290" s="231">
        <f>IF(N290="sníž. přenesená",J290,0)</f>
        <v>0</v>
      </c>
      <c r="BI290" s="231">
        <f>IF(N290="nulová",J290,0)</f>
        <v>0</v>
      </c>
      <c r="BJ290" s="17" t="s">
        <v>83</v>
      </c>
      <c r="BK290" s="231">
        <f>ROUND(I290*H290,2)</f>
        <v>0</v>
      </c>
      <c r="BL290" s="17" t="s">
        <v>134</v>
      </c>
      <c r="BM290" s="230" t="s">
        <v>638</v>
      </c>
    </row>
    <row r="291" s="2" customFormat="1">
      <c r="A291" s="38"/>
      <c r="B291" s="39"/>
      <c r="C291" s="40"/>
      <c r="D291" s="234" t="s">
        <v>277</v>
      </c>
      <c r="E291" s="40"/>
      <c r="F291" s="274" t="s">
        <v>298</v>
      </c>
      <c r="G291" s="40"/>
      <c r="H291" s="40"/>
      <c r="I291" s="275"/>
      <c r="J291" s="40"/>
      <c r="K291" s="40"/>
      <c r="L291" s="44"/>
      <c r="M291" s="276"/>
      <c r="N291" s="277"/>
      <c r="O291" s="91"/>
      <c r="P291" s="91"/>
      <c r="Q291" s="91"/>
      <c r="R291" s="91"/>
      <c r="S291" s="91"/>
      <c r="T291" s="92"/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T291" s="17" t="s">
        <v>277</v>
      </c>
      <c r="AU291" s="17" t="s">
        <v>85</v>
      </c>
    </row>
    <row r="292" s="15" customFormat="1">
      <c r="A292" s="15"/>
      <c r="B292" s="255"/>
      <c r="C292" s="256"/>
      <c r="D292" s="234" t="s">
        <v>136</v>
      </c>
      <c r="E292" s="257" t="s">
        <v>1</v>
      </c>
      <c r="F292" s="258" t="s">
        <v>639</v>
      </c>
      <c r="G292" s="256"/>
      <c r="H292" s="257" t="s">
        <v>1</v>
      </c>
      <c r="I292" s="259"/>
      <c r="J292" s="256"/>
      <c r="K292" s="256"/>
      <c r="L292" s="260"/>
      <c r="M292" s="261"/>
      <c r="N292" s="262"/>
      <c r="O292" s="262"/>
      <c r="P292" s="262"/>
      <c r="Q292" s="262"/>
      <c r="R292" s="262"/>
      <c r="S292" s="262"/>
      <c r="T292" s="263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T292" s="264" t="s">
        <v>136</v>
      </c>
      <c r="AU292" s="264" t="s">
        <v>85</v>
      </c>
      <c r="AV292" s="15" t="s">
        <v>83</v>
      </c>
      <c r="AW292" s="15" t="s">
        <v>31</v>
      </c>
      <c r="AX292" s="15" t="s">
        <v>75</v>
      </c>
      <c r="AY292" s="264" t="s">
        <v>126</v>
      </c>
    </row>
    <row r="293" s="15" customFormat="1">
      <c r="A293" s="15"/>
      <c r="B293" s="255"/>
      <c r="C293" s="256"/>
      <c r="D293" s="234" t="s">
        <v>136</v>
      </c>
      <c r="E293" s="257" t="s">
        <v>1</v>
      </c>
      <c r="F293" s="258" t="s">
        <v>640</v>
      </c>
      <c r="G293" s="256"/>
      <c r="H293" s="257" t="s">
        <v>1</v>
      </c>
      <c r="I293" s="259"/>
      <c r="J293" s="256"/>
      <c r="K293" s="256"/>
      <c r="L293" s="260"/>
      <c r="M293" s="261"/>
      <c r="N293" s="262"/>
      <c r="O293" s="262"/>
      <c r="P293" s="262"/>
      <c r="Q293" s="262"/>
      <c r="R293" s="262"/>
      <c r="S293" s="262"/>
      <c r="T293" s="263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T293" s="264" t="s">
        <v>136</v>
      </c>
      <c r="AU293" s="264" t="s">
        <v>85</v>
      </c>
      <c r="AV293" s="15" t="s">
        <v>83</v>
      </c>
      <c r="AW293" s="15" t="s">
        <v>31</v>
      </c>
      <c r="AX293" s="15" t="s">
        <v>75</v>
      </c>
      <c r="AY293" s="264" t="s">
        <v>126</v>
      </c>
    </row>
    <row r="294" s="13" customFormat="1">
      <c r="A294" s="13"/>
      <c r="B294" s="232"/>
      <c r="C294" s="233"/>
      <c r="D294" s="234" t="s">
        <v>136</v>
      </c>
      <c r="E294" s="235" t="s">
        <v>1</v>
      </c>
      <c r="F294" s="236" t="s">
        <v>261</v>
      </c>
      <c r="G294" s="233"/>
      <c r="H294" s="237">
        <v>22</v>
      </c>
      <c r="I294" s="238"/>
      <c r="J294" s="233"/>
      <c r="K294" s="233"/>
      <c r="L294" s="239"/>
      <c r="M294" s="240"/>
      <c r="N294" s="241"/>
      <c r="O294" s="241"/>
      <c r="P294" s="241"/>
      <c r="Q294" s="241"/>
      <c r="R294" s="241"/>
      <c r="S294" s="241"/>
      <c r="T294" s="242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3" t="s">
        <v>136</v>
      </c>
      <c r="AU294" s="243" t="s">
        <v>85</v>
      </c>
      <c r="AV294" s="13" t="s">
        <v>85</v>
      </c>
      <c r="AW294" s="13" t="s">
        <v>31</v>
      </c>
      <c r="AX294" s="13" t="s">
        <v>75</v>
      </c>
      <c r="AY294" s="243" t="s">
        <v>126</v>
      </c>
    </row>
    <row r="295" s="15" customFormat="1">
      <c r="A295" s="15"/>
      <c r="B295" s="255"/>
      <c r="C295" s="256"/>
      <c r="D295" s="234" t="s">
        <v>136</v>
      </c>
      <c r="E295" s="257" t="s">
        <v>1</v>
      </c>
      <c r="F295" s="258" t="s">
        <v>641</v>
      </c>
      <c r="G295" s="256"/>
      <c r="H295" s="257" t="s">
        <v>1</v>
      </c>
      <c r="I295" s="259"/>
      <c r="J295" s="256"/>
      <c r="K295" s="256"/>
      <c r="L295" s="260"/>
      <c r="M295" s="261"/>
      <c r="N295" s="262"/>
      <c r="O295" s="262"/>
      <c r="P295" s="262"/>
      <c r="Q295" s="262"/>
      <c r="R295" s="262"/>
      <c r="S295" s="262"/>
      <c r="T295" s="263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T295" s="264" t="s">
        <v>136</v>
      </c>
      <c r="AU295" s="264" t="s">
        <v>85</v>
      </c>
      <c r="AV295" s="15" t="s">
        <v>83</v>
      </c>
      <c r="AW295" s="15" t="s">
        <v>31</v>
      </c>
      <c r="AX295" s="15" t="s">
        <v>75</v>
      </c>
      <c r="AY295" s="264" t="s">
        <v>126</v>
      </c>
    </row>
    <row r="296" s="13" customFormat="1">
      <c r="A296" s="13"/>
      <c r="B296" s="232"/>
      <c r="C296" s="233"/>
      <c r="D296" s="234" t="s">
        <v>136</v>
      </c>
      <c r="E296" s="235" t="s">
        <v>1</v>
      </c>
      <c r="F296" s="236" t="s">
        <v>134</v>
      </c>
      <c r="G296" s="233"/>
      <c r="H296" s="237">
        <v>4</v>
      </c>
      <c r="I296" s="238"/>
      <c r="J296" s="233"/>
      <c r="K296" s="233"/>
      <c r="L296" s="239"/>
      <c r="M296" s="240"/>
      <c r="N296" s="241"/>
      <c r="O296" s="241"/>
      <c r="P296" s="241"/>
      <c r="Q296" s="241"/>
      <c r="R296" s="241"/>
      <c r="S296" s="241"/>
      <c r="T296" s="242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3" t="s">
        <v>136</v>
      </c>
      <c r="AU296" s="243" t="s">
        <v>85</v>
      </c>
      <c r="AV296" s="13" t="s">
        <v>85</v>
      </c>
      <c r="AW296" s="13" t="s">
        <v>31</v>
      </c>
      <c r="AX296" s="13" t="s">
        <v>75</v>
      </c>
      <c r="AY296" s="243" t="s">
        <v>126</v>
      </c>
    </row>
    <row r="297" s="15" customFormat="1">
      <c r="A297" s="15"/>
      <c r="B297" s="255"/>
      <c r="C297" s="256"/>
      <c r="D297" s="234" t="s">
        <v>136</v>
      </c>
      <c r="E297" s="257" t="s">
        <v>1</v>
      </c>
      <c r="F297" s="258" t="s">
        <v>642</v>
      </c>
      <c r="G297" s="256"/>
      <c r="H297" s="257" t="s">
        <v>1</v>
      </c>
      <c r="I297" s="259"/>
      <c r="J297" s="256"/>
      <c r="K297" s="256"/>
      <c r="L297" s="260"/>
      <c r="M297" s="261"/>
      <c r="N297" s="262"/>
      <c r="O297" s="262"/>
      <c r="P297" s="262"/>
      <c r="Q297" s="262"/>
      <c r="R297" s="262"/>
      <c r="S297" s="262"/>
      <c r="T297" s="263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T297" s="264" t="s">
        <v>136</v>
      </c>
      <c r="AU297" s="264" t="s">
        <v>85</v>
      </c>
      <c r="AV297" s="15" t="s">
        <v>83</v>
      </c>
      <c r="AW297" s="15" t="s">
        <v>31</v>
      </c>
      <c r="AX297" s="15" t="s">
        <v>75</v>
      </c>
      <c r="AY297" s="264" t="s">
        <v>126</v>
      </c>
    </row>
    <row r="298" s="13" customFormat="1">
      <c r="A298" s="13"/>
      <c r="B298" s="232"/>
      <c r="C298" s="233"/>
      <c r="D298" s="234" t="s">
        <v>136</v>
      </c>
      <c r="E298" s="235" t="s">
        <v>1</v>
      </c>
      <c r="F298" s="236" t="s">
        <v>266</v>
      </c>
      <c r="G298" s="233"/>
      <c r="H298" s="237">
        <v>23</v>
      </c>
      <c r="I298" s="238"/>
      <c r="J298" s="233"/>
      <c r="K298" s="233"/>
      <c r="L298" s="239"/>
      <c r="M298" s="240"/>
      <c r="N298" s="241"/>
      <c r="O298" s="241"/>
      <c r="P298" s="241"/>
      <c r="Q298" s="241"/>
      <c r="R298" s="241"/>
      <c r="S298" s="241"/>
      <c r="T298" s="242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3" t="s">
        <v>136</v>
      </c>
      <c r="AU298" s="243" t="s">
        <v>85</v>
      </c>
      <c r="AV298" s="13" t="s">
        <v>85</v>
      </c>
      <c r="AW298" s="13" t="s">
        <v>31</v>
      </c>
      <c r="AX298" s="13" t="s">
        <v>75</v>
      </c>
      <c r="AY298" s="243" t="s">
        <v>126</v>
      </c>
    </row>
    <row r="299" s="14" customFormat="1">
      <c r="A299" s="14"/>
      <c r="B299" s="244"/>
      <c r="C299" s="245"/>
      <c r="D299" s="234" t="s">
        <v>136</v>
      </c>
      <c r="E299" s="246" t="s">
        <v>1</v>
      </c>
      <c r="F299" s="247" t="s">
        <v>139</v>
      </c>
      <c r="G299" s="245"/>
      <c r="H299" s="248">
        <v>49</v>
      </c>
      <c r="I299" s="249"/>
      <c r="J299" s="245"/>
      <c r="K299" s="245"/>
      <c r="L299" s="250"/>
      <c r="M299" s="251"/>
      <c r="N299" s="252"/>
      <c r="O299" s="252"/>
      <c r="P299" s="252"/>
      <c r="Q299" s="252"/>
      <c r="R299" s="252"/>
      <c r="S299" s="252"/>
      <c r="T299" s="253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4" t="s">
        <v>136</v>
      </c>
      <c r="AU299" s="254" t="s">
        <v>85</v>
      </c>
      <c r="AV299" s="14" t="s">
        <v>134</v>
      </c>
      <c r="AW299" s="14" t="s">
        <v>31</v>
      </c>
      <c r="AX299" s="14" t="s">
        <v>83</v>
      </c>
      <c r="AY299" s="254" t="s">
        <v>126</v>
      </c>
    </row>
    <row r="300" s="2" customFormat="1" ht="76.35" customHeight="1">
      <c r="A300" s="38"/>
      <c r="B300" s="39"/>
      <c r="C300" s="265" t="s">
        <v>294</v>
      </c>
      <c r="D300" s="265" t="s">
        <v>273</v>
      </c>
      <c r="E300" s="266" t="s">
        <v>643</v>
      </c>
      <c r="F300" s="267" t="s">
        <v>644</v>
      </c>
      <c r="G300" s="268" t="s">
        <v>375</v>
      </c>
      <c r="H300" s="269">
        <v>0.062</v>
      </c>
      <c r="I300" s="270"/>
      <c r="J300" s="271">
        <f>ROUND(I300*H300,2)</f>
        <v>0</v>
      </c>
      <c r="K300" s="267" t="s">
        <v>132</v>
      </c>
      <c r="L300" s="44"/>
      <c r="M300" s="272" t="s">
        <v>1</v>
      </c>
      <c r="N300" s="273" t="s">
        <v>40</v>
      </c>
      <c r="O300" s="91"/>
      <c r="P300" s="228">
        <f>O300*H300</f>
        <v>0</v>
      </c>
      <c r="Q300" s="228">
        <v>0</v>
      </c>
      <c r="R300" s="228">
        <f>Q300*H300</f>
        <v>0</v>
      </c>
      <c r="S300" s="228">
        <v>0</v>
      </c>
      <c r="T300" s="229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30" t="s">
        <v>134</v>
      </c>
      <c r="AT300" s="230" t="s">
        <v>273</v>
      </c>
      <c r="AU300" s="230" t="s">
        <v>85</v>
      </c>
      <c r="AY300" s="17" t="s">
        <v>126</v>
      </c>
      <c r="BE300" s="231">
        <f>IF(N300="základní",J300,0)</f>
        <v>0</v>
      </c>
      <c r="BF300" s="231">
        <f>IF(N300="snížená",J300,0)</f>
        <v>0</v>
      </c>
      <c r="BG300" s="231">
        <f>IF(N300="zákl. přenesená",J300,0)</f>
        <v>0</v>
      </c>
      <c r="BH300" s="231">
        <f>IF(N300="sníž. přenesená",J300,0)</f>
        <v>0</v>
      </c>
      <c r="BI300" s="231">
        <f>IF(N300="nulová",J300,0)</f>
        <v>0</v>
      </c>
      <c r="BJ300" s="17" t="s">
        <v>83</v>
      </c>
      <c r="BK300" s="231">
        <f>ROUND(I300*H300,2)</f>
        <v>0</v>
      </c>
      <c r="BL300" s="17" t="s">
        <v>134</v>
      </c>
      <c r="BM300" s="230" t="s">
        <v>645</v>
      </c>
    </row>
    <row r="301" s="2" customFormat="1">
      <c r="A301" s="38"/>
      <c r="B301" s="39"/>
      <c r="C301" s="40"/>
      <c r="D301" s="234" t="s">
        <v>277</v>
      </c>
      <c r="E301" s="40"/>
      <c r="F301" s="274" t="s">
        <v>646</v>
      </c>
      <c r="G301" s="40"/>
      <c r="H301" s="40"/>
      <c r="I301" s="275"/>
      <c r="J301" s="40"/>
      <c r="K301" s="40"/>
      <c r="L301" s="44"/>
      <c r="M301" s="276"/>
      <c r="N301" s="277"/>
      <c r="O301" s="91"/>
      <c r="P301" s="91"/>
      <c r="Q301" s="91"/>
      <c r="R301" s="91"/>
      <c r="S301" s="91"/>
      <c r="T301" s="92"/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T301" s="17" t="s">
        <v>277</v>
      </c>
      <c r="AU301" s="17" t="s">
        <v>85</v>
      </c>
    </row>
    <row r="302" s="15" customFormat="1">
      <c r="A302" s="15"/>
      <c r="B302" s="255"/>
      <c r="C302" s="256"/>
      <c r="D302" s="234" t="s">
        <v>136</v>
      </c>
      <c r="E302" s="257" t="s">
        <v>1</v>
      </c>
      <c r="F302" s="258" t="s">
        <v>647</v>
      </c>
      <c r="G302" s="256"/>
      <c r="H302" s="257" t="s">
        <v>1</v>
      </c>
      <c r="I302" s="259"/>
      <c r="J302" s="256"/>
      <c r="K302" s="256"/>
      <c r="L302" s="260"/>
      <c r="M302" s="261"/>
      <c r="N302" s="262"/>
      <c r="O302" s="262"/>
      <c r="P302" s="262"/>
      <c r="Q302" s="262"/>
      <c r="R302" s="262"/>
      <c r="S302" s="262"/>
      <c r="T302" s="263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  <c r="AT302" s="264" t="s">
        <v>136</v>
      </c>
      <c r="AU302" s="264" t="s">
        <v>85</v>
      </c>
      <c r="AV302" s="15" t="s">
        <v>83</v>
      </c>
      <c r="AW302" s="15" t="s">
        <v>31</v>
      </c>
      <c r="AX302" s="15" t="s">
        <v>75</v>
      </c>
      <c r="AY302" s="264" t="s">
        <v>126</v>
      </c>
    </row>
    <row r="303" s="13" customFormat="1">
      <c r="A303" s="13"/>
      <c r="B303" s="232"/>
      <c r="C303" s="233"/>
      <c r="D303" s="234" t="s">
        <v>136</v>
      </c>
      <c r="E303" s="235" t="s">
        <v>1</v>
      </c>
      <c r="F303" s="236" t="s">
        <v>648</v>
      </c>
      <c r="G303" s="233"/>
      <c r="H303" s="237">
        <v>0.062</v>
      </c>
      <c r="I303" s="238"/>
      <c r="J303" s="233"/>
      <c r="K303" s="233"/>
      <c r="L303" s="239"/>
      <c r="M303" s="240"/>
      <c r="N303" s="241"/>
      <c r="O303" s="241"/>
      <c r="P303" s="241"/>
      <c r="Q303" s="241"/>
      <c r="R303" s="241"/>
      <c r="S303" s="241"/>
      <c r="T303" s="242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3" t="s">
        <v>136</v>
      </c>
      <c r="AU303" s="243" t="s">
        <v>85</v>
      </c>
      <c r="AV303" s="13" t="s">
        <v>85</v>
      </c>
      <c r="AW303" s="13" t="s">
        <v>31</v>
      </c>
      <c r="AX303" s="13" t="s">
        <v>83</v>
      </c>
      <c r="AY303" s="243" t="s">
        <v>126</v>
      </c>
    </row>
    <row r="304" s="2" customFormat="1" ht="76.35" customHeight="1">
      <c r="A304" s="38"/>
      <c r="B304" s="39"/>
      <c r="C304" s="265" t="s">
        <v>299</v>
      </c>
      <c r="D304" s="265" t="s">
        <v>273</v>
      </c>
      <c r="E304" s="266" t="s">
        <v>649</v>
      </c>
      <c r="F304" s="267" t="s">
        <v>650</v>
      </c>
      <c r="G304" s="268" t="s">
        <v>375</v>
      </c>
      <c r="H304" s="269">
        <v>0.495</v>
      </c>
      <c r="I304" s="270"/>
      <c r="J304" s="271">
        <f>ROUND(I304*H304,2)</f>
        <v>0</v>
      </c>
      <c r="K304" s="267" t="s">
        <v>132</v>
      </c>
      <c r="L304" s="44"/>
      <c r="M304" s="272" t="s">
        <v>1</v>
      </c>
      <c r="N304" s="273" t="s">
        <v>40</v>
      </c>
      <c r="O304" s="91"/>
      <c r="P304" s="228">
        <f>O304*H304</f>
        <v>0</v>
      </c>
      <c r="Q304" s="228">
        <v>0</v>
      </c>
      <c r="R304" s="228">
        <f>Q304*H304</f>
        <v>0</v>
      </c>
      <c r="S304" s="228">
        <v>0</v>
      </c>
      <c r="T304" s="229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30" t="s">
        <v>134</v>
      </c>
      <c r="AT304" s="230" t="s">
        <v>273</v>
      </c>
      <c r="AU304" s="230" t="s">
        <v>85</v>
      </c>
      <c r="AY304" s="17" t="s">
        <v>126</v>
      </c>
      <c r="BE304" s="231">
        <f>IF(N304="základní",J304,0)</f>
        <v>0</v>
      </c>
      <c r="BF304" s="231">
        <f>IF(N304="snížená",J304,0)</f>
        <v>0</v>
      </c>
      <c r="BG304" s="231">
        <f>IF(N304="zákl. přenesená",J304,0)</f>
        <v>0</v>
      </c>
      <c r="BH304" s="231">
        <f>IF(N304="sníž. přenesená",J304,0)</f>
        <v>0</v>
      </c>
      <c r="BI304" s="231">
        <f>IF(N304="nulová",J304,0)</f>
        <v>0</v>
      </c>
      <c r="BJ304" s="17" t="s">
        <v>83</v>
      </c>
      <c r="BK304" s="231">
        <f>ROUND(I304*H304,2)</f>
        <v>0</v>
      </c>
      <c r="BL304" s="17" t="s">
        <v>134</v>
      </c>
      <c r="BM304" s="230" t="s">
        <v>651</v>
      </c>
    </row>
    <row r="305" s="2" customFormat="1">
      <c r="A305" s="38"/>
      <c r="B305" s="39"/>
      <c r="C305" s="40"/>
      <c r="D305" s="234" t="s">
        <v>277</v>
      </c>
      <c r="E305" s="40"/>
      <c r="F305" s="274" t="s">
        <v>646</v>
      </c>
      <c r="G305" s="40"/>
      <c r="H305" s="40"/>
      <c r="I305" s="275"/>
      <c r="J305" s="40"/>
      <c r="K305" s="40"/>
      <c r="L305" s="44"/>
      <c r="M305" s="276"/>
      <c r="N305" s="277"/>
      <c r="O305" s="91"/>
      <c r="P305" s="91"/>
      <c r="Q305" s="91"/>
      <c r="R305" s="91"/>
      <c r="S305" s="91"/>
      <c r="T305" s="92"/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T305" s="17" t="s">
        <v>277</v>
      </c>
      <c r="AU305" s="17" t="s">
        <v>85</v>
      </c>
    </row>
    <row r="306" s="15" customFormat="1">
      <c r="A306" s="15"/>
      <c r="B306" s="255"/>
      <c r="C306" s="256"/>
      <c r="D306" s="234" t="s">
        <v>136</v>
      </c>
      <c r="E306" s="257" t="s">
        <v>1</v>
      </c>
      <c r="F306" s="258" t="s">
        <v>652</v>
      </c>
      <c r="G306" s="256"/>
      <c r="H306" s="257" t="s">
        <v>1</v>
      </c>
      <c r="I306" s="259"/>
      <c r="J306" s="256"/>
      <c r="K306" s="256"/>
      <c r="L306" s="260"/>
      <c r="M306" s="261"/>
      <c r="N306" s="262"/>
      <c r="O306" s="262"/>
      <c r="P306" s="262"/>
      <c r="Q306" s="262"/>
      <c r="R306" s="262"/>
      <c r="S306" s="262"/>
      <c r="T306" s="263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T306" s="264" t="s">
        <v>136</v>
      </c>
      <c r="AU306" s="264" t="s">
        <v>85</v>
      </c>
      <c r="AV306" s="15" t="s">
        <v>83</v>
      </c>
      <c r="AW306" s="15" t="s">
        <v>31</v>
      </c>
      <c r="AX306" s="15" t="s">
        <v>75</v>
      </c>
      <c r="AY306" s="264" t="s">
        <v>126</v>
      </c>
    </row>
    <row r="307" s="13" customFormat="1">
      <c r="A307" s="13"/>
      <c r="B307" s="232"/>
      <c r="C307" s="233"/>
      <c r="D307" s="234" t="s">
        <v>136</v>
      </c>
      <c r="E307" s="235" t="s">
        <v>1</v>
      </c>
      <c r="F307" s="236" t="s">
        <v>653</v>
      </c>
      <c r="G307" s="233"/>
      <c r="H307" s="237">
        <v>0.495</v>
      </c>
      <c r="I307" s="238"/>
      <c r="J307" s="233"/>
      <c r="K307" s="233"/>
      <c r="L307" s="239"/>
      <c r="M307" s="240"/>
      <c r="N307" s="241"/>
      <c r="O307" s="241"/>
      <c r="P307" s="241"/>
      <c r="Q307" s="241"/>
      <c r="R307" s="241"/>
      <c r="S307" s="241"/>
      <c r="T307" s="242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3" t="s">
        <v>136</v>
      </c>
      <c r="AU307" s="243" t="s">
        <v>85</v>
      </c>
      <c r="AV307" s="13" t="s">
        <v>85</v>
      </c>
      <c r="AW307" s="13" t="s">
        <v>31</v>
      </c>
      <c r="AX307" s="13" t="s">
        <v>75</v>
      </c>
      <c r="AY307" s="243" t="s">
        <v>126</v>
      </c>
    </row>
    <row r="308" s="14" customFormat="1">
      <c r="A308" s="14"/>
      <c r="B308" s="244"/>
      <c r="C308" s="245"/>
      <c r="D308" s="234" t="s">
        <v>136</v>
      </c>
      <c r="E308" s="246" t="s">
        <v>1</v>
      </c>
      <c r="F308" s="247" t="s">
        <v>139</v>
      </c>
      <c r="G308" s="245"/>
      <c r="H308" s="248">
        <v>0.495</v>
      </c>
      <c r="I308" s="249"/>
      <c r="J308" s="245"/>
      <c r="K308" s="245"/>
      <c r="L308" s="250"/>
      <c r="M308" s="251"/>
      <c r="N308" s="252"/>
      <c r="O308" s="252"/>
      <c r="P308" s="252"/>
      <c r="Q308" s="252"/>
      <c r="R308" s="252"/>
      <c r="S308" s="252"/>
      <c r="T308" s="253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4" t="s">
        <v>136</v>
      </c>
      <c r="AU308" s="254" t="s">
        <v>85</v>
      </c>
      <c r="AV308" s="14" t="s">
        <v>134</v>
      </c>
      <c r="AW308" s="14" t="s">
        <v>31</v>
      </c>
      <c r="AX308" s="14" t="s">
        <v>83</v>
      </c>
      <c r="AY308" s="254" t="s">
        <v>126</v>
      </c>
    </row>
    <row r="309" s="2" customFormat="1" ht="76.35" customHeight="1">
      <c r="A309" s="38"/>
      <c r="B309" s="39"/>
      <c r="C309" s="265" t="s">
        <v>306</v>
      </c>
      <c r="D309" s="265" t="s">
        <v>273</v>
      </c>
      <c r="E309" s="266" t="s">
        <v>654</v>
      </c>
      <c r="F309" s="267" t="s">
        <v>655</v>
      </c>
      <c r="G309" s="268" t="s">
        <v>375</v>
      </c>
      <c r="H309" s="269">
        <v>0.012999999999999999</v>
      </c>
      <c r="I309" s="270"/>
      <c r="J309" s="271">
        <f>ROUND(I309*H309,2)</f>
        <v>0</v>
      </c>
      <c r="K309" s="267" t="s">
        <v>132</v>
      </c>
      <c r="L309" s="44"/>
      <c r="M309" s="272" t="s">
        <v>1</v>
      </c>
      <c r="N309" s="273" t="s">
        <v>40</v>
      </c>
      <c r="O309" s="91"/>
      <c r="P309" s="228">
        <f>O309*H309</f>
        <v>0</v>
      </c>
      <c r="Q309" s="228">
        <v>0</v>
      </c>
      <c r="R309" s="228">
        <f>Q309*H309</f>
        <v>0</v>
      </c>
      <c r="S309" s="228">
        <v>0</v>
      </c>
      <c r="T309" s="229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30" t="s">
        <v>134</v>
      </c>
      <c r="AT309" s="230" t="s">
        <v>273</v>
      </c>
      <c r="AU309" s="230" t="s">
        <v>85</v>
      </c>
      <c r="AY309" s="17" t="s">
        <v>126</v>
      </c>
      <c r="BE309" s="231">
        <f>IF(N309="základní",J309,0)</f>
        <v>0</v>
      </c>
      <c r="BF309" s="231">
        <f>IF(N309="snížená",J309,0)</f>
        <v>0</v>
      </c>
      <c r="BG309" s="231">
        <f>IF(N309="zákl. přenesená",J309,0)</f>
        <v>0</v>
      </c>
      <c r="BH309" s="231">
        <f>IF(N309="sníž. přenesená",J309,0)</f>
        <v>0</v>
      </c>
      <c r="BI309" s="231">
        <f>IF(N309="nulová",J309,0)</f>
        <v>0</v>
      </c>
      <c r="BJ309" s="17" t="s">
        <v>83</v>
      </c>
      <c r="BK309" s="231">
        <f>ROUND(I309*H309,2)</f>
        <v>0</v>
      </c>
      <c r="BL309" s="17" t="s">
        <v>134</v>
      </c>
      <c r="BM309" s="230" t="s">
        <v>656</v>
      </c>
    </row>
    <row r="310" s="2" customFormat="1">
      <c r="A310" s="38"/>
      <c r="B310" s="39"/>
      <c r="C310" s="40"/>
      <c r="D310" s="234" t="s">
        <v>277</v>
      </c>
      <c r="E310" s="40"/>
      <c r="F310" s="274" t="s">
        <v>646</v>
      </c>
      <c r="G310" s="40"/>
      <c r="H310" s="40"/>
      <c r="I310" s="275"/>
      <c r="J310" s="40"/>
      <c r="K310" s="40"/>
      <c r="L310" s="44"/>
      <c r="M310" s="276"/>
      <c r="N310" s="277"/>
      <c r="O310" s="91"/>
      <c r="P310" s="91"/>
      <c r="Q310" s="91"/>
      <c r="R310" s="91"/>
      <c r="S310" s="91"/>
      <c r="T310" s="92"/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T310" s="17" t="s">
        <v>277</v>
      </c>
      <c r="AU310" s="17" t="s">
        <v>85</v>
      </c>
    </row>
    <row r="311" s="15" customFormat="1">
      <c r="A311" s="15"/>
      <c r="B311" s="255"/>
      <c r="C311" s="256"/>
      <c r="D311" s="234" t="s">
        <v>136</v>
      </c>
      <c r="E311" s="257" t="s">
        <v>1</v>
      </c>
      <c r="F311" s="258" t="s">
        <v>657</v>
      </c>
      <c r="G311" s="256"/>
      <c r="H311" s="257" t="s">
        <v>1</v>
      </c>
      <c r="I311" s="259"/>
      <c r="J311" s="256"/>
      <c r="K311" s="256"/>
      <c r="L311" s="260"/>
      <c r="M311" s="261"/>
      <c r="N311" s="262"/>
      <c r="O311" s="262"/>
      <c r="P311" s="262"/>
      <c r="Q311" s="262"/>
      <c r="R311" s="262"/>
      <c r="S311" s="262"/>
      <c r="T311" s="263"/>
      <c r="U311" s="15"/>
      <c r="V311" s="15"/>
      <c r="W311" s="15"/>
      <c r="X311" s="15"/>
      <c r="Y311" s="15"/>
      <c r="Z311" s="15"/>
      <c r="AA311" s="15"/>
      <c r="AB311" s="15"/>
      <c r="AC311" s="15"/>
      <c r="AD311" s="15"/>
      <c r="AE311" s="15"/>
      <c r="AT311" s="264" t="s">
        <v>136</v>
      </c>
      <c r="AU311" s="264" t="s">
        <v>85</v>
      </c>
      <c r="AV311" s="15" t="s">
        <v>83</v>
      </c>
      <c r="AW311" s="15" t="s">
        <v>31</v>
      </c>
      <c r="AX311" s="15" t="s">
        <v>75</v>
      </c>
      <c r="AY311" s="264" t="s">
        <v>126</v>
      </c>
    </row>
    <row r="312" s="13" customFormat="1">
      <c r="A312" s="13"/>
      <c r="B312" s="232"/>
      <c r="C312" s="233"/>
      <c r="D312" s="234" t="s">
        <v>136</v>
      </c>
      <c r="E312" s="235" t="s">
        <v>1</v>
      </c>
      <c r="F312" s="236" t="s">
        <v>658</v>
      </c>
      <c r="G312" s="233"/>
      <c r="H312" s="237">
        <v>0.012999999999999999</v>
      </c>
      <c r="I312" s="238"/>
      <c r="J312" s="233"/>
      <c r="K312" s="233"/>
      <c r="L312" s="239"/>
      <c r="M312" s="240"/>
      <c r="N312" s="241"/>
      <c r="O312" s="241"/>
      <c r="P312" s="241"/>
      <c r="Q312" s="241"/>
      <c r="R312" s="241"/>
      <c r="S312" s="241"/>
      <c r="T312" s="242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3" t="s">
        <v>136</v>
      </c>
      <c r="AU312" s="243" t="s">
        <v>85</v>
      </c>
      <c r="AV312" s="13" t="s">
        <v>85</v>
      </c>
      <c r="AW312" s="13" t="s">
        <v>31</v>
      </c>
      <c r="AX312" s="13" t="s">
        <v>83</v>
      </c>
      <c r="AY312" s="243" t="s">
        <v>126</v>
      </c>
    </row>
    <row r="313" s="2" customFormat="1" ht="76.35" customHeight="1">
      <c r="A313" s="38"/>
      <c r="B313" s="39"/>
      <c r="C313" s="265" t="s">
        <v>317</v>
      </c>
      <c r="D313" s="265" t="s">
        <v>273</v>
      </c>
      <c r="E313" s="266" t="s">
        <v>659</v>
      </c>
      <c r="F313" s="267" t="s">
        <v>660</v>
      </c>
      <c r="G313" s="268" t="s">
        <v>375</v>
      </c>
      <c r="H313" s="269">
        <v>0.495</v>
      </c>
      <c r="I313" s="270"/>
      <c r="J313" s="271">
        <f>ROUND(I313*H313,2)</f>
        <v>0</v>
      </c>
      <c r="K313" s="267" t="s">
        <v>132</v>
      </c>
      <c r="L313" s="44"/>
      <c r="M313" s="272" t="s">
        <v>1</v>
      </c>
      <c r="N313" s="273" t="s">
        <v>40</v>
      </c>
      <c r="O313" s="91"/>
      <c r="P313" s="228">
        <f>O313*H313</f>
        <v>0</v>
      </c>
      <c r="Q313" s="228">
        <v>0</v>
      </c>
      <c r="R313" s="228">
        <f>Q313*H313</f>
        <v>0</v>
      </c>
      <c r="S313" s="228">
        <v>0</v>
      </c>
      <c r="T313" s="229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30" t="s">
        <v>134</v>
      </c>
      <c r="AT313" s="230" t="s">
        <v>273</v>
      </c>
      <c r="AU313" s="230" t="s">
        <v>85</v>
      </c>
      <c r="AY313" s="17" t="s">
        <v>126</v>
      </c>
      <c r="BE313" s="231">
        <f>IF(N313="základní",J313,0)</f>
        <v>0</v>
      </c>
      <c r="BF313" s="231">
        <f>IF(N313="snížená",J313,0)</f>
        <v>0</v>
      </c>
      <c r="BG313" s="231">
        <f>IF(N313="zákl. přenesená",J313,0)</f>
        <v>0</v>
      </c>
      <c r="BH313" s="231">
        <f>IF(N313="sníž. přenesená",J313,0)</f>
        <v>0</v>
      </c>
      <c r="BI313" s="231">
        <f>IF(N313="nulová",J313,0)</f>
        <v>0</v>
      </c>
      <c r="BJ313" s="17" t="s">
        <v>83</v>
      </c>
      <c r="BK313" s="231">
        <f>ROUND(I313*H313,2)</f>
        <v>0</v>
      </c>
      <c r="BL313" s="17" t="s">
        <v>134</v>
      </c>
      <c r="BM313" s="230" t="s">
        <v>661</v>
      </c>
    </row>
    <row r="314" s="2" customFormat="1">
      <c r="A314" s="38"/>
      <c r="B314" s="39"/>
      <c r="C314" s="40"/>
      <c r="D314" s="234" t="s">
        <v>277</v>
      </c>
      <c r="E314" s="40"/>
      <c r="F314" s="274" t="s">
        <v>662</v>
      </c>
      <c r="G314" s="40"/>
      <c r="H314" s="40"/>
      <c r="I314" s="275"/>
      <c r="J314" s="40"/>
      <c r="K314" s="40"/>
      <c r="L314" s="44"/>
      <c r="M314" s="276"/>
      <c r="N314" s="277"/>
      <c r="O314" s="91"/>
      <c r="P314" s="91"/>
      <c r="Q314" s="91"/>
      <c r="R314" s="91"/>
      <c r="S314" s="91"/>
      <c r="T314" s="92"/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T314" s="17" t="s">
        <v>277</v>
      </c>
      <c r="AU314" s="17" t="s">
        <v>85</v>
      </c>
    </row>
    <row r="315" s="15" customFormat="1">
      <c r="A315" s="15"/>
      <c r="B315" s="255"/>
      <c r="C315" s="256"/>
      <c r="D315" s="234" t="s">
        <v>136</v>
      </c>
      <c r="E315" s="257" t="s">
        <v>1</v>
      </c>
      <c r="F315" s="258" t="s">
        <v>663</v>
      </c>
      <c r="G315" s="256"/>
      <c r="H315" s="257" t="s">
        <v>1</v>
      </c>
      <c r="I315" s="259"/>
      <c r="J315" s="256"/>
      <c r="K315" s="256"/>
      <c r="L315" s="260"/>
      <c r="M315" s="261"/>
      <c r="N315" s="262"/>
      <c r="O315" s="262"/>
      <c r="P315" s="262"/>
      <c r="Q315" s="262"/>
      <c r="R315" s="262"/>
      <c r="S315" s="262"/>
      <c r="T315" s="263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T315" s="264" t="s">
        <v>136</v>
      </c>
      <c r="AU315" s="264" t="s">
        <v>85</v>
      </c>
      <c r="AV315" s="15" t="s">
        <v>83</v>
      </c>
      <c r="AW315" s="15" t="s">
        <v>31</v>
      </c>
      <c r="AX315" s="15" t="s">
        <v>75</v>
      </c>
      <c r="AY315" s="264" t="s">
        <v>126</v>
      </c>
    </row>
    <row r="316" s="13" customFormat="1">
      <c r="A316" s="13"/>
      <c r="B316" s="232"/>
      <c r="C316" s="233"/>
      <c r="D316" s="234" t="s">
        <v>136</v>
      </c>
      <c r="E316" s="235" t="s">
        <v>1</v>
      </c>
      <c r="F316" s="236" t="s">
        <v>653</v>
      </c>
      <c r="G316" s="233"/>
      <c r="H316" s="237">
        <v>0.495</v>
      </c>
      <c r="I316" s="238"/>
      <c r="J316" s="233"/>
      <c r="K316" s="233"/>
      <c r="L316" s="239"/>
      <c r="M316" s="240"/>
      <c r="N316" s="241"/>
      <c r="O316" s="241"/>
      <c r="P316" s="241"/>
      <c r="Q316" s="241"/>
      <c r="R316" s="241"/>
      <c r="S316" s="241"/>
      <c r="T316" s="242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3" t="s">
        <v>136</v>
      </c>
      <c r="AU316" s="243" t="s">
        <v>85</v>
      </c>
      <c r="AV316" s="13" t="s">
        <v>85</v>
      </c>
      <c r="AW316" s="13" t="s">
        <v>31</v>
      </c>
      <c r="AX316" s="13" t="s">
        <v>75</v>
      </c>
      <c r="AY316" s="243" t="s">
        <v>126</v>
      </c>
    </row>
    <row r="317" s="14" customFormat="1">
      <c r="A317" s="14"/>
      <c r="B317" s="244"/>
      <c r="C317" s="245"/>
      <c r="D317" s="234" t="s">
        <v>136</v>
      </c>
      <c r="E317" s="246" t="s">
        <v>1</v>
      </c>
      <c r="F317" s="247" t="s">
        <v>139</v>
      </c>
      <c r="G317" s="245"/>
      <c r="H317" s="248">
        <v>0.495</v>
      </c>
      <c r="I317" s="249"/>
      <c r="J317" s="245"/>
      <c r="K317" s="245"/>
      <c r="L317" s="250"/>
      <c r="M317" s="251"/>
      <c r="N317" s="252"/>
      <c r="O317" s="252"/>
      <c r="P317" s="252"/>
      <c r="Q317" s="252"/>
      <c r="R317" s="252"/>
      <c r="S317" s="252"/>
      <c r="T317" s="253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4" t="s">
        <v>136</v>
      </c>
      <c r="AU317" s="254" t="s">
        <v>85</v>
      </c>
      <c r="AV317" s="14" t="s">
        <v>134</v>
      </c>
      <c r="AW317" s="14" t="s">
        <v>31</v>
      </c>
      <c r="AX317" s="14" t="s">
        <v>83</v>
      </c>
      <c r="AY317" s="254" t="s">
        <v>126</v>
      </c>
    </row>
    <row r="318" s="2" customFormat="1" ht="90" customHeight="1">
      <c r="A318" s="38"/>
      <c r="B318" s="39"/>
      <c r="C318" s="265" t="s">
        <v>324</v>
      </c>
      <c r="D318" s="265" t="s">
        <v>273</v>
      </c>
      <c r="E318" s="266" t="s">
        <v>664</v>
      </c>
      <c r="F318" s="267" t="s">
        <v>665</v>
      </c>
      <c r="G318" s="268" t="s">
        <v>375</v>
      </c>
      <c r="H318" s="269">
        <v>0.014999999999999999</v>
      </c>
      <c r="I318" s="270"/>
      <c r="J318" s="271">
        <f>ROUND(I318*H318,2)</f>
        <v>0</v>
      </c>
      <c r="K318" s="267" t="s">
        <v>132</v>
      </c>
      <c r="L318" s="44"/>
      <c r="M318" s="272" t="s">
        <v>1</v>
      </c>
      <c r="N318" s="273" t="s">
        <v>40</v>
      </c>
      <c r="O318" s="91"/>
      <c r="P318" s="228">
        <f>O318*H318</f>
        <v>0</v>
      </c>
      <c r="Q318" s="228">
        <v>0</v>
      </c>
      <c r="R318" s="228">
        <f>Q318*H318</f>
        <v>0</v>
      </c>
      <c r="S318" s="228">
        <v>0</v>
      </c>
      <c r="T318" s="229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30" t="s">
        <v>134</v>
      </c>
      <c r="AT318" s="230" t="s">
        <v>273</v>
      </c>
      <c r="AU318" s="230" t="s">
        <v>85</v>
      </c>
      <c r="AY318" s="17" t="s">
        <v>126</v>
      </c>
      <c r="BE318" s="231">
        <f>IF(N318="základní",J318,0)</f>
        <v>0</v>
      </c>
      <c r="BF318" s="231">
        <f>IF(N318="snížená",J318,0)</f>
        <v>0</v>
      </c>
      <c r="BG318" s="231">
        <f>IF(N318="zákl. přenesená",J318,0)</f>
        <v>0</v>
      </c>
      <c r="BH318" s="231">
        <f>IF(N318="sníž. přenesená",J318,0)</f>
        <v>0</v>
      </c>
      <c r="BI318" s="231">
        <f>IF(N318="nulová",J318,0)</f>
        <v>0</v>
      </c>
      <c r="BJ318" s="17" t="s">
        <v>83</v>
      </c>
      <c r="BK318" s="231">
        <f>ROUND(I318*H318,2)</f>
        <v>0</v>
      </c>
      <c r="BL318" s="17" t="s">
        <v>134</v>
      </c>
      <c r="BM318" s="230" t="s">
        <v>666</v>
      </c>
    </row>
    <row r="319" s="2" customFormat="1">
      <c r="A319" s="38"/>
      <c r="B319" s="39"/>
      <c r="C319" s="40"/>
      <c r="D319" s="234" t="s">
        <v>277</v>
      </c>
      <c r="E319" s="40"/>
      <c r="F319" s="274" t="s">
        <v>667</v>
      </c>
      <c r="G319" s="40"/>
      <c r="H319" s="40"/>
      <c r="I319" s="275"/>
      <c r="J319" s="40"/>
      <c r="K319" s="40"/>
      <c r="L319" s="44"/>
      <c r="M319" s="276"/>
      <c r="N319" s="277"/>
      <c r="O319" s="91"/>
      <c r="P319" s="91"/>
      <c r="Q319" s="91"/>
      <c r="R319" s="91"/>
      <c r="S319" s="91"/>
      <c r="T319" s="92"/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T319" s="17" t="s">
        <v>277</v>
      </c>
      <c r="AU319" s="17" t="s">
        <v>85</v>
      </c>
    </row>
    <row r="320" s="15" customFormat="1">
      <c r="A320" s="15"/>
      <c r="B320" s="255"/>
      <c r="C320" s="256"/>
      <c r="D320" s="234" t="s">
        <v>136</v>
      </c>
      <c r="E320" s="257" t="s">
        <v>1</v>
      </c>
      <c r="F320" s="258" t="s">
        <v>554</v>
      </c>
      <c r="G320" s="256"/>
      <c r="H320" s="257" t="s">
        <v>1</v>
      </c>
      <c r="I320" s="259"/>
      <c r="J320" s="256"/>
      <c r="K320" s="256"/>
      <c r="L320" s="260"/>
      <c r="M320" s="261"/>
      <c r="N320" s="262"/>
      <c r="O320" s="262"/>
      <c r="P320" s="262"/>
      <c r="Q320" s="262"/>
      <c r="R320" s="262"/>
      <c r="S320" s="262"/>
      <c r="T320" s="263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  <c r="AT320" s="264" t="s">
        <v>136</v>
      </c>
      <c r="AU320" s="264" t="s">
        <v>85</v>
      </c>
      <c r="AV320" s="15" t="s">
        <v>83</v>
      </c>
      <c r="AW320" s="15" t="s">
        <v>31</v>
      </c>
      <c r="AX320" s="15" t="s">
        <v>75</v>
      </c>
      <c r="AY320" s="264" t="s">
        <v>126</v>
      </c>
    </row>
    <row r="321" s="13" customFormat="1">
      <c r="A321" s="13"/>
      <c r="B321" s="232"/>
      <c r="C321" s="233"/>
      <c r="D321" s="234" t="s">
        <v>136</v>
      </c>
      <c r="E321" s="235" t="s">
        <v>1</v>
      </c>
      <c r="F321" s="236" t="s">
        <v>668</v>
      </c>
      <c r="G321" s="233"/>
      <c r="H321" s="237">
        <v>0.014999999999999999</v>
      </c>
      <c r="I321" s="238"/>
      <c r="J321" s="233"/>
      <c r="K321" s="233"/>
      <c r="L321" s="239"/>
      <c r="M321" s="240"/>
      <c r="N321" s="241"/>
      <c r="O321" s="241"/>
      <c r="P321" s="241"/>
      <c r="Q321" s="241"/>
      <c r="R321" s="241"/>
      <c r="S321" s="241"/>
      <c r="T321" s="242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3" t="s">
        <v>136</v>
      </c>
      <c r="AU321" s="243" t="s">
        <v>85</v>
      </c>
      <c r="AV321" s="13" t="s">
        <v>85</v>
      </c>
      <c r="AW321" s="13" t="s">
        <v>31</v>
      </c>
      <c r="AX321" s="13" t="s">
        <v>83</v>
      </c>
      <c r="AY321" s="243" t="s">
        <v>126</v>
      </c>
    </row>
    <row r="322" s="2" customFormat="1" ht="90" customHeight="1">
      <c r="A322" s="38"/>
      <c r="B322" s="39"/>
      <c r="C322" s="265" t="s">
        <v>331</v>
      </c>
      <c r="D322" s="265" t="s">
        <v>273</v>
      </c>
      <c r="E322" s="266" t="s">
        <v>669</v>
      </c>
      <c r="F322" s="267" t="s">
        <v>670</v>
      </c>
      <c r="G322" s="268" t="s">
        <v>375</v>
      </c>
      <c r="H322" s="269">
        <v>0.059999999999999998</v>
      </c>
      <c r="I322" s="270"/>
      <c r="J322" s="271">
        <f>ROUND(I322*H322,2)</f>
        <v>0</v>
      </c>
      <c r="K322" s="267" t="s">
        <v>132</v>
      </c>
      <c r="L322" s="44"/>
      <c r="M322" s="272" t="s">
        <v>1</v>
      </c>
      <c r="N322" s="273" t="s">
        <v>40</v>
      </c>
      <c r="O322" s="91"/>
      <c r="P322" s="228">
        <f>O322*H322</f>
        <v>0</v>
      </c>
      <c r="Q322" s="228">
        <v>0</v>
      </c>
      <c r="R322" s="228">
        <f>Q322*H322</f>
        <v>0</v>
      </c>
      <c r="S322" s="228">
        <v>0</v>
      </c>
      <c r="T322" s="229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30" t="s">
        <v>134</v>
      </c>
      <c r="AT322" s="230" t="s">
        <v>273</v>
      </c>
      <c r="AU322" s="230" t="s">
        <v>85</v>
      </c>
      <c r="AY322" s="17" t="s">
        <v>126</v>
      </c>
      <c r="BE322" s="231">
        <f>IF(N322="základní",J322,0)</f>
        <v>0</v>
      </c>
      <c r="BF322" s="231">
        <f>IF(N322="snížená",J322,0)</f>
        <v>0</v>
      </c>
      <c r="BG322" s="231">
        <f>IF(N322="zákl. přenesená",J322,0)</f>
        <v>0</v>
      </c>
      <c r="BH322" s="231">
        <f>IF(N322="sníž. přenesená",J322,0)</f>
        <v>0</v>
      </c>
      <c r="BI322" s="231">
        <f>IF(N322="nulová",J322,0)</f>
        <v>0</v>
      </c>
      <c r="BJ322" s="17" t="s">
        <v>83</v>
      </c>
      <c r="BK322" s="231">
        <f>ROUND(I322*H322,2)</f>
        <v>0</v>
      </c>
      <c r="BL322" s="17" t="s">
        <v>134</v>
      </c>
      <c r="BM322" s="230" t="s">
        <v>671</v>
      </c>
    </row>
    <row r="323" s="2" customFormat="1">
      <c r="A323" s="38"/>
      <c r="B323" s="39"/>
      <c r="C323" s="40"/>
      <c r="D323" s="234" t="s">
        <v>277</v>
      </c>
      <c r="E323" s="40"/>
      <c r="F323" s="274" t="s">
        <v>667</v>
      </c>
      <c r="G323" s="40"/>
      <c r="H323" s="40"/>
      <c r="I323" s="275"/>
      <c r="J323" s="40"/>
      <c r="K323" s="40"/>
      <c r="L323" s="44"/>
      <c r="M323" s="276"/>
      <c r="N323" s="277"/>
      <c r="O323" s="91"/>
      <c r="P323" s="91"/>
      <c r="Q323" s="91"/>
      <c r="R323" s="91"/>
      <c r="S323" s="91"/>
      <c r="T323" s="92"/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T323" s="17" t="s">
        <v>277</v>
      </c>
      <c r="AU323" s="17" t="s">
        <v>85</v>
      </c>
    </row>
    <row r="324" s="15" customFormat="1">
      <c r="A324" s="15"/>
      <c r="B324" s="255"/>
      <c r="C324" s="256"/>
      <c r="D324" s="234" t="s">
        <v>136</v>
      </c>
      <c r="E324" s="257" t="s">
        <v>1</v>
      </c>
      <c r="F324" s="258" t="s">
        <v>554</v>
      </c>
      <c r="G324" s="256"/>
      <c r="H324" s="257" t="s">
        <v>1</v>
      </c>
      <c r="I324" s="259"/>
      <c r="J324" s="256"/>
      <c r="K324" s="256"/>
      <c r="L324" s="260"/>
      <c r="M324" s="261"/>
      <c r="N324" s="262"/>
      <c r="O324" s="262"/>
      <c r="P324" s="262"/>
      <c r="Q324" s="262"/>
      <c r="R324" s="262"/>
      <c r="S324" s="262"/>
      <c r="T324" s="263"/>
      <c r="U324" s="15"/>
      <c r="V324" s="15"/>
      <c r="W324" s="15"/>
      <c r="X324" s="15"/>
      <c r="Y324" s="15"/>
      <c r="Z324" s="15"/>
      <c r="AA324" s="15"/>
      <c r="AB324" s="15"/>
      <c r="AC324" s="15"/>
      <c r="AD324" s="15"/>
      <c r="AE324" s="15"/>
      <c r="AT324" s="264" t="s">
        <v>136</v>
      </c>
      <c r="AU324" s="264" t="s">
        <v>85</v>
      </c>
      <c r="AV324" s="15" t="s">
        <v>83</v>
      </c>
      <c r="AW324" s="15" t="s">
        <v>31</v>
      </c>
      <c r="AX324" s="15" t="s">
        <v>75</v>
      </c>
      <c r="AY324" s="264" t="s">
        <v>126</v>
      </c>
    </row>
    <row r="325" s="13" customFormat="1">
      <c r="A325" s="13"/>
      <c r="B325" s="232"/>
      <c r="C325" s="233"/>
      <c r="D325" s="234" t="s">
        <v>136</v>
      </c>
      <c r="E325" s="235" t="s">
        <v>1</v>
      </c>
      <c r="F325" s="236" t="s">
        <v>672</v>
      </c>
      <c r="G325" s="233"/>
      <c r="H325" s="237">
        <v>0.059999999999999998</v>
      </c>
      <c r="I325" s="238"/>
      <c r="J325" s="233"/>
      <c r="K325" s="233"/>
      <c r="L325" s="239"/>
      <c r="M325" s="240"/>
      <c r="N325" s="241"/>
      <c r="O325" s="241"/>
      <c r="P325" s="241"/>
      <c r="Q325" s="241"/>
      <c r="R325" s="241"/>
      <c r="S325" s="241"/>
      <c r="T325" s="242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3" t="s">
        <v>136</v>
      </c>
      <c r="AU325" s="243" t="s">
        <v>85</v>
      </c>
      <c r="AV325" s="13" t="s">
        <v>85</v>
      </c>
      <c r="AW325" s="13" t="s">
        <v>31</v>
      </c>
      <c r="AX325" s="13" t="s">
        <v>83</v>
      </c>
      <c r="AY325" s="243" t="s">
        <v>126</v>
      </c>
    </row>
    <row r="326" s="2" customFormat="1" ht="101.25" customHeight="1">
      <c r="A326" s="38"/>
      <c r="B326" s="39"/>
      <c r="C326" s="265" t="s">
        <v>337</v>
      </c>
      <c r="D326" s="265" t="s">
        <v>273</v>
      </c>
      <c r="E326" s="266" t="s">
        <v>300</v>
      </c>
      <c r="F326" s="267" t="s">
        <v>301</v>
      </c>
      <c r="G326" s="268" t="s">
        <v>240</v>
      </c>
      <c r="H326" s="269">
        <v>350</v>
      </c>
      <c r="I326" s="270"/>
      <c r="J326" s="271">
        <f>ROUND(I326*H326,2)</f>
        <v>0</v>
      </c>
      <c r="K326" s="267" t="s">
        <v>132</v>
      </c>
      <c r="L326" s="44"/>
      <c r="M326" s="272" t="s">
        <v>1</v>
      </c>
      <c r="N326" s="273" t="s">
        <v>40</v>
      </c>
      <c r="O326" s="91"/>
      <c r="P326" s="228">
        <f>O326*H326</f>
        <v>0</v>
      </c>
      <c r="Q326" s="228">
        <v>0</v>
      </c>
      <c r="R326" s="228">
        <f>Q326*H326</f>
        <v>0</v>
      </c>
      <c r="S326" s="228">
        <v>0</v>
      </c>
      <c r="T326" s="229">
        <f>S326*H326</f>
        <v>0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30" t="s">
        <v>134</v>
      </c>
      <c r="AT326" s="230" t="s">
        <v>273</v>
      </c>
      <c r="AU326" s="230" t="s">
        <v>85</v>
      </c>
      <c r="AY326" s="17" t="s">
        <v>126</v>
      </c>
      <c r="BE326" s="231">
        <f>IF(N326="základní",J326,0)</f>
        <v>0</v>
      </c>
      <c r="BF326" s="231">
        <f>IF(N326="snížená",J326,0)</f>
        <v>0</v>
      </c>
      <c r="BG326" s="231">
        <f>IF(N326="zákl. přenesená",J326,0)</f>
        <v>0</v>
      </c>
      <c r="BH326" s="231">
        <f>IF(N326="sníž. přenesená",J326,0)</f>
        <v>0</v>
      </c>
      <c r="BI326" s="231">
        <f>IF(N326="nulová",J326,0)</f>
        <v>0</v>
      </c>
      <c r="BJ326" s="17" t="s">
        <v>83</v>
      </c>
      <c r="BK326" s="231">
        <f>ROUND(I326*H326,2)</f>
        <v>0</v>
      </c>
      <c r="BL326" s="17" t="s">
        <v>134</v>
      </c>
      <c r="BM326" s="230" t="s">
        <v>673</v>
      </c>
    </row>
    <row r="327" s="2" customFormat="1">
      <c r="A327" s="38"/>
      <c r="B327" s="39"/>
      <c r="C327" s="40"/>
      <c r="D327" s="234" t="s">
        <v>277</v>
      </c>
      <c r="E327" s="40"/>
      <c r="F327" s="274" t="s">
        <v>303</v>
      </c>
      <c r="G327" s="40"/>
      <c r="H327" s="40"/>
      <c r="I327" s="275"/>
      <c r="J327" s="40"/>
      <c r="K327" s="40"/>
      <c r="L327" s="44"/>
      <c r="M327" s="276"/>
      <c r="N327" s="277"/>
      <c r="O327" s="91"/>
      <c r="P327" s="91"/>
      <c r="Q327" s="91"/>
      <c r="R327" s="91"/>
      <c r="S327" s="91"/>
      <c r="T327" s="92"/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T327" s="17" t="s">
        <v>277</v>
      </c>
      <c r="AU327" s="17" t="s">
        <v>85</v>
      </c>
    </row>
    <row r="328" s="15" customFormat="1">
      <c r="A328" s="15"/>
      <c r="B328" s="255"/>
      <c r="C328" s="256"/>
      <c r="D328" s="234" t="s">
        <v>136</v>
      </c>
      <c r="E328" s="257" t="s">
        <v>1</v>
      </c>
      <c r="F328" s="258" t="s">
        <v>304</v>
      </c>
      <c r="G328" s="256"/>
      <c r="H328" s="257" t="s">
        <v>1</v>
      </c>
      <c r="I328" s="259"/>
      <c r="J328" s="256"/>
      <c r="K328" s="256"/>
      <c r="L328" s="260"/>
      <c r="M328" s="261"/>
      <c r="N328" s="262"/>
      <c r="O328" s="262"/>
      <c r="P328" s="262"/>
      <c r="Q328" s="262"/>
      <c r="R328" s="262"/>
      <c r="S328" s="262"/>
      <c r="T328" s="263"/>
      <c r="U328" s="15"/>
      <c r="V328" s="15"/>
      <c r="W328" s="15"/>
      <c r="X328" s="15"/>
      <c r="Y328" s="15"/>
      <c r="Z328" s="15"/>
      <c r="AA328" s="15"/>
      <c r="AB328" s="15"/>
      <c r="AC328" s="15"/>
      <c r="AD328" s="15"/>
      <c r="AE328" s="15"/>
      <c r="AT328" s="264" t="s">
        <v>136</v>
      </c>
      <c r="AU328" s="264" t="s">
        <v>85</v>
      </c>
      <c r="AV328" s="15" t="s">
        <v>83</v>
      </c>
      <c r="AW328" s="15" t="s">
        <v>31</v>
      </c>
      <c r="AX328" s="15" t="s">
        <v>75</v>
      </c>
      <c r="AY328" s="264" t="s">
        <v>126</v>
      </c>
    </row>
    <row r="329" s="13" customFormat="1">
      <c r="A329" s="13"/>
      <c r="B329" s="232"/>
      <c r="C329" s="233"/>
      <c r="D329" s="234" t="s">
        <v>136</v>
      </c>
      <c r="E329" s="235" t="s">
        <v>1</v>
      </c>
      <c r="F329" s="236" t="s">
        <v>674</v>
      </c>
      <c r="G329" s="233"/>
      <c r="H329" s="237">
        <v>350</v>
      </c>
      <c r="I329" s="238"/>
      <c r="J329" s="233"/>
      <c r="K329" s="233"/>
      <c r="L329" s="239"/>
      <c r="M329" s="240"/>
      <c r="N329" s="241"/>
      <c r="O329" s="241"/>
      <c r="P329" s="241"/>
      <c r="Q329" s="241"/>
      <c r="R329" s="241"/>
      <c r="S329" s="241"/>
      <c r="T329" s="242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3" t="s">
        <v>136</v>
      </c>
      <c r="AU329" s="243" t="s">
        <v>85</v>
      </c>
      <c r="AV329" s="13" t="s">
        <v>85</v>
      </c>
      <c r="AW329" s="13" t="s">
        <v>31</v>
      </c>
      <c r="AX329" s="13" t="s">
        <v>75</v>
      </c>
      <c r="AY329" s="243" t="s">
        <v>126</v>
      </c>
    </row>
    <row r="330" s="14" customFormat="1">
      <c r="A330" s="14"/>
      <c r="B330" s="244"/>
      <c r="C330" s="245"/>
      <c r="D330" s="234" t="s">
        <v>136</v>
      </c>
      <c r="E330" s="246" t="s">
        <v>1</v>
      </c>
      <c r="F330" s="247" t="s">
        <v>139</v>
      </c>
      <c r="G330" s="245"/>
      <c r="H330" s="248">
        <v>350</v>
      </c>
      <c r="I330" s="249"/>
      <c r="J330" s="245"/>
      <c r="K330" s="245"/>
      <c r="L330" s="250"/>
      <c r="M330" s="251"/>
      <c r="N330" s="252"/>
      <c r="O330" s="252"/>
      <c r="P330" s="252"/>
      <c r="Q330" s="252"/>
      <c r="R330" s="252"/>
      <c r="S330" s="252"/>
      <c r="T330" s="253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4" t="s">
        <v>136</v>
      </c>
      <c r="AU330" s="254" t="s">
        <v>85</v>
      </c>
      <c r="AV330" s="14" t="s">
        <v>134</v>
      </c>
      <c r="AW330" s="14" t="s">
        <v>31</v>
      </c>
      <c r="AX330" s="14" t="s">
        <v>83</v>
      </c>
      <c r="AY330" s="254" t="s">
        <v>126</v>
      </c>
    </row>
    <row r="331" s="2" customFormat="1" ht="114.9" customHeight="1">
      <c r="A331" s="38"/>
      <c r="B331" s="39"/>
      <c r="C331" s="265" t="s">
        <v>344</v>
      </c>
      <c r="D331" s="265" t="s">
        <v>273</v>
      </c>
      <c r="E331" s="266" t="s">
        <v>307</v>
      </c>
      <c r="F331" s="267" t="s">
        <v>308</v>
      </c>
      <c r="G331" s="268" t="s">
        <v>240</v>
      </c>
      <c r="H331" s="269">
        <v>1000</v>
      </c>
      <c r="I331" s="270"/>
      <c r="J331" s="271">
        <f>ROUND(I331*H331,2)</f>
        <v>0</v>
      </c>
      <c r="K331" s="267" t="s">
        <v>132</v>
      </c>
      <c r="L331" s="44"/>
      <c r="M331" s="272" t="s">
        <v>1</v>
      </c>
      <c r="N331" s="273" t="s">
        <v>40</v>
      </c>
      <c r="O331" s="91"/>
      <c r="P331" s="228">
        <f>O331*H331</f>
        <v>0</v>
      </c>
      <c r="Q331" s="228">
        <v>0</v>
      </c>
      <c r="R331" s="228">
        <f>Q331*H331</f>
        <v>0</v>
      </c>
      <c r="S331" s="228">
        <v>0</v>
      </c>
      <c r="T331" s="229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230" t="s">
        <v>134</v>
      </c>
      <c r="AT331" s="230" t="s">
        <v>273</v>
      </c>
      <c r="AU331" s="230" t="s">
        <v>85</v>
      </c>
      <c r="AY331" s="17" t="s">
        <v>126</v>
      </c>
      <c r="BE331" s="231">
        <f>IF(N331="základní",J331,0)</f>
        <v>0</v>
      </c>
      <c r="BF331" s="231">
        <f>IF(N331="snížená",J331,0)</f>
        <v>0</v>
      </c>
      <c r="BG331" s="231">
        <f>IF(N331="zákl. přenesená",J331,0)</f>
        <v>0</v>
      </c>
      <c r="BH331" s="231">
        <f>IF(N331="sníž. přenesená",J331,0)</f>
        <v>0</v>
      </c>
      <c r="BI331" s="231">
        <f>IF(N331="nulová",J331,0)</f>
        <v>0</v>
      </c>
      <c r="BJ331" s="17" t="s">
        <v>83</v>
      </c>
      <c r="BK331" s="231">
        <f>ROUND(I331*H331,2)</f>
        <v>0</v>
      </c>
      <c r="BL331" s="17" t="s">
        <v>134</v>
      </c>
      <c r="BM331" s="230" t="s">
        <v>675</v>
      </c>
    </row>
    <row r="332" s="2" customFormat="1">
      <c r="A332" s="38"/>
      <c r="B332" s="39"/>
      <c r="C332" s="40"/>
      <c r="D332" s="234" t="s">
        <v>277</v>
      </c>
      <c r="E332" s="40"/>
      <c r="F332" s="274" t="s">
        <v>310</v>
      </c>
      <c r="G332" s="40"/>
      <c r="H332" s="40"/>
      <c r="I332" s="275"/>
      <c r="J332" s="40"/>
      <c r="K332" s="40"/>
      <c r="L332" s="44"/>
      <c r="M332" s="276"/>
      <c r="N332" s="277"/>
      <c r="O332" s="91"/>
      <c r="P332" s="91"/>
      <c r="Q332" s="91"/>
      <c r="R332" s="91"/>
      <c r="S332" s="91"/>
      <c r="T332" s="92"/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T332" s="17" t="s">
        <v>277</v>
      </c>
      <c r="AU332" s="17" t="s">
        <v>85</v>
      </c>
    </row>
    <row r="333" s="15" customFormat="1">
      <c r="A333" s="15"/>
      <c r="B333" s="255"/>
      <c r="C333" s="256"/>
      <c r="D333" s="234" t="s">
        <v>136</v>
      </c>
      <c r="E333" s="257" t="s">
        <v>1</v>
      </c>
      <c r="F333" s="258" t="s">
        <v>542</v>
      </c>
      <c r="G333" s="256"/>
      <c r="H333" s="257" t="s">
        <v>1</v>
      </c>
      <c r="I333" s="259"/>
      <c r="J333" s="256"/>
      <c r="K333" s="256"/>
      <c r="L333" s="260"/>
      <c r="M333" s="261"/>
      <c r="N333" s="262"/>
      <c r="O333" s="262"/>
      <c r="P333" s="262"/>
      <c r="Q333" s="262"/>
      <c r="R333" s="262"/>
      <c r="S333" s="262"/>
      <c r="T333" s="263"/>
      <c r="U333" s="15"/>
      <c r="V333" s="15"/>
      <c r="W333" s="15"/>
      <c r="X333" s="15"/>
      <c r="Y333" s="15"/>
      <c r="Z333" s="15"/>
      <c r="AA333" s="15"/>
      <c r="AB333" s="15"/>
      <c r="AC333" s="15"/>
      <c r="AD333" s="15"/>
      <c r="AE333" s="15"/>
      <c r="AT333" s="264" t="s">
        <v>136</v>
      </c>
      <c r="AU333" s="264" t="s">
        <v>85</v>
      </c>
      <c r="AV333" s="15" t="s">
        <v>83</v>
      </c>
      <c r="AW333" s="15" t="s">
        <v>31</v>
      </c>
      <c r="AX333" s="15" t="s">
        <v>75</v>
      </c>
      <c r="AY333" s="264" t="s">
        <v>126</v>
      </c>
    </row>
    <row r="334" s="13" customFormat="1">
      <c r="A334" s="13"/>
      <c r="B334" s="232"/>
      <c r="C334" s="233"/>
      <c r="D334" s="234" t="s">
        <v>136</v>
      </c>
      <c r="E334" s="235" t="s">
        <v>1</v>
      </c>
      <c r="F334" s="236" t="s">
        <v>676</v>
      </c>
      <c r="G334" s="233"/>
      <c r="H334" s="237">
        <v>1000</v>
      </c>
      <c r="I334" s="238"/>
      <c r="J334" s="233"/>
      <c r="K334" s="233"/>
      <c r="L334" s="239"/>
      <c r="M334" s="240"/>
      <c r="N334" s="241"/>
      <c r="O334" s="241"/>
      <c r="P334" s="241"/>
      <c r="Q334" s="241"/>
      <c r="R334" s="241"/>
      <c r="S334" s="241"/>
      <c r="T334" s="242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3" t="s">
        <v>136</v>
      </c>
      <c r="AU334" s="243" t="s">
        <v>85</v>
      </c>
      <c r="AV334" s="13" t="s">
        <v>85</v>
      </c>
      <c r="AW334" s="13" t="s">
        <v>31</v>
      </c>
      <c r="AX334" s="13" t="s">
        <v>75</v>
      </c>
      <c r="AY334" s="243" t="s">
        <v>126</v>
      </c>
    </row>
    <row r="335" s="14" customFormat="1">
      <c r="A335" s="14"/>
      <c r="B335" s="244"/>
      <c r="C335" s="245"/>
      <c r="D335" s="234" t="s">
        <v>136</v>
      </c>
      <c r="E335" s="246" t="s">
        <v>1</v>
      </c>
      <c r="F335" s="247" t="s">
        <v>139</v>
      </c>
      <c r="G335" s="245"/>
      <c r="H335" s="248">
        <v>1000</v>
      </c>
      <c r="I335" s="249"/>
      <c r="J335" s="245"/>
      <c r="K335" s="245"/>
      <c r="L335" s="250"/>
      <c r="M335" s="251"/>
      <c r="N335" s="252"/>
      <c r="O335" s="252"/>
      <c r="P335" s="252"/>
      <c r="Q335" s="252"/>
      <c r="R335" s="252"/>
      <c r="S335" s="252"/>
      <c r="T335" s="253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54" t="s">
        <v>136</v>
      </c>
      <c r="AU335" s="254" t="s">
        <v>85</v>
      </c>
      <c r="AV335" s="14" t="s">
        <v>134</v>
      </c>
      <c r="AW335" s="14" t="s">
        <v>31</v>
      </c>
      <c r="AX335" s="14" t="s">
        <v>83</v>
      </c>
      <c r="AY335" s="254" t="s">
        <v>126</v>
      </c>
    </row>
    <row r="336" s="2" customFormat="1" ht="114.9" customHeight="1">
      <c r="A336" s="38"/>
      <c r="B336" s="39"/>
      <c r="C336" s="265" t="s">
        <v>356</v>
      </c>
      <c r="D336" s="265" t="s">
        <v>273</v>
      </c>
      <c r="E336" s="266" t="s">
        <v>318</v>
      </c>
      <c r="F336" s="267" t="s">
        <v>319</v>
      </c>
      <c r="G336" s="268" t="s">
        <v>240</v>
      </c>
      <c r="H336" s="269">
        <v>914</v>
      </c>
      <c r="I336" s="270"/>
      <c r="J336" s="271">
        <f>ROUND(I336*H336,2)</f>
        <v>0</v>
      </c>
      <c r="K336" s="267" t="s">
        <v>132</v>
      </c>
      <c r="L336" s="44"/>
      <c r="M336" s="272" t="s">
        <v>1</v>
      </c>
      <c r="N336" s="273" t="s">
        <v>40</v>
      </c>
      <c r="O336" s="91"/>
      <c r="P336" s="228">
        <f>O336*H336</f>
        <v>0</v>
      </c>
      <c r="Q336" s="228">
        <v>0</v>
      </c>
      <c r="R336" s="228">
        <f>Q336*H336</f>
        <v>0</v>
      </c>
      <c r="S336" s="228">
        <v>0</v>
      </c>
      <c r="T336" s="229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30" t="s">
        <v>134</v>
      </c>
      <c r="AT336" s="230" t="s">
        <v>273</v>
      </c>
      <c r="AU336" s="230" t="s">
        <v>85</v>
      </c>
      <c r="AY336" s="17" t="s">
        <v>126</v>
      </c>
      <c r="BE336" s="231">
        <f>IF(N336="základní",J336,0)</f>
        <v>0</v>
      </c>
      <c r="BF336" s="231">
        <f>IF(N336="snížená",J336,0)</f>
        <v>0</v>
      </c>
      <c r="BG336" s="231">
        <f>IF(N336="zákl. přenesená",J336,0)</f>
        <v>0</v>
      </c>
      <c r="BH336" s="231">
        <f>IF(N336="sníž. přenesená",J336,0)</f>
        <v>0</v>
      </c>
      <c r="BI336" s="231">
        <f>IF(N336="nulová",J336,0)</f>
        <v>0</v>
      </c>
      <c r="BJ336" s="17" t="s">
        <v>83</v>
      </c>
      <c r="BK336" s="231">
        <f>ROUND(I336*H336,2)</f>
        <v>0</v>
      </c>
      <c r="BL336" s="17" t="s">
        <v>134</v>
      </c>
      <c r="BM336" s="230" t="s">
        <v>677</v>
      </c>
    </row>
    <row r="337" s="2" customFormat="1">
      <c r="A337" s="38"/>
      <c r="B337" s="39"/>
      <c r="C337" s="40"/>
      <c r="D337" s="234" t="s">
        <v>277</v>
      </c>
      <c r="E337" s="40"/>
      <c r="F337" s="274" t="s">
        <v>321</v>
      </c>
      <c r="G337" s="40"/>
      <c r="H337" s="40"/>
      <c r="I337" s="275"/>
      <c r="J337" s="40"/>
      <c r="K337" s="40"/>
      <c r="L337" s="44"/>
      <c r="M337" s="276"/>
      <c r="N337" s="277"/>
      <c r="O337" s="91"/>
      <c r="P337" s="91"/>
      <c r="Q337" s="91"/>
      <c r="R337" s="91"/>
      <c r="S337" s="91"/>
      <c r="T337" s="92"/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T337" s="17" t="s">
        <v>277</v>
      </c>
      <c r="AU337" s="17" t="s">
        <v>85</v>
      </c>
    </row>
    <row r="338" s="15" customFormat="1">
      <c r="A338" s="15"/>
      <c r="B338" s="255"/>
      <c r="C338" s="256"/>
      <c r="D338" s="234" t="s">
        <v>136</v>
      </c>
      <c r="E338" s="257" t="s">
        <v>1</v>
      </c>
      <c r="F338" s="258" t="s">
        <v>678</v>
      </c>
      <c r="G338" s="256"/>
      <c r="H338" s="257" t="s">
        <v>1</v>
      </c>
      <c r="I338" s="259"/>
      <c r="J338" s="256"/>
      <c r="K338" s="256"/>
      <c r="L338" s="260"/>
      <c r="M338" s="261"/>
      <c r="N338" s="262"/>
      <c r="O338" s="262"/>
      <c r="P338" s="262"/>
      <c r="Q338" s="262"/>
      <c r="R338" s="262"/>
      <c r="S338" s="262"/>
      <c r="T338" s="263"/>
      <c r="U338" s="15"/>
      <c r="V338" s="15"/>
      <c r="W338" s="15"/>
      <c r="X338" s="15"/>
      <c r="Y338" s="15"/>
      <c r="Z338" s="15"/>
      <c r="AA338" s="15"/>
      <c r="AB338" s="15"/>
      <c r="AC338" s="15"/>
      <c r="AD338" s="15"/>
      <c r="AE338" s="15"/>
      <c r="AT338" s="264" t="s">
        <v>136</v>
      </c>
      <c r="AU338" s="264" t="s">
        <v>85</v>
      </c>
      <c r="AV338" s="15" t="s">
        <v>83</v>
      </c>
      <c r="AW338" s="15" t="s">
        <v>31</v>
      </c>
      <c r="AX338" s="15" t="s">
        <v>75</v>
      </c>
      <c r="AY338" s="264" t="s">
        <v>126</v>
      </c>
    </row>
    <row r="339" s="13" customFormat="1">
      <c r="A339" s="13"/>
      <c r="B339" s="232"/>
      <c r="C339" s="233"/>
      <c r="D339" s="234" t="s">
        <v>136</v>
      </c>
      <c r="E339" s="235" t="s">
        <v>1</v>
      </c>
      <c r="F339" s="236" t="s">
        <v>679</v>
      </c>
      <c r="G339" s="233"/>
      <c r="H339" s="237">
        <v>574</v>
      </c>
      <c r="I339" s="238"/>
      <c r="J339" s="233"/>
      <c r="K339" s="233"/>
      <c r="L339" s="239"/>
      <c r="M339" s="240"/>
      <c r="N339" s="241"/>
      <c r="O339" s="241"/>
      <c r="P339" s="241"/>
      <c r="Q339" s="241"/>
      <c r="R339" s="241"/>
      <c r="S339" s="241"/>
      <c r="T339" s="242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3" t="s">
        <v>136</v>
      </c>
      <c r="AU339" s="243" t="s">
        <v>85</v>
      </c>
      <c r="AV339" s="13" t="s">
        <v>85</v>
      </c>
      <c r="AW339" s="13" t="s">
        <v>31</v>
      </c>
      <c r="AX339" s="13" t="s">
        <v>75</v>
      </c>
      <c r="AY339" s="243" t="s">
        <v>126</v>
      </c>
    </row>
    <row r="340" s="15" customFormat="1">
      <c r="A340" s="15"/>
      <c r="B340" s="255"/>
      <c r="C340" s="256"/>
      <c r="D340" s="234" t="s">
        <v>136</v>
      </c>
      <c r="E340" s="257" t="s">
        <v>1</v>
      </c>
      <c r="F340" s="258" t="s">
        <v>680</v>
      </c>
      <c r="G340" s="256"/>
      <c r="H340" s="257" t="s">
        <v>1</v>
      </c>
      <c r="I340" s="259"/>
      <c r="J340" s="256"/>
      <c r="K340" s="256"/>
      <c r="L340" s="260"/>
      <c r="M340" s="261"/>
      <c r="N340" s="262"/>
      <c r="O340" s="262"/>
      <c r="P340" s="262"/>
      <c r="Q340" s="262"/>
      <c r="R340" s="262"/>
      <c r="S340" s="262"/>
      <c r="T340" s="263"/>
      <c r="U340" s="15"/>
      <c r="V340" s="15"/>
      <c r="W340" s="15"/>
      <c r="X340" s="15"/>
      <c r="Y340" s="15"/>
      <c r="Z340" s="15"/>
      <c r="AA340" s="15"/>
      <c r="AB340" s="15"/>
      <c r="AC340" s="15"/>
      <c r="AD340" s="15"/>
      <c r="AE340" s="15"/>
      <c r="AT340" s="264" t="s">
        <v>136</v>
      </c>
      <c r="AU340" s="264" t="s">
        <v>85</v>
      </c>
      <c r="AV340" s="15" t="s">
        <v>83</v>
      </c>
      <c r="AW340" s="15" t="s">
        <v>31</v>
      </c>
      <c r="AX340" s="15" t="s">
        <v>75</v>
      </c>
      <c r="AY340" s="264" t="s">
        <v>126</v>
      </c>
    </row>
    <row r="341" s="13" customFormat="1">
      <c r="A341" s="13"/>
      <c r="B341" s="232"/>
      <c r="C341" s="233"/>
      <c r="D341" s="234" t="s">
        <v>136</v>
      </c>
      <c r="E341" s="235" t="s">
        <v>1</v>
      </c>
      <c r="F341" s="236" t="s">
        <v>681</v>
      </c>
      <c r="G341" s="233"/>
      <c r="H341" s="237">
        <v>340</v>
      </c>
      <c r="I341" s="238"/>
      <c r="J341" s="233"/>
      <c r="K341" s="233"/>
      <c r="L341" s="239"/>
      <c r="M341" s="240"/>
      <c r="N341" s="241"/>
      <c r="O341" s="241"/>
      <c r="P341" s="241"/>
      <c r="Q341" s="241"/>
      <c r="R341" s="241"/>
      <c r="S341" s="241"/>
      <c r="T341" s="242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3" t="s">
        <v>136</v>
      </c>
      <c r="AU341" s="243" t="s">
        <v>85</v>
      </c>
      <c r="AV341" s="13" t="s">
        <v>85</v>
      </c>
      <c r="AW341" s="13" t="s">
        <v>31</v>
      </c>
      <c r="AX341" s="13" t="s">
        <v>75</v>
      </c>
      <c r="AY341" s="243" t="s">
        <v>126</v>
      </c>
    </row>
    <row r="342" s="14" customFormat="1">
      <c r="A342" s="14"/>
      <c r="B342" s="244"/>
      <c r="C342" s="245"/>
      <c r="D342" s="234" t="s">
        <v>136</v>
      </c>
      <c r="E342" s="246" t="s">
        <v>1</v>
      </c>
      <c r="F342" s="247" t="s">
        <v>139</v>
      </c>
      <c r="G342" s="245"/>
      <c r="H342" s="248">
        <v>914</v>
      </c>
      <c r="I342" s="249"/>
      <c r="J342" s="245"/>
      <c r="K342" s="245"/>
      <c r="L342" s="250"/>
      <c r="M342" s="251"/>
      <c r="N342" s="252"/>
      <c r="O342" s="252"/>
      <c r="P342" s="252"/>
      <c r="Q342" s="252"/>
      <c r="R342" s="252"/>
      <c r="S342" s="252"/>
      <c r="T342" s="253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54" t="s">
        <v>136</v>
      </c>
      <c r="AU342" s="254" t="s">
        <v>85</v>
      </c>
      <c r="AV342" s="14" t="s">
        <v>134</v>
      </c>
      <c r="AW342" s="14" t="s">
        <v>31</v>
      </c>
      <c r="AX342" s="14" t="s">
        <v>83</v>
      </c>
      <c r="AY342" s="254" t="s">
        <v>126</v>
      </c>
    </row>
    <row r="343" s="2" customFormat="1" ht="90" customHeight="1">
      <c r="A343" s="38"/>
      <c r="B343" s="39"/>
      <c r="C343" s="265" t="s">
        <v>361</v>
      </c>
      <c r="D343" s="265" t="s">
        <v>273</v>
      </c>
      <c r="E343" s="266" t="s">
        <v>325</v>
      </c>
      <c r="F343" s="267" t="s">
        <v>326</v>
      </c>
      <c r="G343" s="268" t="s">
        <v>240</v>
      </c>
      <c r="H343" s="269">
        <v>2694</v>
      </c>
      <c r="I343" s="270"/>
      <c r="J343" s="271">
        <f>ROUND(I343*H343,2)</f>
        <v>0</v>
      </c>
      <c r="K343" s="267" t="s">
        <v>132</v>
      </c>
      <c r="L343" s="44"/>
      <c r="M343" s="272" t="s">
        <v>1</v>
      </c>
      <c r="N343" s="273" t="s">
        <v>40</v>
      </c>
      <c r="O343" s="91"/>
      <c r="P343" s="228">
        <f>O343*H343</f>
        <v>0</v>
      </c>
      <c r="Q343" s="228">
        <v>0</v>
      </c>
      <c r="R343" s="228">
        <f>Q343*H343</f>
        <v>0</v>
      </c>
      <c r="S343" s="228">
        <v>0</v>
      </c>
      <c r="T343" s="229">
        <f>S343*H343</f>
        <v>0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30" t="s">
        <v>134</v>
      </c>
      <c r="AT343" s="230" t="s">
        <v>273</v>
      </c>
      <c r="AU343" s="230" t="s">
        <v>85</v>
      </c>
      <c r="AY343" s="17" t="s">
        <v>126</v>
      </c>
      <c r="BE343" s="231">
        <f>IF(N343="základní",J343,0)</f>
        <v>0</v>
      </c>
      <c r="BF343" s="231">
        <f>IF(N343="snížená",J343,0)</f>
        <v>0</v>
      </c>
      <c r="BG343" s="231">
        <f>IF(N343="zákl. přenesená",J343,0)</f>
        <v>0</v>
      </c>
      <c r="BH343" s="231">
        <f>IF(N343="sníž. přenesená",J343,0)</f>
        <v>0</v>
      </c>
      <c r="BI343" s="231">
        <f>IF(N343="nulová",J343,0)</f>
        <v>0</v>
      </c>
      <c r="BJ343" s="17" t="s">
        <v>83</v>
      </c>
      <c r="BK343" s="231">
        <f>ROUND(I343*H343,2)</f>
        <v>0</v>
      </c>
      <c r="BL343" s="17" t="s">
        <v>134</v>
      </c>
      <c r="BM343" s="230" t="s">
        <v>682</v>
      </c>
    </row>
    <row r="344" s="2" customFormat="1">
      <c r="A344" s="38"/>
      <c r="B344" s="39"/>
      <c r="C344" s="40"/>
      <c r="D344" s="234" t="s">
        <v>277</v>
      </c>
      <c r="E344" s="40"/>
      <c r="F344" s="274" t="s">
        <v>328</v>
      </c>
      <c r="G344" s="40"/>
      <c r="H344" s="40"/>
      <c r="I344" s="275"/>
      <c r="J344" s="40"/>
      <c r="K344" s="40"/>
      <c r="L344" s="44"/>
      <c r="M344" s="276"/>
      <c r="N344" s="277"/>
      <c r="O344" s="91"/>
      <c r="P344" s="91"/>
      <c r="Q344" s="91"/>
      <c r="R344" s="91"/>
      <c r="S344" s="91"/>
      <c r="T344" s="92"/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T344" s="17" t="s">
        <v>277</v>
      </c>
      <c r="AU344" s="17" t="s">
        <v>85</v>
      </c>
    </row>
    <row r="345" s="15" customFormat="1">
      <c r="A345" s="15"/>
      <c r="B345" s="255"/>
      <c r="C345" s="256"/>
      <c r="D345" s="234" t="s">
        <v>136</v>
      </c>
      <c r="E345" s="257" t="s">
        <v>1</v>
      </c>
      <c r="F345" s="258" t="s">
        <v>683</v>
      </c>
      <c r="G345" s="256"/>
      <c r="H345" s="257" t="s">
        <v>1</v>
      </c>
      <c r="I345" s="259"/>
      <c r="J345" s="256"/>
      <c r="K345" s="256"/>
      <c r="L345" s="260"/>
      <c r="M345" s="261"/>
      <c r="N345" s="262"/>
      <c r="O345" s="262"/>
      <c r="P345" s="262"/>
      <c r="Q345" s="262"/>
      <c r="R345" s="262"/>
      <c r="S345" s="262"/>
      <c r="T345" s="263"/>
      <c r="U345" s="15"/>
      <c r="V345" s="15"/>
      <c r="W345" s="15"/>
      <c r="X345" s="15"/>
      <c r="Y345" s="15"/>
      <c r="Z345" s="15"/>
      <c r="AA345" s="15"/>
      <c r="AB345" s="15"/>
      <c r="AC345" s="15"/>
      <c r="AD345" s="15"/>
      <c r="AE345" s="15"/>
      <c r="AT345" s="264" t="s">
        <v>136</v>
      </c>
      <c r="AU345" s="264" t="s">
        <v>85</v>
      </c>
      <c r="AV345" s="15" t="s">
        <v>83</v>
      </c>
      <c r="AW345" s="15" t="s">
        <v>31</v>
      </c>
      <c r="AX345" s="15" t="s">
        <v>75</v>
      </c>
      <c r="AY345" s="264" t="s">
        <v>126</v>
      </c>
    </row>
    <row r="346" s="13" customFormat="1">
      <c r="A346" s="13"/>
      <c r="B346" s="232"/>
      <c r="C346" s="233"/>
      <c r="D346" s="234" t="s">
        <v>136</v>
      </c>
      <c r="E346" s="235" t="s">
        <v>1</v>
      </c>
      <c r="F346" s="236" t="s">
        <v>684</v>
      </c>
      <c r="G346" s="233"/>
      <c r="H346" s="237">
        <v>2694</v>
      </c>
      <c r="I346" s="238"/>
      <c r="J346" s="233"/>
      <c r="K346" s="233"/>
      <c r="L346" s="239"/>
      <c r="M346" s="240"/>
      <c r="N346" s="241"/>
      <c r="O346" s="241"/>
      <c r="P346" s="241"/>
      <c r="Q346" s="241"/>
      <c r="R346" s="241"/>
      <c r="S346" s="241"/>
      <c r="T346" s="242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3" t="s">
        <v>136</v>
      </c>
      <c r="AU346" s="243" t="s">
        <v>85</v>
      </c>
      <c r="AV346" s="13" t="s">
        <v>85</v>
      </c>
      <c r="AW346" s="13" t="s">
        <v>31</v>
      </c>
      <c r="AX346" s="13" t="s">
        <v>75</v>
      </c>
      <c r="AY346" s="243" t="s">
        <v>126</v>
      </c>
    </row>
    <row r="347" s="14" customFormat="1">
      <c r="A347" s="14"/>
      <c r="B347" s="244"/>
      <c r="C347" s="245"/>
      <c r="D347" s="234" t="s">
        <v>136</v>
      </c>
      <c r="E347" s="246" t="s">
        <v>1</v>
      </c>
      <c r="F347" s="247" t="s">
        <v>139</v>
      </c>
      <c r="G347" s="245"/>
      <c r="H347" s="248">
        <v>2694</v>
      </c>
      <c r="I347" s="249"/>
      <c r="J347" s="245"/>
      <c r="K347" s="245"/>
      <c r="L347" s="250"/>
      <c r="M347" s="251"/>
      <c r="N347" s="252"/>
      <c r="O347" s="252"/>
      <c r="P347" s="252"/>
      <c r="Q347" s="252"/>
      <c r="R347" s="252"/>
      <c r="S347" s="252"/>
      <c r="T347" s="253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54" t="s">
        <v>136</v>
      </c>
      <c r="AU347" s="254" t="s">
        <v>85</v>
      </c>
      <c r="AV347" s="14" t="s">
        <v>134</v>
      </c>
      <c r="AW347" s="14" t="s">
        <v>31</v>
      </c>
      <c r="AX347" s="14" t="s">
        <v>83</v>
      </c>
      <c r="AY347" s="254" t="s">
        <v>126</v>
      </c>
    </row>
    <row r="348" s="2" customFormat="1" ht="49.05" customHeight="1">
      <c r="A348" s="38"/>
      <c r="B348" s="39"/>
      <c r="C348" s="265" t="s">
        <v>365</v>
      </c>
      <c r="D348" s="265" t="s">
        <v>273</v>
      </c>
      <c r="E348" s="266" t="s">
        <v>332</v>
      </c>
      <c r="F348" s="267" t="s">
        <v>333</v>
      </c>
      <c r="G348" s="268" t="s">
        <v>131</v>
      </c>
      <c r="H348" s="269">
        <v>210</v>
      </c>
      <c r="I348" s="270"/>
      <c r="J348" s="271">
        <f>ROUND(I348*H348,2)</f>
        <v>0</v>
      </c>
      <c r="K348" s="267" t="s">
        <v>132</v>
      </c>
      <c r="L348" s="44"/>
      <c r="M348" s="272" t="s">
        <v>1</v>
      </c>
      <c r="N348" s="273" t="s">
        <v>40</v>
      </c>
      <c r="O348" s="91"/>
      <c r="P348" s="228">
        <f>O348*H348</f>
        <v>0</v>
      </c>
      <c r="Q348" s="228">
        <v>0</v>
      </c>
      <c r="R348" s="228">
        <f>Q348*H348</f>
        <v>0</v>
      </c>
      <c r="S348" s="228">
        <v>0</v>
      </c>
      <c r="T348" s="229">
        <f>S348*H348</f>
        <v>0</v>
      </c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R348" s="230" t="s">
        <v>134</v>
      </c>
      <c r="AT348" s="230" t="s">
        <v>273</v>
      </c>
      <c r="AU348" s="230" t="s">
        <v>85</v>
      </c>
      <c r="AY348" s="17" t="s">
        <v>126</v>
      </c>
      <c r="BE348" s="231">
        <f>IF(N348="základní",J348,0)</f>
        <v>0</v>
      </c>
      <c r="BF348" s="231">
        <f>IF(N348="snížená",J348,0)</f>
        <v>0</v>
      </c>
      <c r="BG348" s="231">
        <f>IF(N348="zákl. přenesená",J348,0)</f>
        <v>0</v>
      </c>
      <c r="BH348" s="231">
        <f>IF(N348="sníž. přenesená",J348,0)</f>
        <v>0</v>
      </c>
      <c r="BI348" s="231">
        <f>IF(N348="nulová",J348,0)</f>
        <v>0</v>
      </c>
      <c r="BJ348" s="17" t="s">
        <v>83</v>
      </c>
      <c r="BK348" s="231">
        <f>ROUND(I348*H348,2)</f>
        <v>0</v>
      </c>
      <c r="BL348" s="17" t="s">
        <v>134</v>
      </c>
      <c r="BM348" s="230" t="s">
        <v>685</v>
      </c>
    </row>
    <row r="349" s="2" customFormat="1">
      <c r="A349" s="38"/>
      <c r="B349" s="39"/>
      <c r="C349" s="40"/>
      <c r="D349" s="234" t="s">
        <v>277</v>
      </c>
      <c r="E349" s="40"/>
      <c r="F349" s="274" t="s">
        <v>335</v>
      </c>
      <c r="G349" s="40"/>
      <c r="H349" s="40"/>
      <c r="I349" s="275"/>
      <c r="J349" s="40"/>
      <c r="K349" s="40"/>
      <c r="L349" s="44"/>
      <c r="M349" s="276"/>
      <c r="N349" s="277"/>
      <c r="O349" s="91"/>
      <c r="P349" s="91"/>
      <c r="Q349" s="91"/>
      <c r="R349" s="91"/>
      <c r="S349" s="91"/>
      <c r="T349" s="92"/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T349" s="17" t="s">
        <v>277</v>
      </c>
      <c r="AU349" s="17" t="s">
        <v>85</v>
      </c>
    </row>
    <row r="350" s="13" customFormat="1">
      <c r="A350" s="13"/>
      <c r="B350" s="232"/>
      <c r="C350" s="233"/>
      <c r="D350" s="234" t="s">
        <v>136</v>
      </c>
      <c r="E350" s="235" t="s">
        <v>1</v>
      </c>
      <c r="F350" s="236" t="s">
        <v>686</v>
      </c>
      <c r="G350" s="233"/>
      <c r="H350" s="237">
        <v>210</v>
      </c>
      <c r="I350" s="238"/>
      <c r="J350" s="233"/>
      <c r="K350" s="233"/>
      <c r="L350" s="239"/>
      <c r="M350" s="240"/>
      <c r="N350" s="241"/>
      <c r="O350" s="241"/>
      <c r="P350" s="241"/>
      <c r="Q350" s="241"/>
      <c r="R350" s="241"/>
      <c r="S350" s="241"/>
      <c r="T350" s="242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3" t="s">
        <v>136</v>
      </c>
      <c r="AU350" s="243" t="s">
        <v>85</v>
      </c>
      <c r="AV350" s="13" t="s">
        <v>85</v>
      </c>
      <c r="AW350" s="13" t="s">
        <v>31</v>
      </c>
      <c r="AX350" s="13" t="s">
        <v>75</v>
      </c>
      <c r="AY350" s="243" t="s">
        <v>126</v>
      </c>
    </row>
    <row r="351" s="14" customFormat="1">
      <c r="A351" s="14"/>
      <c r="B351" s="244"/>
      <c r="C351" s="245"/>
      <c r="D351" s="234" t="s">
        <v>136</v>
      </c>
      <c r="E351" s="246" t="s">
        <v>1</v>
      </c>
      <c r="F351" s="247" t="s">
        <v>139</v>
      </c>
      <c r="G351" s="245"/>
      <c r="H351" s="248">
        <v>210</v>
      </c>
      <c r="I351" s="249"/>
      <c r="J351" s="245"/>
      <c r="K351" s="245"/>
      <c r="L351" s="250"/>
      <c r="M351" s="251"/>
      <c r="N351" s="252"/>
      <c r="O351" s="252"/>
      <c r="P351" s="252"/>
      <c r="Q351" s="252"/>
      <c r="R351" s="252"/>
      <c r="S351" s="252"/>
      <c r="T351" s="253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54" t="s">
        <v>136</v>
      </c>
      <c r="AU351" s="254" t="s">
        <v>85</v>
      </c>
      <c r="AV351" s="14" t="s">
        <v>134</v>
      </c>
      <c r="AW351" s="14" t="s">
        <v>31</v>
      </c>
      <c r="AX351" s="14" t="s">
        <v>83</v>
      </c>
      <c r="AY351" s="254" t="s">
        <v>126</v>
      </c>
    </row>
    <row r="352" s="2" customFormat="1" ht="37.8" customHeight="1">
      <c r="A352" s="38"/>
      <c r="B352" s="39"/>
      <c r="C352" s="265" t="s">
        <v>372</v>
      </c>
      <c r="D352" s="265" t="s">
        <v>273</v>
      </c>
      <c r="E352" s="266" t="s">
        <v>687</v>
      </c>
      <c r="F352" s="267" t="s">
        <v>688</v>
      </c>
      <c r="G352" s="268" t="s">
        <v>131</v>
      </c>
      <c r="H352" s="269">
        <v>64</v>
      </c>
      <c r="I352" s="270"/>
      <c r="J352" s="271">
        <f>ROUND(I352*H352,2)</f>
        <v>0</v>
      </c>
      <c r="K352" s="267" t="s">
        <v>132</v>
      </c>
      <c r="L352" s="44"/>
      <c r="M352" s="272" t="s">
        <v>1</v>
      </c>
      <c r="N352" s="273" t="s">
        <v>40</v>
      </c>
      <c r="O352" s="91"/>
      <c r="P352" s="228">
        <f>O352*H352</f>
        <v>0</v>
      </c>
      <c r="Q352" s="228">
        <v>0</v>
      </c>
      <c r="R352" s="228">
        <f>Q352*H352</f>
        <v>0</v>
      </c>
      <c r="S352" s="228">
        <v>0</v>
      </c>
      <c r="T352" s="229">
        <f>S352*H352</f>
        <v>0</v>
      </c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R352" s="230" t="s">
        <v>134</v>
      </c>
      <c r="AT352" s="230" t="s">
        <v>273</v>
      </c>
      <c r="AU352" s="230" t="s">
        <v>85</v>
      </c>
      <c r="AY352" s="17" t="s">
        <v>126</v>
      </c>
      <c r="BE352" s="231">
        <f>IF(N352="základní",J352,0)</f>
        <v>0</v>
      </c>
      <c r="BF352" s="231">
        <f>IF(N352="snížená",J352,0)</f>
        <v>0</v>
      </c>
      <c r="BG352" s="231">
        <f>IF(N352="zákl. přenesená",J352,0)</f>
        <v>0</v>
      </c>
      <c r="BH352" s="231">
        <f>IF(N352="sníž. přenesená",J352,0)</f>
        <v>0</v>
      </c>
      <c r="BI352" s="231">
        <f>IF(N352="nulová",J352,0)</f>
        <v>0</v>
      </c>
      <c r="BJ352" s="17" t="s">
        <v>83</v>
      </c>
      <c r="BK352" s="231">
        <f>ROUND(I352*H352,2)</f>
        <v>0</v>
      </c>
      <c r="BL352" s="17" t="s">
        <v>134</v>
      </c>
      <c r="BM352" s="230" t="s">
        <v>689</v>
      </c>
    </row>
    <row r="353" s="2" customFormat="1">
      <c r="A353" s="38"/>
      <c r="B353" s="39"/>
      <c r="C353" s="40"/>
      <c r="D353" s="234" t="s">
        <v>277</v>
      </c>
      <c r="E353" s="40"/>
      <c r="F353" s="274" t="s">
        <v>335</v>
      </c>
      <c r="G353" s="40"/>
      <c r="H353" s="40"/>
      <c r="I353" s="275"/>
      <c r="J353" s="40"/>
      <c r="K353" s="40"/>
      <c r="L353" s="44"/>
      <c r="M353" s="276"/>
      <c r="N353" s="277"/>
      <c r="O353" s="91"/>
      <c r="P353" s="91"/>
      <c r="Q353" s="91"/>
      <c r="R353" s="91"/>
      <c r="S353" s="91"/>
      <c r="T353" s="92"/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T353" s="17" t="s">
        <v>277</v>
      </c>
      <c r="AU353" s="17" t="s">
        <v>85</v>
      </c>
    </row>
    <row r="354" s="13" customFormat="1">
      <c r="A354" s="13"/>
      <c r="B354" s="232"/>
      <c r="C354" s="233"/>
      <c r="D354" s="234" t="s">
        <v>136</v>
      </c>
      <c r="E354" s="235" t="s">
        <v>1</v>
      </c>
      <c r="F354" s="236" t="s">
        <v>690</v>
      </c>
      <c r="G354" s="233"/>
      <c r="H354" s="237">
        <v>64</v>
      </c>
      <c r="I354" s="238"/>
      <c r="J354" s="233"/>
      <c r="K354" s="233"/>
      <c r="L354" s="239"/>
      <c r="M354" s="240"/>
      <c r="N354" s="241"/>
      <c r="O354" s="241"/>
      <c r="P354" s="241"/>
      <c r="Q354" s="241"/>
      <c r="R354" s="241"/>
      <c r="S354" s="241"/>
      <c r="T354" s="242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3" t="s">
        <v>136</v>
      </c>
      <c r="AU354" s="243" t="s">
        <v>85</v>
      </c>
      <c r="AV354" s="13" t="s">
        <v>85</v>
      </c>
      <c r="AW354" s="13" t="s">
        <v>31</v>
      </c>
      <c r="AX354" s="13" t="s">
        <v>75</v>
      </c>
      <c r="AY354" s="243" t="s">
        <v>126</v>
      </c>
    </row>
    <row r="355" s="14" customFormat="1">
      <c r="A355" s="14"/>
      <c r="B355" s="244"/>
      <c r="C355" s="245"/>
      <c r="D355" s="234" t="s">
        <v>136</v>
      </c>
      <c r="E355" s="246" t="s">
        <v>1</v>
      </c>
      <c r="F355" s="247" t="s">
        <v>139</v>
      </c>
      <c r="G355" s="245"/>
      <c r="H355" s="248">
        <v>64</v>
      </c>
      <c r="I355" s="249"/>
      <c r="J355" s="245"/>
      <c r="K355" s="245"/>
      <c r="L355" s="250"/>
      <c r="M355" s="251"/>
      <c r="N355" s="252"/>
      <c r="O355" s="252"/>
      <c r="P355" s="252"/>
      <c r="Q355" s="252"/>
      <c r="R355" s="252"/>
      <c r="S355" s="252"/>
      <c r="T355" s="253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54" t="s">
        <v>136</v>
      </c>
      <c r="AU355" s="254" t="s">
        <v>85</v>
      </c>
      <c r="AV355" s="14" t="s">
        <v>134</v>
      </c>
      <c r="AW355" s="14" t="s">
        <v>31</v>
      </c>
      <c r="AX355" s="14" t="s">
        <v>83</v>
      </c>
      <c r="AY355" s="254" t="s">
        <v>126</v>
      </c>
    </row>
    <row r="356" s="2" customFormat="1" ht="90" customHeight="1">
      <c r="A356" s="38"/>
      <c r="B356" s="39"/>
      <c r="C356" s="265" t="s">
        <v>381</v>
      </c>
      <c r="D356" s="265" t="s">
        <v>273</v>
      </c>
      <c r="E356" s="266" t="s">
        <v>338</v>
      </c>
      <c r="F356" s="267" t="s">
        <v>339</v>
      </c>
      <c r="G356" s="268" t="s">
        <v>340</v>
      </c>
      <c r="H356" s="269">
        <v>224</v>
      </c>
      <c r="I356" s="270"/>
      <c r="J356" s="271">
        <f>ROUND(I356*H356,2)</f>
        <v>0</v>
      </c>
      <c r="K356" s="267" t="s">
        <v>132</v>
      </c>
      <c r="L356" s="44"/>
      <c r="M356" s="272" t="s">
        <v>1</v>
      </c>
      <c r="N356" s="273" t="s">
        <v>40</v>
      </c>
      <c r="O356" s="91"/>
      <c r="P356" s="228">
        <f>O356*H356</f>
        <v>0</v>
      </c>
      <c r="Q356" s="228">
        <v>0</v>
      </c>
      <c r="R356" s="228">
        <f>Q356*H356</f>
        <v>0</v>
      </c>
      <c r="S356" s="228">
        <v>0</v>
      </c>
      <c r="T356" s="229">
        <f>S356*H356</f>
        <v>0</v>
      </c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R356" s="230" t="s">
        <v>134</v>
      </c>
      <c r="AT356" s="230" t="s">
        <v>273</v>
      </c>
      <c r="AU356" s="230" t="s">
        <v>85</v>
      </c>
      <c r="AY356" s="17" t="s">
        <v>126</v>
      </c>
      <c r="BE356" s="231">
        <f>IF(N356="základní",J356,0)</f>
        <v>0</v>
      </c>
      <c r="BF356" s="231">
        <f>IF(N356="snížená",J356,0)</f>
        <v>0</v>
      </c>
      <c r="BG356" s="231">
        <f>IF(N356="zákl. přenesená",J356,0)</f>
        <v>0</v>
      </c>
      <c r="BH356" s="231">
        <f>IF(N356="sníž. přenesená",J356,0)</f>
        <v>0</v>
      </c>
      <c r="BI356" s="231">
        <f>IF(N356="nulová",J356,0)</f>
        <v>0</v>
      </c>
      <c r="BJ356" s="17" t="s">
        <v>83</v>
      </c>
      <c r="BK356" s="231">
        <f>ROUND(I356*H356,2)</f>
        <v>0</v>
      </c>
      <c r="BL356" s="17" t="s">
        <v>134</v>
      </c>
      <c r="BM356" s="230" t="s">
        <v>691</v>
      </c>
    </row>
    <row r="357" s="2" customFormat="1">
      <c r="A357" s="38"/>
      <c r="B357" s="39"/>
      <c r="C357" s="40"/>
      <c r="D357" s="234" t="s">
        <v>277</v>
      </c>
      <c r="E357" s="40"/>
      <c r="F357" s="274" t="s">
        <v>342</v>
      </c>
      <c r="G357" s="40"/>
      <c r="H357" s="40"/>
      <c r="I357" s="275"/>
      <c r="J357" s="40"/>
      <c r="K357" s="40"/>
      <c r="L357" s="44"/>
      <c r="M357" s="276"/>
      <c r="N357" s="277"/>
      <c r="O357" s="91"/>
      <c r="P357" s="91"/>
      <c r="Q357" s="91"/>
      <c r="R357" s="91"/>
      <c r="S357" s="91"/>
      <c r="T357" s="92"/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T357" s="17" t="s">
        <v>277</v>
      </c>
      <c r="AU357" s="17" t="s">
        <v>85</v>
      </c>
    </row>
    <row r="358" s="13" customFormat="1">
      <c r="A358" s="13"/>
      <c r="B358" s="232"/>
      <c r="C358" s="233"/>
      <c r="D358" s="234" t="s">
        <v>136</v>
      </c>
      <c r="E358" s="235" t="s">
        <v>1</v>
      </c>
      <c r="F358" s="236" t="s">
        <v>692</v>
      </c>
      <c r="G358" s="233"/>
      <c r="H358" s="237">
        <v>224</v>
      </c>
      <c r="I358" s="238"/>
      <c r="J358" s="233"/>
      <c r="K358" s="233"/>
      <c r="L358" s="239"/>
      <c r="M358" s="240"/>
      <c r="N358" s="241"/>
      <c r="O358" s="241"/>
      <c r="P358" s="241"/>
      <c r="Q358" s="241"/>
      <c r="R358" s="241"/>
      <c r="S358" s="241"/>
      <c r="T358" s="242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3" t="s">
        <v>136</v>
      </c>
      <c r="AU358" s="243" t="s">
        <v>85</v>
      </c>
      <c r="AV358" s="13" t="s">
        <v>85</v>
      </c>
      <c r="AW358" s="13" t="s">
        <v>31</v>
      </c>
      <c r="AX358" s="13" t="s">
        <v>75</v>
      </c>
      <c r="AY358" s="243" t="s">
        <v>126</v>
      </c>
    </row>
    <row r="359" s="14" customFormat="1">
      <c r="A359" s="14"/>
      <c r="B359" s="244"/>
      <c r="C359" s="245"/>
      <c r="D359" s="234" t="s">
        <v>136</v>
      </c>
      <c r="E359" s="246" t="s">
        <v>1</v>
      </c>
      <c r="F359" s="247" t="s">
        <v>139</v>
      </c>
      <c r="G359" s="245"/>
      <c r="H359" s="248">
        <v>224</v>
      </c>
      <c r="I359" s="249"/>
      <c r="J359" s="245"/>
      <c r="K359" s="245"/>
      <c r="L359" s="250"/>
      <c r="M359" s="251"/>
      <c r="N359" s="252"/>
      <c r="O359" s="252"/>
      <c r="P359" s="252"/>
      <c r="Q359" s="252"/>
      <c r="R359" s="252"/>
      <c r="S359" s="252"/>
      <c r="T359" s="253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54" t="s">
        <v>136</v>
      </c>
      <c r="AU359" s="254" t="s">
        <v>85</v>
      </c>
      <c r="AV359" s="14" t="s">
        <v>134</v>
      </c>
      <c r="AW359" s="14" t="s">
        <v>31</v>
      </c>
      <c r="AX359" s="14" t="s">
        <v>83</v>
      </c>
      <c r="AY359" s="254" t="s">
        <v>126</v>
      </c>
    </row>
    <row r="360" s="2" customFormat="1" ht="62.7" customHeight="1">
      <c r="A360" s="38"/>
      <c r="B360" s="39"/>
      <c r="C360" s="265" t="s">
        <v>388</v>
      </c>
      <c r="D360" s="265" t="s">
        <v>273</v>
      </c>
      <c r="E360" s="266" t="s">
        <v>345</v>
      </c>
      <c r="F360" s="267" t="s">
        <v>346</v>
      </c>
      <c r="G360" s="268" t="s">
        <v>131</v>
      </c>
      <c r="H360" s="269">
        <v>4540</v>
      </c>
      <c r="I360" s="270"/>
      <c r="J360" s="271">
        <f>ROUND(I360*H360,2)</f>
        <v>0</v>
      </c>
      <c r="K360" s="267" t="s">
        <v>132</v>
      </c>
      <c r="L360" s="44"/>
      <c r="M360" s="272" t="s">
        <v>1</v>
      </c>
      <c r="N360" s="273" t="s">
        <v>40</v>
      </c>
      <c r="O360" s="91"/>
      <c r="P360" s="228">
        <f>O360*H360</f>
        <v>0</v>
      </c>
      <c r="Q360" s="228">
        <v>0</v>
      </c>
      <c r="R360" s="228">
        <f>Q360*H360</f>
        <v>0</v>
      </c>
      <c r="S360" s="228">
        <v>0</v>
      </c>
      <c r="T360" s="229">
        <f>S360*H360</f>
        <v>0</v>
      </c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R360" s="230" t="s">
        <v>134</v>
      </c>
      <c r="AT360" s="230" t="s">
        <v>273</v>
      </c>
      <c r="AU360" s="230" t="s">
        <v>85</v>
      </c>
      <c r="AY360" s="17" t="s">
        <v>126</v>
      </c>
      <c r="BE360" s="231">
        <f>IF(N360="základní",J360,0)</f>
        <v>0</v>
      </c>
      <c r="BF360" s="231">
        <f>IF(N360="snížená",J360,0)</f>
        <v>0</v>
      </c>
      <c r="BG360" s="231">
        <f>IF(N360="zákl. přenesená",J360,0)</f>
        <v>0</v>
      </c>
      <c r="BH360" s="231">
        <f>IF(N360="sníž. přenesená",J360,0)</f>
        <v>0</v>
      </c>
      <c r="BI360" s="231">
        <f>IF(N360="nulová",J360,0)</f>
        <v>0</v>
      </c>
      <c r="BJ360" s="17" t="s">
        <v>83</v>
      </c>
      <c r="BK360" s="231">
        <f>ROUND(I360*H360,2)</f>
        <v>0</v>
      </c>
      <c r="BL360" s="17" t="s">
        <v>134</v>
      </c>
      <c r="BM360" s="230" t="s">
        <v>693</v>
      </c>
    </row>
    <row r="361" s="2" customFormat="1">
      <c r="A361" s="38"/>
      <c r="B361" s="39"/>
      <c r="C361" s="40"/>
      <c r="D361" s="234" t="s">
        <v>277</v>
      </c>
      <c r="E361" s="40"/>
      <c r="F361" s="274" t="s">
        <v>348</v>
      </c>
      <c r="G361" s="40"/>
      <c r="H361" s="40"/>
      <c r="I361" s="275"/>
      <c r="J361" s="40"/>
      <c r="K361" s="40"/>
      <c r="L361" s="44"/>
      <c r="M361" s="276"/>
      <c r="N361" s="277"/>
      <c r="O361" s="91"/>
      <c r="P361" s="91"/>
      <c r="Q361" s="91"/>
      <c r="R361" s="91"/>
      <c r="S361" s="91"/>
      <c r="T361" s="92"/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T361" s="17" t="s">
        <v>277</v>
      </c>
      <c r="AU361" s="17" t="s">
        <v>85</v>
      </c>
    </row>
    <row r="362" s="13" customFormat="1">
      <c r="A362" s="13"/>
      <c r="B362" s="232"/>
      <c r="C362" s="233"/>
      <c r="D362" s="234" t="s">
        <v>136</v>
      </c>
      <c r="E362" s="235" t="s">
        <v>1</v>
      </c>
      <c r="F362" s="236" t="s">
        <v>694</v>
      </c>
      <c r="G362" s="233"/>
      <c r="H362" s="237">
        <v>1064</v>
      </c>
      <c r="I362" s="238"/>
      <c r="J362" s="233"/>
      <c r="K362" s="233"/>
      <c r="L362" s="239"/>
      <c r="M362" s="240"/>
      <c r="N362" s="241"/>
      <c r="O362" s="241"/>
      <c r="P362" s="241"/>
      <c r="Q362" s="241"/>
      <c r="R362" s="241"/>
      <c r="S362" s="241"/>
      <c r="T362" s="242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3" t="s">
        <v>136</v>
      </c>
      <c r="AU362" s="243" t="s">
        <v>85</v>
      </c>
      <c r="AV362" s="13" t="s">
        <v>85</v>
      </c>
      <c r="AW362" s="13" t="s">
        <v>31</v>
      </c>
      <c r="AX362" s="13" t="s">
        <v>75</v>
      </c>
      <c r="AY362" s="243" t="s">
        <v>126</v>
      </c>
    </row>
    <row r="363" s="13" customFormat="1">
      <c r="A363" s="13"/>
      <c r="B363" s="232"/>
      <c r="C363" s="233"/>
      <c r="D363" s="234" t="s">
        <v>136</v>
      </c>
      <c r="E363" s="235" t="s">
        <v>1</v>
      </c>
      <c r="F363" s="236" t="s">
        <v>695</v>
      </c>
      <c r="G363" s="233"/>
      <c r="H363" s="237">
        <v>2593.1199999999999</v>
      </c>
      <c r="I363" s="238"/>
      <c r="J363" s="233"/>
      <c r="K363" s="233"/>
      <c r="L363" s="239"/>
      <c r="M363" s="240"/>
      <c r="N363" s="241"/>
      <c r="O363" s="241"/>
      <c r="P363" s="241"/>
      <c r="Q363" s="241"/>
      <c r="R363" s="241"/>
      <c r="S363" s="241"/>
      <c r="T363" s="242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3" t="s">
        <v>136</v>
      </c>
      <c r="AU363" s="243" t="s">
        <v>85</v>
      </c>
      <c r="AV363" s="13" t="s">
        <v>85</v>
      </c>
      <c r="AW363" s="13" t="s">
        <v>31</v>
      </c>
      <c r="AX363" s="13" t="s">
        <v>75</v>
      </c>
      <c r="AY363" s="243" t="s">
        <v>126</v>
      </c>
    </row>
    <row r="364" s="13" customFormat="1">
      <c r="A364" s="13"/>
      <c r="B364" s="232"/>
      <c r="C364" s="233"/>
      <c r="D364" s="234" t="s">
        <v>136</v>
      </c>
      <c r="E364" s="235" t="s">
        <v>1</v>
      </c>
      <c r="F364" s="236" t="s">
        <v>696</v>
      </c>
      <c r="G364" s="233"/>
      <c r="H364" s="237">
        <v>-44</v>
      </c>
      <c r="I364" s="238"/>
      <c r="J364" s="233"/>
      <c r="K364" s="233"/>
      <c r="L364" s="239"/>
      <c r="M364" s="240"/>
      <c r="N364" s="241"/>
      <c r="O364" s="241"/>
      <c r="P364" s="241"/>
      <c r="Q364" s="241"/>
      <c r="R364" s="241"/>
      <c r="S364" s="241"/>
      <c r="T364" s="242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3" t="s">
        <v>136</v>
      </c>
      <c r="AU364" s="243" t="s">
        <v>85</v>
      </c>
      <c r="AV364" s="13" t="s">
        <v>85</v>
      </c>
      <c r="AW364" s="13" t="s">
        <v>31</v>
      </c>
      <c r="AX364" s="13" t="s">
        <v>75</v>
      </c>
      <c r="AY364" s="243" t="s">
        <v>126</v>
      </c>
    </row>
    <row r="365" s="13" customFormat="1">
      <c r="A365" s="13"/>
      <c r="B365" s="232"/>
      <c r="C365" s="233"/>
      <c r="D365" s="234" t="s">
        <v>136</v>
      </c>
      <c r="E365" s="235" t="s">
        <v>1</v>
      </c>
      <c r="F365" s="236" t="s">
        <v>697</v>
      </c>
      <c r="G365" s="233"/>
      <c r="H365" s="237">
        <v>-46</v>
      </c>
      <c r="I365" s="238"/>
      <c r="J365" s="233"/>
      <c r="K365" s="233"/>
      <c r="L365" s="239"/>
      <c r="M365" s="240"/>
      <c r="N365" s="241"/>
      <c r="O365" s="241"/>
      <c r="P365" s="241"/>
      <c r="Q365" s="241"/>
      <c r="R365" s="241"/>
      <c r="S365" s="241"/>
      <c r="T365" s="242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3" t="s">
        <v>136</v>
      </c>
      <c r="AU365" s="243" t="s">
        <v>85</v>
      </c>
      <c r="AV365" s="13" t="s">
        <v>85</v>
      </c>
      <c r="AW365" s="13" t="s">
        <v>31</v>
      </c>
      <c r="AX365" s="13" t="s">
        <v>75</v>
      </c>
      <c r="AY365" s="243" t="s">
        <v>126</v>
      </c>
    </row>
    <row r="366" s="13" customFormat="1">
      <c r="A366" s="13"/>
      <c r="B366" s="232"/>
      <c r="C366" s="233"/>
      <c r="D366" s="234" t="s">
        <v>136</v>
      </c>
      <c r="E366" s="235" t="s">
        <v>1</v>
      </c>
      <c r="F366" s="236" t="s">
        <v>698</v>
      </c>
      <c r="G366" s="233"/>
      <c r="H366" s="237">
        <v>972.79999999999995</v>
      </c>
      <c r="I366" s="238"/>
      <c r="J366" s="233"/>
      <c r="K366" s="233"/>
      <c r="L366" s="239"/>
      <c r="M366" s="240"/>
      <c r="N366" s="241"/>
      <c r="O366" s="241"/>
      <c r="P366" s="241"/>
      <c r="Q366" s="241"/>
      <c r="R366" s="241"/>
      <c r="S366" s="241"/>
      <c r="T366" s="242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43" t="s">
        <v>136</v>
      </c>
      <c r="AU366" s="243" t="s">
        <v>85</v>
      </c>
      <c r="AV366" s="13" t="s">
        <v>85</v>
      </c>
      <c r="AW366" s="13" t="s">
        <v>31</v>
      </c>
      <c r="AX366" s="13" t="s">
        <v>75</v>
      </c>
      <c r="AY366" s="243" t="s">
        <v>126</v>
      </c>
    </row>
    <row r="367" s="13" customFormat="1">
      <c r="A367" s="13"/>
      <c r="B367" s="232"/>
      <c r="C367" s="233"/>
      <c r="D367" s="234" t="s">
        <v>136</v>
      </c>
      <c r="E367" s="235" t="s">
        <v>1</v>
      </c>
      <c r="F367" s="236" t="s">
        <v>699</v>
      </c>
      <c r="G367" s="233"/>
      <c r="H367" s="237">
        <v>0.080000000000000002</v>
      </c>
      <c r="I367" s="238"/>
      <c r="J367" s="233"/>
      <c r="K367" s="233"/>
      <c r="L367" s="239"/>
      <c r="M367" s="240"/>
      <c r="N367" s="241"/>
      <c r="O367" s="241"/>
      <c r="P367" s="241"/>
      <c r="Q367" s="241"/>
      <c r="R367" s="241"/>
      <c r="S367" s="241"/>
      <c r="T367" s="242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3" t="s">
        <v>136</v>
      </c>
      <c r="AU367" s="243" t="s">
        <v>85</v>
      </c>
      <c r="AV367" s="13" t="s">
        <v>85</v>
      </c>
      <c r="AW367" s="13" t="s">
        <v>31</v>
      </c>
      <c r="AX367" s="13" t="s">
        <v>75</v>
      </c>
      <c r="AY367" s="243" t="s">
        <v>126</v>
      </c>
    </row>
    <row r="368" s="14" customFormat="1">
      <c r="A368" s="14"/>
      <c r="B368" s="244"/>
      <c r="C368" s="245"/>
      <c r="D368" s="234" t="s">
        <v>136</v>
      </c>
      <c r="E368" s="246" t="s">
        <v>1</v>
      </c>
      <c r="F368" s="247" t="s">
        <v>139</v>
      </c>
      <c r="G368" s="245"/>
      <c r="H368" s="248">
        <v>4540</v>
      </c>
      <c r="I368" s="249"/>
      <c r="J368" s="245"/>
      <c r="K368" s="245"/>
      <c r="L368" s="250"/>
      <c r="M368" s="251"/>
      <c r="N368" s="252"/>
      <c r="O368" s="252"/>
      <c r="P368" s="252"/>
      <c r="Q368" s="252"/>
      <c r="R368" s="252"/>
      <c r="S368" s="252"/>
      <c r="T368" s="253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54" t="s">
        <v>136</v>
      </c>
      <c r="AU368" s="254" t="s">
        <v>85</v>
      </c>
      <c r="AV368" s="14" t="s">
        <v>134</v>
      </c>
      <c r="AW368" s="14" t="s">
        <v>31</v>
      </c>
      <c r="AX368" s="14" t="s">
        <v>83</v>
      </c>
      <c r="AY368" s="254" t="s">
        <v>126</v>
      </c>
    </row>
    <row r="369" s="2" customFormat="1" ht="62.7" customHeight="1">
      <c r="A369" s="38"/>
      <c r="B369" s="39"/>
      <c r="C369" s="265" t="s">
        <v>394</v>
      </c>
      <c r="D369" s="265" t="s">
        <v>273</v>
      </c>
      <c r="E369" s="266" t="s">
        <v>357</v>
      </c>
      <c r="F369" s="267" t="s">
        <v>358</v>
      </c>
      <c r="G369" s="268" t="s">
        <v>131</v>
      </c>
      <c r="H369" s="269">
        <v>12580</v>
      </c>
      <c r="I369" s="270"/>
      <c r="J369" s="271">
        <f>ROUND(I369*H369,2)</f>
        <v>0</v>
      </c>
      <c r="K369" s="267" t="s">
        <v>132</v>
      </c>
      <c r="L369" s="44"/>
      <c r="M369" s="272" t="s">
        <v>1</v>
      </c>
      <c r="N369" s="273" t="s">
        <v>40</v>
      </c>
      <c r="O369" s="91"/>
      <c r="P369" s="228">
        <f>O369*H369</f>
        <v>0</v>
      </c>
      <c r="Q369" s="228">
        <v>0</v>
      </c>
      <c r="R369" s="228">
        <f>Q369*H369</f>
        <v>0</v>
      </c>
      <c r="S369" s="228">
        <v>0</v>
      </c>
      <c r="T369" s="229">
        <f>S369*H369</f>
        <v>0</v>
      </c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R369" s="230" t="s">
        <v>134</v>
      </c>
      <c r="AT369" s="230" t="s">
        <v>273</v>
      </c>
      <c r="AU369" s="230" t="s">
        <v>85</v>
      </c>
      <c r="AY369" s="17" t="s">
        <v>126</v>
      </c>
      <c r="BE369" s="231">
        <f>IF(N369="základní",J369,0)</f>
        <v>0</v>
      </c>
      <c r="BF369" s="231">
        <f>IF(N369="snížená",J369,0)</f>
        <v>0</v>
      </c>
      <c r="BG369" s="231">
        <f>IF(N369="zákl. přenesená",J369,0)</f>
        <v>0</v>
      </c>
      <c r="BH369" s="231">
        <f>IF(N369="sníž. přenesená",J369,0)</f>
        <v>0</v>
      </c>
      <c r="BI369" s="231">
        <f>IF(N369="nulová",J369,0)</f>
        <v>0</v>
      </c>
      <c r="BJ369" s="17" t="s">
        <v>83</v>
      </c>
      <c r="BK369" s="231">
        <f>ROUND(I369*H369,2)</f>
        <v>0</v>
      </c>
      <c r="BL369" s="17" t="s">
        <v>134</v>
      </c>
      <c r="BM369" s="230" t="s">
        <v>700</v>
      </c>
    </row>
    <row r="370" s="2" customFormat="1">
      <c r="A370" s="38"/>
      <c r="B370" s="39"/>
      <c r="C370" s="40"/>
      <c r="D370" s="234" t="s">
        <v>277</v>
      </c>
      <c r="E370" s="40"/>
      <c r="F370" s="274" t="s">
        <v>348</v>
      </c>
      <c r="G370" s="40"/>
      <c r="H370" s="40"/>
      <c r="I370" s="275"/>
      <c r="J370" s="40"/>
      <c r="K370" s="40"/>
      <c r="L370" s="44"/>
      <c r="M370" s="276"/>
      <c r="N370" s="277"/>
      <c r="O370" s="91"/>
      <c r="P370" s="91"/>
      <c r="Q370" s="91"/>
      <c r="R370" s="91"/>
      <c r="S370" s="91"/>
      <c r="T370" s="92"/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T370" s="17" t="s">
        <v>277</v>
      </c>
      <c r="AU370" s="17" t="s">
        <v>85</v>
      </c>
    </row>
    <row r="371" s="15" customFormat="1">
      <c r="A371" s="15"/>
      <c r="B371" s="255"/>
      <c r="C371" s="256"/>
      <c r="D371" s="234" t="s">
        <v>136</v>
      </c>
      <c r="E371" s="257" t="s">
        <v>1</v>
      </c>
      <c r="F371" s="258" t="s">
        <v>701</v>
      </c>
      <c r="G371" s="256"/>
      <c r="H371" s="257" t="s">
        <v>1</v>
      </c>
      <c r="I371" s="259"/>
      <c r="J371" s="256"/>
      <c r="K371" s="256"/>
      <c r="L371" s="260"/>
      <c r="M371" s="261"/>
      <c r="N371" s="262"/>
      <c r="O371" s="262"/>
      <c r="P371" s="262"/>
      <c r="Q371" s="262"/>
      <c r="R371" s="262"/>
      <c r="S371" s="262"/>
      <c r="T371" s="263"/>
      <c r="U371" s="15"/>
      <c r="V371" s="15"/>
      <c r="W371" s="15"/>
      <c r="X371" s="15"/>
      <c r="Y371" s="15"/>
      <c r="Z371" s="15"/>
      <c r="AA371" s="15"/>
      <c r="AB371" s="15"/>
      <c r="AC371" s="15"/>
      <c r="AD371" s="15"/>
      <c r="AE371" s="15"/>
      <c r="AT371" s="264" t="s">
        <v>136</v>
      </c>
      <c r="AU371" s="264" t="s">
        <v>85</v>
      </c>
      <c r="AV371" s="15" t="s">
        <v>83</v>
      </c>
      <c r="AW371" s="15" t="s">
        <v>31</v>
      </c>
      <c r="AX371" s="15" t="s">
        <v>75</v>
      </c>
      <c r="AY371" s="264" t="s">
        <v>126</v>
      </c>
    </row>
    <row r="372" s="13" customFormat="1">
      <c r="A372" s="13"/>
      <c r="B372" s="232"/>
      <c r="C372" s="233"/>
      <c r="D372" s="234" t="s">
        <v>136</v>
      </c>
      <c r="E372" s="235" t="s">
        <v>1</v>
      </c>
      <c r="F372" s="236" t="s">
        <v>563</v>
      </c>
      <c r="G372" s="233"/>
      <c r="H372" s="237">
        <v>15504</v>
      </c>
      <c r="I372" s="238"/>
      <c r="J372" s="233"/>
      <c r="K372" s="233"/>
      <c r="L372" s="239"/>
      <c r="M372" s="240"/>
      <c r="N372" s="241"/>
      <c r="O372" s="241"/>
      <c r="P372" s="241"/>
      <c r="Q372" s="241"/>
      <c r="R372" s="241"/>
      <c r="S372" s="241"/>
      <c r="T372" s="242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3" t="s">
        <v>136</v>
      </c>
      <c r="AU372" s="243" t="s">
        <v>85</v>
      </c>
      <c r="AV372" s="13" t="s">
        <v>85</v>
      </c>
      <c r="AW372" s="13" t="s">
        <v>31</v>
      </c>
      <c r="AX372" s="13" t="s">
        <v>75</v>
      </c>
      <c r="AY372" s="243" t="s">
        <v>126</v>
      </c>
    </row>
    <row r="373" s="15" customFormat="1">
      <c r="A373" s="15"/>
      <c r="B373" s="255"/>
      <c r="C373" s="256"/>
      <c r="D373" s="234" t="s">
        <v>136</v>
      </c>
      <c r="E373" s="257" t="s">
        <v>1</v>
      </c>
      <c r="F373" s="258" t="s">
        <v>171</v>
      </c>
      <c r="G373" s="256"/>
      <c r="H373" s="257" t="s">
        <v>1</v>
      </c>
      <c r="I373" s="259"/>
      <c r="J373" s="256"/>
      <c r="K373" s="256"/>
      <c r="L373" s="260"/>
      <c r="M373" s="261"/>
      <c r="N373" s="262"/>
      <c r="O373" s="262"/>
      <c r="P373" s="262"/>
      <c r="Q373" s="262"/>
      <c r="R373" s="262"/>
      <c r="S373" s="262"/>
      <c r="T373" s="263"/>
      <c r="U373" s="15"/>
      <c r="V373" s="15"/>
      <c r="W373" s="15"/>
      <c r="X373" s="15"/>
      <c r="Y373" s="15"/>
      <c r="Z373" s="15"/>
      <c r="AA373" s="15"/>
      <c r="AB373" s="15"/>
      <c r="AC373" s="15"/>
      <c r="AD373" s="15"/>
      <c r="AE373" s="15"/>
      <c r="AT373" s="264" t="s">
        <v>136</v>
      </c>
      <c r="AU373" s="264" t="s">
        <v>85</v>
      </c>
      <c r="AV373" s="15" t="s">
        <v>83</v>
      </c>
      <c r="AW373" s="15" t="s">
        <v>31</v>
      </c>
      <c r="AX373" s="15" t="s">
        <v>75</v>
      </c>
      <c r="AY373" s="264" t="s">
        <v>126</v>
      </c>
    </row>
    <row r="374" s="13" customFormat="1">
      <c r="A374" s="13"/>
      <c r="B374" s="232"/>
      <c r="C374" s="233"/>
      <c r="D374" s="234" t="s">
        <v>136</v>
      </c>
      <c r="E374" s="235" t="s">
        <v>1</v>
      </c>
      <c r="F374" s="236" t="s">
        <v>564</v>
      </c>
      <c r="G374" s="233"/>
      <c r="H374" s="237">
        <v>-88</v>
      </c>
      <c r="I374" s="238"/>
      <c r="J374" s="233"/>
      <c r="K374" s="233"/>
      <c r="L374" s="239"/>
      <c r="M374" s="240"/>
      <c r="N374" s="241"/>
      <c r="O374" s="241"/>
      <c r="P374" s="241"/>
      <c r="Q374" s="241"/>
      <c r="R374" s="241"/>
      <c r="S374" s="241"/>
      <c r="T374" s="242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3" t="s">
        <v>136</v>
      </c>
      <c r="AU374" s="243" t="s">
        <v>85</v>
      </c>
      <c r="AV374" s="13" t="s">
        <v>85</v>
      </c>
      <c r="AW374" s="13" t="s">
        <v>31</v>
      </c>
      <c r="AX374" s="13" t="s">
        <v>75</v>
      </c>
      <c r="AY374" s="243" t="s">
        <v>126</v>
      </c>
    </row>
    <row r="375" s="13" customFormat="1">
      <c r="A375" s="13"/>
      <c r="B375" s="232"/>
      <c r="C375" s="233"/>
      <c r="D375" s="234" t="s">
        <v>136</v>
      </c>
      <c r="E375" s="235" t="s">
        <v>1</v>
      </c>
      <c r="F375" s="236" t="s">
        <v>702</v>
      </c>
      <c r="G375" s="233"/>
      <c r="H375" s="237">
        <v>-92</v>
      </c>
      <c r="I375" s="238"/>
      <c r="J375" s="233"/>
      <c r="K375" s="233"/>
      <c r="L375" s="239"/>
      <c r="M375" s="240"/>
      <c r="N375" s="241"/>
      <c r="O375" s="241"/>
      <c r="P375" s="241"/>
      <c r="Q375" s="241"/>
      <c r="R375" s="241"/>
      <c r="S375" s="241"/>
      <c r="T375" s="242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43" t="s">
        <v>136</v>
      </c>
      <c r="AU375" s="243" t="s">
        <v>85</v>
      </c>
      <c r="AV375" s="13" t="s">
        <v>85</v>
      </c>
      <c r="AW375" s="13" t="s">
        <v>31</v>
      </c>
      <c r="AX375" s="13" t="s">
        <v>75</v>
      </c>
      <c r="AY375" s="243" t="s">
        <v>126</v>
      </c>
    </row>
    <row r="376" s="15" customFormat="1">
      <c r="A376" s="15"/>
      <c r="B376" s="255"/>
      <c r="C376" s="256"/>
      <c r="D376" s="234" t="s">
        <v>136</v>
      </c>
      <c r="E376" s="257" t="s">
        <v>1</v>
      </c>
      <c r="F376" s="258" t="s">
        <v>703</v>
      </c>
      <c r="G376" s="256"/>
      <c r="H376" s="257" t="s">
        <v>1</v>
      </c>
      <c r="I376" s="259"/>
      <c r="J376" s="256"/>
      <c r="K376" s="256"/>
      <c r="L376" s="260"/>
      <c r="M376" s="261"/>
      <c r="N376" s="262"/>
      <c r="O376" s="262"/>
      <c r="P376" s="262"/>
      <c r="Q376" s="262"/>
      <c r="R376" s="262"/>
      <c r="S376" s="262"/>
      <c r="T376" s="263"/>
      <c r="U376" s="15"/>
      <c r="V376" s="15"/>
      <c r="W376" s="15"/>
      <c r="X376" s="15"/>
      <c r="Y376" s="15"/>
      <c r="Z376" s="15"/>
      <c r="AA376" s="15"/>
      <c r="AB376" s="15"/>
      <c r="AC376" s="15"/>
      <c r="AD376" s="15"/>
      <c r="AE376" s="15"/>
      <c r="AT376" s="264" t="s">
        <v>136</v>
      </c>
      <c r="AU376" s="264" t="s">
        <v>85</v>
      </c>
      <c r="AV376" s="15" t="s">
        <v>83</v>
      </c>
      <c r="AW376" s="15" t="s">
        <v>31</v>
      </c>
      <c r="AX376" s="15" t="s">
        <v>75</v>
      </c>
      <c r="AY376" s="264" t="s">
        <v>126</v>
      </c>
    </row>
    <row r="377" s="13" customFormat="1">
      <c r="A377" s="13"/>
      <c r="B377" s="232"/>
      <c r="C377" s="233"/>
      <c r="D377" s="234" t="s">
        <v>136</v>
      </c>
      <c r="E377" s="235" t="s">
        <v>1</v>
      </c>
      <c r="F377" s="236" t="s">
        <v>704</v>
      </c>
      <c r="G377" s="233"/>
      <c r="H377" s="237">
        <v>-2656</v>
      </c>
      <c r="I377" s="238"/>
      <c r="J377" s="233"/>
      <c r="K377" s="233"/>
      <c r="L377" s="239"/>
      <c r="M377" s="240"/>
      <c r="N377" s="241"/>
      <c r="O377" s="241"/>
      <c r="P377" s="241"/>
      <c r="Q377" s="241"/>
      <c r="R377" s="241"/>
      <c r="S377" s="241"/>
      <c r="T377" s="242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3" t="s">
        <v>136</v>
      </c>
      <c r="AU377" s="243" t="s">
        <v>85</v>
      </c>
      <c r="AV377" s="13" t="s">
        <v>85</v>
      </c>
      <c r="AW377" s="13" t="s">
        <v>31</v>
      </c>
      <c r="AX377" s="13" t="s">
        <v>75</v>
      </c>
      <c r="AY377" s="243" t="s">
        <v>126</v>
      </c>
    </row>
    <row r="378" s="13" customFormat="1">
      <c r="A378" s="13"/>
      <c r="B378" s="232"/>
      <c r="C378" s="233"/>
      <c r="D378" s="234" t="s">
        <v>136</v>
      </c>
      <c r="E378" s="235" t="s">
        <v>1</v>
      </c>
      <c r="F378" s="236" t="s">
        <v>705</v>
      </c>
      <c r="G378" s="233"/>
      <c r="H378" s="237">
        <v>-88</v>
      </c>
      <c r="I378" s="238"/>
      <c r="J378" s="233"/>
      <c r="K378" s="233"/>
      <c r="L378" s="239"/>
      <c r="M378" s="240"/>
      <c r="N378" s="241"/>
      <c r="O378" s="241"/>
      <c r="P378" s="241"/>
      <c r="Q378" s="241"/>
      <c r="R378" s="241"/>
      <c r="S378" s="241"/>
      <c r="T378" s="242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3" t="s">
        <v>136</v>
      </c>
      <c r="AU378" s="243" t="s">
        <v>85</v>
      </c>
      <c r="AV378" s="13" t="s">
        <v>85</v>
      </c>
      <c r="AW378" s="13" t="s">
        <v>31</v>
      </c>
      <c r="AX378" s="13" t="s">
        <v>75</v>
      </c>
      <c r="AY378" s="243" t="s">
        <v>126</v>
      </c>
    </row>
    <row r="379" s="14" customFormat="1">
      <c r="A379" s="14"/>
      <c r="B379" s="244"/>
      <c r="C379" s="245"/>
      <c r="D379" s="234" t="s">
        <v>136</v>
      </c>
      <c r="E379" s="246" t="s">
        <v>1</v>
      </c>
      <c r="F379" s="247" t="s">
        <v>139</v>
      </c>
      <c r="G379" s="245"/>
      <c r="H379" s="248">
        <v>12580</v>
      </c>
      <c r="I379" s="249"/>
      <c r="J379" s="245"/>
      <c r="K379" s="245"/>
      <c r="L379" s="250"/>
      <c r="M379" s="251"/>
      <c r="N379" s="252"/>
      <c r="O379" s="252"/>
      <c r="P379" s="252"/>
      <c r="Q379" s="252"/>
      <c r="R379" s="252"/>
      <c r="S379" s="252"/>
      <c r="T379" s="253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54" t="s">
        <v>136</v>
      </c>
      <c r="AU379" s="254" t="s">
        <v>85</v>
      </c>
      <c r="AV379" s="14" t="s">
        <v>134</v>
      </c>
      <c r="AW379" s="14" t="s">
        <v>31</v>
      </c>
      <c r="AX379" s="14" t="s">
        <v>83</v>
      </c>
      <c r="AY379" s="254" t="s">
        <v>126</v>
      </c>
    </row>
    <row r="380" s="2" customFormat="1" ht="62.7" customHeight="1">
      <c r="A380" s="38"/>
      <c r="B380" s="39"/>
      <c r="C380" s="265" t="s">
        <v>400</v>
      </c>
      <c r="D380" s="265" t="s">
        <v>273</v>
      </c>
      <c r="E380" s="266" t="s">
        <v>362</v>
      </c>
      <c r="F380" s="267" t="s">
        <v>363</v>
      </c>
      <c r="G380" s="268" t="s">
        <v>131</v>
      </c>
      <c r="H380" s="269">
        <v>12580</v>
      </c>
      <c r="I380" s="270"/>
      <c r="J380" s="271">
        <f>ROUND(I380*H380,2)</f>
        <v>0</v>
      </c>
      <c r="K380" s="267" t="s">
        <v>132</v>
      </c>
      <c r="L380" s="44"/>
      <c r="M380" s="272" t="s">
        <v>1</v>
      </c>
      <c r="N380" s="273" t="s">
        <v>40</v>
      </c>
      <c r="O380" s="91"/>
      <c r="P380" s="228">
        <f>O380*H380</f>
        <v>0</v>
      </c>
      <c r="Q380" s="228">
        <v>0</v>
      </c>
      <c r="R380" s="228">
        <f>Q380*H380</f>
        <v>0</v>
      </c>
      <c r="S380" s="228">
        <v>0</v>
      </c>
      <c r="T380" s="229">
        <f>S380*H380</f>
        <v>0</v>
      </c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R380" s="230" t="s">
        <v>134</v>
      </c>
      <c r="AT380" s="230" t="s">
        <v>273</v>
      </c>
      <c r="AU380" s="230" t="s">
        <v>85</v>
      </c>
      <c r="AY380" s="17" t="s">
        <v>126</v>
      </c>
      <c r="BE380" s="231">
        <f>IF(N380="základní",J380,0)</f>
        <v>0</v>
      </c>
      <c r="BF380" s="231">
        <f>IF(N380="snížená",J380,0)</f>
        <v>0</v>
      </c>
      <c r="BG380" s="231">
        <f>IF(N380="zákl. přenesená",J380,0)</f>
        <v>0</v>
      </c>
      <c r="BH380" s="231">
        <f>IF(N380="sníž. přenesená",J380,0)</f>
        <v>0</v>
      </c>
      <c r="BI380" s="231">
        <f>IF(N380="nulová",J380,0)</f>
        <v>0</v>
      </c>
      <c r="BJ380" s="17" t="s">
        <v>83</v>
      </c>
      <c r="BK380" s="231">
        <f>ROUND(I380*H380,2)</f>
        <v>0</v>
      </c>
      <c r="BL380" s="17" t="s">
        <v>134</v>
      </c>
      <c r="BM380" s="230" t="s">
        <v>706</v>
      </c>
    </row>
    <row r="381" s="2" customFormat="1">
      <c r="A381" s="38"/>
      <c r="B381" s="39"/>
      <c r="C381" s="40"/>
      <c r="D381" s="234" t="s">
        <v>277</v>
      </c>
      <c r="E381" s="40"/>
      <c r="F381" s="274" t="s">
        <v>348</v>
      </c>
      <c r="G381" s="40"/>
      <c r="H381" s="40"/>
      <c r="I381" s="275"/>
      <c r="J381" s="40"/>
      <c r="K381" s="40"/>
      <c r="L381" s="44"/>
      <c r="M381" s="276"/>
      <c r="N381" s="277"/>
      <c r="O381" s="91"/>
      <c r="P381" s="91"/>
      <c r="Q381" s="91"/>
      <c r="R381" s="91"/>
      <c r="S381" s="91"/>
      <c r="T381" s="92"/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T381" s="17" t="s">
        <v>277</v>
      </c>
      <c r="AU381" s="17" t="s">
        <v>85</v>
      </c>
    </row>
    <row r="382" s="15" customFormat="1">
      <c r="A382" s="15"/>
      <c r="B382" s="255"/>
      <c r="C382" s="256"/>
      <c r="D382" s="234" t="s">
        <v>136</v>
      </c>
      <c r="E382" s="257" t="s">
        <v>1</v>
      </c>
      <c r="F382" s="258" t="s">
        <v>701</v>
      </c>
      <c r="G382" s="256"/>
      <c r="H382" s="257" t="s">
        <v>1</v>
      </c>
      <c r="I382" s="259"/>
      <c r="J382" s="256"/>
      <c r="K382" s="256"/>
      <c r="L382" s="260"/>
      <c r="M382" s="261"/>
      <c r="N382" s="262"/>
      <c r="O382" s="262"/>
      <c r="P382" s="262"/>
      <c r="Q382" s="262"/>
      <c r="R382" s="262"/>
      <c r="S382" s="262"/>
      <c r="T382" s="263"/>
      <c r="U382" s="15"/>
      <c r="V382" s="15"/>
      <c r="W382" s="15"/>
      <c r="X382" s="15"/>
      <c r="Y382" s="15"/>
      <c r="Z382" s="15"/>
      <c r="AA382" s="15"/>
      <c r="AB382" s="15"/>
      <c r="AC382" s="15"/>
      <c r="AD382" s="15"/>
      <c r="AE382" s="15"/>
      <c r="AT382" s="264" t="s">
        <v>136</v>
      </c>
      <c r="AU382" s="264" t="s">
        <v>85</v>
      </c>
      <c r="AV382" s="15" t="s">
        <v>83</v>
      </c>
      <c r="AW382" s="15" t="s">
        <v>31</v>
      </c>
      <c r="AX382" s="15" t="s">
        <v>75</v>
      </c>
      <c r="AY382" s="264" t="s">
        <v>126</v>
      </c>
    </row>
    <row r="383" s="13" customFormat="1">
      <c r="A383" s="13"/>
      <c r="B383" s="232"/>
      <c r="C383" s="233"/>
      <c r="D383" s="234" t="s">
        <v>136</v>
      </c>
      <c r="E383" s="235" t="s">
        <v>1</v>
      </c>
      <c r="F383" s="236" t="s">
        <v>563</v>
      </c>
      <c r="G383" s="233"/>
      <c r="H383" s="237">
        <v>15504</v>
      </c>
      <c r="I383" s="238"/>
      <c r="J383" s="233"/>
      <c r="K383" s="233"/>
      <c r="L383" s="239"/>
      <c r="M383" s="240"/>
      <c r="N383" s="241"/>
      <c r="O383" s="241"/>
      <c r="P383" s="241"/>
      <c r="Q383" s="241"/>
      <c r="R383" s="241"/>
      <c r="S383" s="241"/>
      <c r="T383" s="242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3" t="s">
        <v>136</v>
      </c>
      <c r="AU383" s="243" t="s">
        <v>85</v>
      </c>
      <c r="AV383" s="13" t="s">
        <v>85</v>
      </c>
      <c r="AW383" s="13" t="s">
        <v>31</v>
      </c>
      <c r="AX383" s="13" t="s">
        <v>75</v>
      </c>
      <c r="AY383" s="243" t="s">
        <v>126</v>
      </c>
    </row>
    <row r="384" s="15" customFormat="1">
      <c r="A384" s="15"/>
      <c r="B384" s="255"/>
      <c r="C384" s="256"/>
      <c r="D384" s="234" t="s">
        <v>136</v>
      </c>
      <c r="E384" s="257" t="s">
        <v>1</v>
      </c>
      <c r="F384" s="258" t="s">
        <v>171</v>
      </c>
      <c r="G384" s="256"/>
      <c r="H384" s="257" t="s">
        <v>1</v>
      </c>
      <c r="I384" s="259"/>
      <c r="J384" s="256"/>
      <c r="K384" s="256"/>
      <c r="L384" s="260"/>
      <c r="M384" s="261"/>
      <c r="N384" s="262"/>
      <c r="O384" s="262"/>
      <c r="P384" s="262"/>
      <c r="Q384" s="262"/>
      <c r="R384" s="262"/>
      <c r="S384" s="262"/>
      <c r="T384" s="263"/>
      <c r="U384" s="15"/>
      <c r="V384" s="15"/>
      <c r="W384" s="15"/>
      <c r="X384" s="15"/>
      <c r="Y384" s="15"/>
      <c r="Z384" s="15"/>
      <c r="AA384" s="15"/>
      <c r="AB384" s="15"/>
      <c r="AC384" s="15"/>
      <c r="AD384" s="15"/>
      <c r="AE384" s="15"/>
      <c r="AT384" s="264" t="s">
        <v>136</v>
      </c>
      <c r="AU384" s="264" t="s">
        <v>85</v>
      </c>
      <c r="AV384" s="15" t="s">
        <v>83</v>
      </c>
      <c r="AW384" s="15" t="s">
        <v>31</v>
      </c>
      <c r="AX384" s="15" t="s">
        <v>75</v>
      </c>
      <c r="AY384" s="264" t="s">
        <v>126</v>
      </c>
    </row>
    <row r="385" s="13" customFormat="1">
      <c r="A385" s="13"/>
      <c r="B385" s="232"/>
      <c r="C385" s="233"/>
      <c r="D385" s="234" t="s">
        <v>136</v>
      </c>
      <c r="E385" s="235" t="s">
        <v>1</v>
      </c>
      <c r="F385" s="236" t="s">
        <v>564</v>
      </c>
      <c r="G385" s="233"/>
      <c r="H385" s="237">
        <v>-88</v>
      </c>
      <c r="I385" s="238"/>
      <c r="J385" s="233"/>
      <c r="K385" s="233"/>
      <c r="L385" s="239"/>
      <c r="M385" s="240"/>
      <c r="N385" s="241"/>
      <c r="O385" s="241"/>
      <c r="P385" s="241"/>
      <c r="Q385" s="241"/>
      <c r="R385" s="241"/>
      <c r="S385" s="241"/>
      <c r="T385" s="242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3" t="s">
        <v>136</v>
      </c>
      <c r="AU385" s="243" t="s">
        <v>85</v>
      </c>
      <c r="AV385" s="13" t="s">
        <v>85</v>
      </c>
      <c r="AW385" s="13" t="s">
        <v>31</v>
      </c>
      <c r="AX385" s="13" t="s">
        <v>75</v>
      </c>
      <c r="AY385" s="243" t="s">
        <v>126</v>
      </c>
    </row>
    <row r="386" s="13" customFormat="1">
      <c r="A386" s="13"/>
      <c r="B386" s="232"/>
      <c r="C386" s="233"/>
      <c r="D386" s="234" t="s">
        <v>136</v>
      </c>
      <c r="E386" s="235" t="s">
        <v>1</v>
      </c>
      <c r="F386" s="236" t="s">
        <v>702</v>
      </c>
      <c r="G386" s="233"/>
      <c r="H386" s="237">
        <v>-92</v>
      </c>
      <c r="I386" s="238"/>
      <c r="J386" s="233"/>
      <c r="K386" s="233"/>
      <c r="L386" s="239"/>
      <c r="M386" s="240"/>
      <c r="N386" s="241"/>
      <c r="O386" s="241"/>
      <c r="P386" s="241"/>
      <c r="Q386" s="241"/>
      <c r="R386" s="241"/>
      <c r="S386" s="241"/>
      <c r="T386" s="242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3" t="s">
        <v>136</v>
      </c>
      <c r="AU386" s="243" t="s">
        <v>85</v>
      </c>
      <c r="AV386" s="13" t="s">
        <v>85</v>
      </c>
      <c r="AW386" s="13" t="s">
        <v>31</v>
      </c>
      <c r="AX386" s="13" t="s">
        <v>75</v>
      </c>
      <c r="AY386" s="243" t="s">
        <v>126</v>
      </c>
    </row>
    <row r="387" s="15" customFormat="1">
      <c r="A387" s="15"/>
      <c r="B387" s="255"/>
      <c r="C387" s="256"/>
      <c r="D387" s="234" t="s">
        <v>136</v>
      </c>
      <c r="E387" s="257" t="s">
        <v>1</v>
      </c>
      <c r="F387" s="258" t="s">
        <v>703</v>
      </c>
      <c r="G387" s="256"/>
      <c r="H387" s="257" t="s">
        <v>1</v>
      </c>
      <c r="I387" s="259"/>
      <c r="J387" s="256"/>
      <c r="K387" s="256"/>
      <c r="L387" s="260"/>
      <c r="M387" s="261"/>
      <c r="N387" s="262"/>
      <c r="O387" s="262"/>
      <c r="P387" s="262"/>
      <c r="Q387" s="262"/>
      <c r="R387" s="262"/>
      <c r="S387" s="262"/>
      <c r="T387" s="263"/>
      <c r="U387" s="15"/>
      <c r="V387" s="15"/>
      <c r="W387" s="15"/>
      <c r="X387" s="15"/>
      <c r="Y387" s="15"/>
      <c r="Z387" s="15"/>
      <c r="AA387" s="15"/>
      <c r="AB387" s="15"/>
      <c r="AC387" s="15"/>
      <c r="AD387" s="15"/>
      <c r="AE387" s="15"/>
      <c r="AT387" s="264" t="s">
        <v>136</v>
      </c>
      <c r="AU387" s="264" t="s">
        <v>85</v>
      </c>
      <c r="AV387" s="15" t="s">
        <v>83</v>
      </c>
      <c r="AW387" s="15" t="s">
        <v>31</v>
      </c>
      <c r="AX387" s="15" t="s">
        <v>75</v>
      </c>
      <c r="AY387" s="264" t="s">
        <v>126</v>
      </c>
    </row>
    <row r="388" s="13" customFormat="1">
      <c r="A388" s="13"/>
      <c r="B388" s="232"/>
      <c r="C388" s="233"/>
      <c r="D388" s="234" t="s">
        <v>136</v>
      </c>
      <c r="E388" s="235" t="s">
        <v>1</v>
      </c>
      <c r="F388" s="236" t="s">
        <v>704</v>
      </c>
      <c r="G388" s="233"/>
      <c r="H388" s="237">
        <v>-2656</v>
      </c>
      <c r="I388" s="238"/>
      <c r="J388" s="233"/>
      <c r="K388" s="233"/>
      <c r="L388" s="239"/>
      <c r="M388" s="240"/>
      <c r="N388" s="241"/>
      <c r="O388" s="241"/>
      <c r="P388" s="241"/>
      <c r="Q388" s="241"/>
      <c r="R388" s="241"/>
      <c r="S388" s="241"/>
      <c r="T388" s="242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3" t="s">
        <v>136</v>
      </c>
      <c r="AU388" s="243" t="s">
        <v>85</v>
      </c>
      <c r="AV388" s="13" t="s">
        <v>85</v>
      </c>
      <c r="AW388" s="13" t="s">
        <v>31</v>
      </c>
      <c r="AX388" s="13" t="s">
        <v>75</v>
      </c>
      <c r="AY388" s="243" t="s">
        <v>126</v>
      </c>
    </row>
    <row r="389" s="13" customFormat="1">
      <c r="A389" s="13"/>
      <c r="B389" s="232"/>
      <c r="C389" s="233"/>
      <c r="D389" s="234" t="s">
        <v>136</v>
      </c>
      <c r="E389" s="235" t="s">
        <v>1</v>
      </c>
      <c r="F389" s="236" t="s">
        <v>705</v>
      </c>
      <c r="G389" s="233"/>
      <c r="H389" s="237">
        <v>-88</v>
      </c>
      <c r="I389" s="238"/>
      <c r="J389" s="233"/>
      <c r="K389" s="233"/>
      <c r="L389" s="239"/>
      <c r="M389" s="240"/>
      <c r="N389" s="241"/>
      <c r="O389" s="241"/>
      <c r="P389" s="241"/>
      <c r="Q389" s="241"/>
      <c r="R389" s="241"/>
      <c r="S389" s="241"/>
      <c r="T389" s="242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3" t="s">
        <v>136</v>
      </c>
      <c r="AU389" s="243" t="s">
        <v>85</v>
      </c>
      <c r="AV389" s="13" t="s">
        <v>85</v>
      </c>
      <c r="AW389" s="13" t="s">
        <v>31</v>
      </c>
      <c r="AX389" s="13" t="s">
        <v>75</v>
      </c>
      <c r="AY389" s="243" t="s">
        <v>126</v>
      </c>
    </row>
    <row r="390" s="14" customFormat="1">
      <c r="A390" s="14"/>
      <c r="B390" s="244"/>
      <c r="C390" s="245"/>
      <c r="D390" s="234" t="s">
        <v>136</v>
      </c>
      <c r="E390" s="246" t="s">
        <v>1</v>
      </c>
      <c r="F390" s="247" t="s">
        <v>139</v>
      </c>
      <c r="G390" s="245"/>
      <c r="H390" s="248">
        <v>12580</v>
      </c>
      <c r="I390" s="249"/>
      <c r="J390" s="245"/>
      <c r="K390" s="245"/>
      <c r="L390" s="250"/>
      <c r="M390" s="251"/>
      <c r="N390" s="252"/>
      <c r="O390" s="252"/>
      <c r="P390" s="252"/>
      <c r="Q390" s="252"/>
      <c r="R390" s="252"/>
      <c r="S390" s="252"/>
      <c r="T390" s="253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54" t="s">
        <v>136</v>
      </c>
      <c r="AU390" s="254" t="s">
        <v>85</v>
      </c>
      <c r="AV390" s="14" t="s">
        <v>134</v>
      </c>
      <c r="AW390" s="14" t="s">
        <v>31</v>
      </c>
      <c r="AX390" s="14" t="s">
        <v>83</v>
      </c>
      <c r="AY390" s="254" t="s">
        <v>126</v>
      </c>
    </row>
    <row r="391" s="2" customFormat="1" ht="128.55" customHeight="1">
      <c r="A391" s="38"/>
      <c r="B391" s="39"/>
      <c r="C391" s="265" t="s">
        <v>404</v>
      </c>
      <c r="D391" s="265" t="s">
        <v>273</v>
      </c>
      <c r="E391" s="266" t="s">
        <v>373</v>
      </c>
      <c r="F391" s="267" t="s">
        <v>374</v>
      </c>
      <c r="G391" s="268" t="s">
        <v>375</v>
      </c>
      <c r="H391" s="269">
        <v>3.0449999999999999</v>
      </c>
      <c r="I391" s="270"/>
      <c r="J391" s="271">
        <f>ROUND(I391*H391,2)</f>
        <v>0</v>
      </c>
      <c r="K391" s="267" t="s">
        <v>132</v>
      </c>
      <c r="L391" s="44"/>
      <c r="M391" s="272" t="s">
        <v>1</v>
      </c>
      <c r="N391" s="273" t="s">
        <v>40</v>
      </c>
      <c r="O391" s="91"/>
      <c r="P391" s="228">
        <f>O391*H391</f>
        <v>0</v>
      </c>
      <c r="Q391" s="228">
        <v>0</v>
      </c>
      <c r="R391" s="228">
        <f>Q391*H391</f>
        <v>0</v>
      </c>
      <c r="S391" s="228">
        <v>0</v>
      </c>
      <c r="T391" s="229">
        <f>S391*H391</f>
        <v>0</v>
      </c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R391" s="230" t="s">
        <v>134</v>
      </c>
      <c r="AT391" s="230" t="s">
        <v>273</v>
      </c>
      <c r="AU391" s="230" t="s">
        <v>85</v>
      </c>
      <c r="AY391" s="17" t="s">
        <v>126</v>
      </c>
      <c r="BE391" s="231">
        <f>IF(N391="základní",J391,0)</f>
        <v>0</v>
      </c>
      <c r="BF391" s="231">
        <f>IF(N391="snížená",J391,0)</f>
        <v>0</v>
      </c>
      <c r="BG391" s="231">
        <f>IF(N391="zákl. přenesená",J391,0)</f>
        <v>0</v>
      </c>
      <c r="BH391" s="231">
        <f>IF(N391="sníž. přenesená",J391,0)</f>
        <v>0</v>
      </c>
      <c r="BI391" s="231">
        <f>IF(N391="nulová",J391,0)</f>
        <v>0</v>
      </c>
      <c r="BJ391" s="17" t="s">
        <v>83</v>
      </c>
      <c r="BK391" s="231">
        <f>ROUND(I391*H391,2)</f>
        <v>0</v>
      </c>
      <c r="BL391" s="17" t="s">
        <v>134</v>
      </c>
      <c r="BM391" s="230" t="s">
        <v>707</v>
      </c>
    </row>
    <row r="392" s="2" customFormat="1">
      <c r="A392" s="38"/>
      <c r="B392" s="39"/>
      <c r="C392" s="40"/>
      <c r="D392" s="234" t="s">
        <v>277</v>
      </c>
      <c r="E392" s="40"/>
      <c r="F392" s="274" t="s">
        <v>377</v>
      </c>
      <c r="G392" s="40"/>
      <c r="H392" s="40"/>
      <c r="I392" s="275"/>
      <c r="J392" s="40"/>
      <c r="K392" s="40"/>
      <c r="L392" s="44"/>
      <c r="M392" s="276"/>
      <c r="N392" s="277"/>
      <c r="O392" s="91"/>
      <c r="P392" s="91"/>
      <c r="Q392" s="91"/>
      <c r="R392" s="91"/>
      <c r="S392" s="91"/>
      <c r="T392" s="92"/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T392" s="17" t="s">
        <v>277</v>
      </c>
      <c r="AU392" s="17" t="s">
        <v>85</v>
      </c>
    </row>
    <row r="393" s="15" customFormat="1">
      <c r="A393" s="15"/>
      <c r="B393" s="255"/>
      <c r="C393" s="256"/>
      <c r="D393" s="234" t="s">
        <v>136</v>
      </c>
      <c r="E393" s="257" t="s">
        <v>1</v>
      </c>
      <c r="F393" s="258" t="s">
        <v>708</v>
      </c>
      <c r="G393" s="256"/>
      <c r="H393" s="257" t="s">
        <v>1</v>
      </c>
      <c r="I393" s="259"/>
      <c r="J393" s="256"/>
      <c r="K393" s="256"/>
      <c r="L393" s="260"/>
      <c r="M393" s="261"/>
      <c r="N393" s="262"/>
      <c r="O393" s="262"/>
      <c r="P393" s="262"/>
      <c r="Q393" s="262"/>
      <c r="R393" s="262"/>
      <c r="S393" s="262"/>
      <c r="T393" s="263"/>
      <c r="U393" s="15"/>
      <c r="V393" s="15"/>
      <c r="W393" s="15"/>
      <c r="X393" s="15"/>
      <c r="Y393" s="15"/>
      <c r="Z393" s="15"/>
      <c r="AA393" s="15"/>
      <c r="AB393" s="15"/>
      <c r="AC393" s="15"/>
      <c r="AD393" s="15"/>
      <c r="AE393" s="15"/>
      <c r="AT393" s="264" t="s">
        <v>136</v>
      </c>
      <c r="AU393" s="264" t="s">
        <v>85</v>
      </c>
      <c r="AV393" s="15" t="s">
        <v>83</v>
      </c>
      <c r="AW393" s="15" t="s">
        <v>31</v>
      </c>
      <c r="AX393" s="15" t="s">
        <v>75</v>
      </c>
      <c r="AY393" s="264" t="s">
        <v>126</v>
      </c>
    </row>
    <row r="394" s="13" customFormat="1">
      <c r="A394" s="13"/>
      <c r="B394" s="232"/>
      <c r="C394" s="233"/>
      <c r="D394" s="234" t="s">
        <v>136</v>
      </c>
      <c r="E394" s="235" t="s">
        <v>1</v>
      </c>
      <c r="F394" s="236" t="s">
        <v>709</v>
      </c>
      <c r="G394" s="233"/>
      <c r="H394" s="237">
        <v>2.5499999999999998</v>
      </c>
      <c r="I394" s="238"/>
      <c r="J394" s="233"/>
      <c r="K394" s="233"/>
      <c r="L394" s="239"/>
      <c r="M394" s="240"/>
      <c r="N394" s="241"/>
      <c r="O394" s="241"/>
      <c r="P394" s="241"/>
      <c r="Q394" s="241"/>
      <c r="R394" s="241"/>
      <c r="S394" s="241"/>
      <c r="T394" s="242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43" t="s">
        <v>136</v>
      </c>
      <c r="AU394" s="243" t="s">
        <v>85</v>
      </c>
      <c r="AV394" s="13" t="s">
        <v>85</v>
      </c>
      <c r="AW394" s="13" t="s">
        <v>31</v>
      </c>
      <c r="AX394" s="13" t="s">
        <v>75</v>
      </c>
      <c r="AY394" s="243" t="s">
        <v>126</v>
      </c>
    </row>
    <row r="395" s="13" customFormat="1">
      <c r="A395" s="13"/>
      <c r="B395" s="232"/>
      <c r="C395" s="233"/>
      <c r="D395" s="234" t="s">
        <v>136</v>
      </c>
      <c r="E395" s="235" t="s">
        <v>1</v>
      </c>
      <c r="F395" s="236" t="s">
        <v>710</v>
      </c>
      <c r="G395" s="233"/>
      <c r="H395" s="237">
        <v>0.495</v>
      </c>
      <c r="I395" s="238"/>
      <c r="J395" s="233"/>
      <c r="K395" s="233"/>
      <c r="L395" s="239"/>
      <c r="M395" s="240"/>
      <c r="N395" s="241"/>
      <c r="O395" s="241"/>
      <c r="P395" s="241"/>
      <c r="Q395" s="241"/>
      <c r="R395" s="241"/>
      <c r="S395" s="241"/>
      <c r="T395" s="242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3" t="s">
        <v>136</v>
      </c>
      <c r="AU395" s="243" t="s">
        <v>85</v>
      </c>
      <c r="AV395" s="13" t="s">
        <v>85</v>
      </c>
      <c r="AW395" s="13" t="s">
        <v>31</v>
      </c>
      <c r="AX395" s="13" t="s">
        <v>75</v>
      </c>
      <c r="AY395" s="243" t="s">
        <v>126</v>
      </c>
    </row>
    <row r="396" s="14" customFormat="1">
      <c r="A396" s="14"/>
      <c r="B396" s="244"/>
      <c r="C396" s="245"/>
      <c r="D396" s="234" t="s">
        <v>136</v>
      </c>
      <c r="E396" s="246" t="s">
        <v>1</v>
      </c>
      <c r="F396" s="247" t="s">
        <v>139</v>
      </c>
      <c r="G396" s="245"/>
      <c r="H396" s="248">
        <v>3.0449999999999999</v>
      </c>
      <c r="I396" s="249"/>
      <c r="J396" s="245"/>
      <c r="K396" s="245"/>
      <c r="L396" s="250"/>
      <c r="M396" s="251"/>
      <c r="N396" s="252"/>
      <c r="O396" s="252"/>
      <c r="P396" s="252"/>
      <c r="Q396" s="252"/>
      <c r="R396" s="252"/>
      <c r="S396" s="252"/>
      <c r="T396" s="253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54" t="s">
        <v>136</v>
      </c>
      <c r="AU396" s="254" t="s">
        <v>85</v>
      </c>
      <c r="AV396" s="14" t="s">
        <v>134</v>
      </c>
      <c r="AW396" s="14" t="s">
        <v>31</v>
      </c>
      <c r="AX396" s="14" t="s">
        <v>83</v>
      </c>
      <c r="AY396" s="254" t="s">
        <v>126</v>
      </c>
    </row>
    <row r="397" s="2" customFormat="1" ht="114.9" customHeight="1">
      <c r="A397" s="38"/>
      <c r="B397" s="39"/>
      <c r="C397" s="265" t="s">
        <v>410</v>
      </c>
      <c r="D397" s="265" t="s">
        <v>273</v>
      </c>
      <c r="E397" s="266" t="s">
        <v>382</v>
      </c>
      <c r="F397" s="267" t="s">
        <v>383</v>
      </c>
      <c r="G397" s="268" t="s">
        <v>384</v>
      </c>
      <c r="H397" s="269">
        <v>215</v>
      </c>
      <c r="I397" s="270"/>
      <c r="J397" s="271">
        <f>ROUND(I397*H397,2)</f>
        <v>0</v>
      </c>
      <c r="K397" s="267" t="s">
        <v>132</v>
      </c>
      <c r="L397" s="44"/>
      <c r="M397" s="272" t="s">
        <v>1</v>
      </c>
      <c r="N397" s="273" t="s">
        <v>40</v>
      </c>
      <c r="O397" s="91"/>
      <c r="P397" s="228">
        <f>O397*H397</f>
        <v>0</v>
      </c>
      <c r="Q397" s="228">
        <v>0</v>
      </c>
      <c r="R397" s="228">
        <f>Q397*H397</f>
        <v>0</v>
      </c>
      <c r="S397" s="228">
        <v>0</v>
      </c>
      <c r="T397" s="229">
        <f>S397*H397</f>
        <v>0</v>
      </c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R397" s="230" t="s">
        <v>134</v>
      </c>
      <c r="AT397" s="230" t="s">
        <v>273</v>
      </c>
      <c r="AU397" s="230" t="s">
        <v>85</v>
      </c>
      <c r="AY397" s="17" t="s">
        <v>126</v>
      </c>
      <c r="BE397" s="231">
        <f>IF(N397="základní",J397,0)</f>
        <v>0</v>
      </c>
      <c r="BF397" s="231">
        <f>IF(N397="snížená",J397,0)</f>
        <v>0</v>
      </c>
      <c r="BG397" s="231">
        <f>IF(N397="zákl. přenesená",J397,0)</f>
        <v>0</v>
      </c>
      <c r="BH397" s="231">
        <f>IF(N397="sníž. přenesená",J397,0)</f>
        <v>0</v>
      </c>
      <c r="BI397" s="231">
        <f>IF(N397="nulová",J397,0)</f>
        <v>0</v>
      </c>
      <c r="BJ397" s="17" t="s">
        <v>83</v>
      </c>
      <c r="BK397" s="231">
        <f>ROUND(I397*H397,2)</f>
        <v>0</v>
      </c>
      <c r="BL397" s="17" t="s">
        <v>134</v>
      </c>
      <c r="BM397" s="230" t="s">
        <v>711</v>
      </c>
    </row>
    <row r="398" s="2" customFormat="1">
      <c r="A398" s="38"/>
      <c r="B398" s="39"/>
      <c r="C398" s="40"/>
      <c r="D398" s="234" t="s">
        <v>277</v>
      </c>
      <c r="E398" s="40"/>
      <c r="F398" s="274" t="s">
        <v>386</v>
      </c>
      <c r="G398" s="40"/>
      <c r="H398" s="40"/>
      <c r="I398" s="275"/>
      <c r="J398" s="40"/>
      <c r="K398" s="40"/>
      <c r="L398" s="44"/>
      <c r="M398" s="276"/>
      <c r="N398" s="277"/>
      <c r="O398" s="91"/>
      <c r="P398" s="91"/>
      <c r="Q398" s="91"/>
      <c r="R398" s="91"/>
      <c r="S398" s="91"/>
      <c r="T398" s="92"/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T398" s="17" t="s">
        <v>277</v>
      </c>
      <c r="AU398" s="17" t="s">
        <v>85</v>
      </c>
    </row>
    <row r="399" s="13" customFormat="1">
      <c r="A399" s="13"/>
      <c r="B399" s="232"/>
      <c r="C399" s="233"/>
      <c r="D399" s="234" t="s">
        <v>136</v>
      </c>
      <c r="E399" s="235" t="s">
        <v>1</v>
      </c>
      <c r="F399" s="236" t="s">
        <v>712</v>
      </c>
      <c r="G399" s="233"/>
      <c r="H399" s="237">
        <v>215</v>
      </c>
      <c r="I399" s="238"/>
      <c r="J399" s="233"/>
      <c r="K399" s="233"/>
      <c r="L399" s="239"/>
      <c r="M399" s="240"/>
      <c r="N399" s="241"/>
      <c r="O399" s="241"/>
      <c r="P399" s="241"/>
      <c r="Q399" s="241"/>
      <c r="R399" s="241"/>
      <c r="S399" s="241"/>
      <c r="T399" s="242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3" t="s">
        <v>136</v>
      </c>
      <c r="AU399" s="243" t="s">
        <v>85</v>
      </c>
      <c r="AV399" s="13" t="s">
        <v>85</v>
      </c>
      <c r="AW399" s="13" t="s">
        <v>31</v>
      </c>
      <c r="AX399" s="13" t="s">
        <v>75</v>
      </c>
      <c r="AY399" s="243" t="s">
        <v>126</v>
      </c>
    </row>
    <row r="400" s="14" customFormat="1">
      <c r="A400" s="14"/>
      <c r="B400" s="244"/>
      <c r="C400" s="245"/>
      <c r="D400" s="234" t="s">
        <v>136</v>
      </c>
      <c r="E400" s="246" t="s">
        <v>1</v>
      </c>
      <c r="F400" s="247" t="s">
        <v>139</v>
      </c>
      <c r="G400" s="245"/>
      <c r="H400" s="248">
        <v>215</v>
      </c>
      <c r="I400" s="249"/>
      <c r="J400" s="245"/>
      <c r="K400" s="245"/>
      <c r="L400" s="250"/>
      <c r="M400" s="251"/>
      <c r="N400" s="252"/>
      <c r="O400" s="252"/>
      <c r="P400" s="252"/>
      <c r="Q400" s="252"/>
      <c r="R400" s="252"/>
      <c r="S400" s="252"/>
      <c r="T400" s="253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54" t="s">
        <v>136</v>
      </c>
      <c r="AU400" s="254" t="s">
        <v>85</v>
      </c>
      <c r="AV400" s="14" t="s">
        <v>134</v>
      </c>
      <c r="AW400" s="14" t="s">
        <v>31</v>
      </c>
      <c r="AX400" s="14" t="s">
        <v>83</v>
      </c>
      <c r="AY400" s="254" t="s">
        <v>126</v>
      </c>
    </row>
    <row r="401" s="2" customFormat="1" ht="90" customHeight="1">
      <c r="A401" s="38"/>
      <c r="B401" s="39"/>
      <c r="C401" s="265" t="s">
        <v>419</v>
      </c>
      <c r="D401" s="265" t="s">
        <v>273</v>
      </c>
      <c r="E401" s="266" t="s">
        <v>389</v>
      </c>
      <c r="F401" s="267" t="s">
        <v>390</v>
      </c>
      <c r="G401" s="268" t="s">
        <v>384</v>
      </c>
      <c r="H401" s="269">
        <v>62</v>
      </c>
      <c r="I401" s="270"/>
      <c r="J401" s="271">
        <f>ROUND(I401*H401,2)</f>
        <v>0</v>
      </c>
      <c r="K401" s="267" t="s">
        <v>132</v>
      </c>
      <c r="L401" s="44"/>
      <c r="M401" s="272" t="s">
        <v>1</v>
      </c>
      <c r="N401" s="273" t="s">
        <v>40</v>
      </c>
      <c r="O401" s="91"/>
      <c r="P401" s="228">
        <f>O401*H401</f>
        <v>0</v>
      </c>
      <c r="Q401" s="228">
        <v>0</v>
      </c>
      <c r="R401" s="228">
        <f>Q401*H401</f>
        <v>0</v>
      </c>
      <c r="S401" s="228">
        <v>0</v>
      </c>
      <c r="T401" s="229">
        <f>S401*H401</f>
        <v>0</v>
      </c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R401" s="230" t="s">
        <v>134</v>
      </c>
      <c r="AT401" s="230" t="s">
        <v>273</v>
      </c>
      <c r="AU401" s="230" t="s">
        <v>85</v>
      </c>
      <c r="AY401" s="17" t="s">
        <v>126</v>
      </c>
      <c r="BE401" s="231">
        <f>IF(N401="základní",J401,0)</f>
        <v>0</v>
      </c>
      <c r="BF401" s="231">
        <f>IF(N401="snížená",J401,0)</f>
        <v>0</v>
      </c>
      <c r="BG401" s="231">
        <f>IF(N401="zákl. přenesená",J401,0)</f>
        <v>0</v>
      </c>
      <c r="BH401" s="231">
        <f>IF(N401="sníž. přenesená",J401,0)</f>
        <v>0</v>
      </c>
      <c r="BI401" s="231">
        <f>IF(N401="nulová",J401,0)</f>
        <v>0</v>
      </c>
      <c r="BJ401" s="17" t="s">
        <v>83</v>
      </c>
      <c r="BK401" s="231">
        <f>ROUND(I401*H401,2)</f>
        <v>0</v>
      </c>
      <c r="BL401" s="17" t="s">
        <v>134</v>
      </c>
      <c r="BM401" s="230" t="s">
        <v>713</v>
      </c>
    </row>
    <row r="402" s="2" customFormat="1">
      <c r="A402" s="38"/>
      <c r="B402" s="39"/>
      <c r="C402" s="40"/>
      <c r="D402" s="234" t="s">
        <v>277</v>
      </c>
      <c r="E402" s="40"/>
      <c r="F402" s="274" t="s">
        <v>392</v>
      </c>
      <c r="G402" s="40"/>
      <c r="H402" s="40"/>
      <c r="I402" s="275"/>
      <c r="J402" s="40"/>
      <c r="K402" s="40"/>
      <c r="L402" s="44"/>
      <c r="M402" s="276"/>
      <c r="N402" s="277"/>
      <c r="O402" s="91"/>
      <c r="P402" s="91"/>
      <c r="Q402" s="91"/>
      <c r="R402" s="91"/>
      <c r="S402" s="91"/>
      <c r="T402" s="92"/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  <c r="AE402" s="38"/>
      <c r="AT402" s="17" t="s">
        <v>277</v>
      </c>
      <c r="AU402" s="17" t="s">
        <v>85</v>
      </c>
    </row>
    <row r="403" s="15" customFormat="1">
      <c r="A403" s="15"/>
      <c r="B403" s="255"/>
      <c r="C403" s="256"/>
      <c r="D403" s="234" t="s">
        <v>136</v>
      </c>
      <c r="E403" s="257" t="s">
        <v>1</v>
      </c>
      <c r="F403" s="258" t="s">
        <v>562</v>
      </c>
      <c r="G403" s="256"/>
      <c r="H403" s="257" t="s">
        <v>1</v>
      </c>
      <c r="I403" s="259"/>
      <c r="J403" s="256"/>
      <c r="K403" s="256"/>
      <c r="L403" s="260"/>
      <c r="M403" s="261"/>
      <c r="N403" s="262"/>
      <c r="O403" s="262"/>
      <c r="P403" s="262"/>
      <c r="Q403" s="262"/>
      <c r="R403" s="262"/>
      <c r="S403" s="262"/>
      <c r="T403" s="263"/>
      <c r="U403" s="15"/>
      <c r="V403" s="15"/>
      <c r="W403" s="15"/>
      <c r="X403" s="15"/>
      <c r="Y403" s="15"/>
      <c r="Z403" s="15"/>
      <c r="AA403" s="15"/>
      <c r="AB403" s="15"/>
      <c r="AC403" s="15"/>
      <c r="AD403" s="15"/>
      <c r="AE403" s="15"/>
      <c r="AT403" s="264" t="s">
        <v>136</v>
      </c>
      <c r="AU403" s="264" t="s">
        <v>85</v>
      </c>
      <c r="AV403" s="15" t="s">
        <v>83</v>
      </c>
      <c r="AW403" s="15" t="s">
        <v>31</v>
      </c>
      <c r="AX403" s="15" t="s">
        <v>75</v>
      </c>
      <c r="AY403" s="264" t="s">
        <v>126</v>
      </c>
    </row>
    <row r="404" s="13" customFormat="1">
      <c r="A404" s="13"/>
      <c r="B404" s="232"/>
      <c r="C404" s="233"/>
      <c r="D404" s="234" t="s">
        <v>136</v>
      </c>
      <c r="E404" s="235" t="s">
        <v>1</v>
      </c>
      <c r="F404" s="236" t="s">
        <v>237</v>
      </c>
      <c r="G404" s="233"/>
      <c r="H404" s="237">
        <v>50</v>
      </c>
      <c r="I404" s="238"/>
      <c r="J404" s="233"/>
      <c r="K404" s="233"/>
      <c r="L404" s="239"/>
      <c r="M404" s="240"/>
      <c r="N404" s="241"/>
      <c r="O404" s="241"/>
      <c r="P404" s="241"/>
      <c r="Q404" s="241"/>
      <c r="R404" s="241"/>
      <c r="S404" s="241"/>
      <c r="T404" s="242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43" t="s">
        <v>136</v>
      </c>
      <c r="AU404" s="243" t="s">
        <v>85</v>
      </c>
      <c r="AV404" s="13" t="s">
        <v>85</v>
      </c>
      <c r="AW404" s="13" t="s">
        <v>31</v>
      </c>
      <c r="AX404" s="13" t="s">
        <v>75</v>
      </c>
      <c r="AY404" s="243" t="s">
        <v>126</v>
      </c>
    </row>
    <row r="405" s="15" customFormat="1">
      <c r="A405" s="15"/>
      <c r="B405" s="255"/>
      <c r="C405" s="256"/>
      <c r="D405" s="234" t="s">
        <v>136</v>
      </c>
      <c r="E405" s="257" t="s">
        <v>1</v>
      </c>
      <c r="F405" s="258" t="s">
        <v>544</v>
      </c>
      <c r="G405" s="256"/>
      <c r="H405" s="257" t="s">
        <v>1</v>
      </c>
      <c r="I405" s="259"/>
      <c r="J405" s="256"/>
      <c r="K405" s="256"/>
      <c r="L405" s="260"/>
      <c r="M405" s="261"/>
      <c r="N405" s="262"/>
      <c r="O405" s="262"/>
      <c r="P405" s="262"/>
      <c r="Q405" s="262"/>
      <c r="R405" s="262"/>
      <c r="S405" s="262"/>
      <c r="T405" s="263"/>
      <c r="U405" s="15"/>
      <c r="V405" s="15"/>
      <c r="W405" s="15"/>
      <c r="X405" s="15"/>
      <c r="Y405" s="15"/>
      <c r="Z405" s="15"/>
      <c r="AA405" s="15"/>
      <c r="AB405" s="15"/>
      <c r="AC405" s="15"/>
      <c r="AD405" s="15"/>
      <c r="AE405" s="15"/>
      <c r="AT405" s="264" t="s">
        <v>136</v>
      </c>
      <c r="AU405" s="264" t="s">
        <v>85</v>
      </c>
      <c r="AV405" s="15" t="s">
        <v>83</v>
      </c>
      <c r="AW405" s="15" t="s">
        <v>31</v>
      </c>
      <c r="AX405" s="15" t="s">
        <v>75</v>
      </c>
      <c r="AY405" s="264" t="s">
        <v>126</v>
      </c>
    </row>
    <row r="406" s="13" customFormat="1">
      <c r="A406" s="13"/>
      <c r="B406" s="232"/>
      <c r="C406" s="233"/>
      <c r="D406" s="234" t="s">
        <v>136</v>
      </c>
      <c r="E406" s="235" t="s">
        <v>1</v>
      </c>
      <c r="F406" s="236" t="s">
        <v>194</v>
      </c>
      <c r="G406" s="233"/>
      <c r="H406" s="237">
        <v>12</v>
      </c>
      <c r="I406" s="238"/>
      <c r="J406" s="233"/>
      <c r="K406" s="233"/>
      <c r="L406" s="239"/>
      <c r="M406" s="240"/>
      <c r="N406" s="241"/>
      <c r="O406" s="241"/>
      <c r="P406" s="241"/>
      <c r="Q406" s="241"/>
      <c r="R406" s="241"/>
      <c r="S406" s="241"/>
      <c r="T406" s="242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43" t="s">
        <v>136</v>
      </c>
      <c r="AU406" s="243" t="s">
        <v>85</v>
      </c>
      <c r="AV406" s="13" t="s">
        <v>85</v>
      </c>
      <c r="AW406" s="13" t="s">
        <v>31</v>
      </c>
      <c r="AX406" s="13" t="s">
        <v>75</v>
      </c>
      <c r="AY406" s="243" t="s">
        <v>126</v>
      </c>
    </row>
    <row r="407" s="14" customFormat="1">
      <c r="A407" s="14"/>
      <c r="B407" s="244"/>
      <c r="C407" s="245"/>
      <c r="D407" s="234" t="s">
        <v>136</v>
      </c>
      <c r="E407" s="246" t="s">
        <v>1</v>
      </c>
      <c r="F407" s="247" t="s">
        <v>139</v>
      </c>
      <c r="G407" s="245"/>
      <c r="H407" s="248">
        <v>62</v>
      </c>
      <c r="I407" s="249"/>
      <c r="J407" s="245"/>
      <c r="K407" s="245"/>
      <c r="L407" s="250"/>
      <c r="M407" s="251"/>
      <c r="N407" s="252"/>
      <c r="O407" s="252"/>
      <c r="P407" s="252"/>
      <c r="Q407" s="252"/>
      <c r="R407" s="252"/>
      <c r="S407" s="252"/>
      <c r="T407" s="253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54" t="s">
        <v>136</v>
      </c>
      <c r="AU407" s="254" t="s">
        <v>85</v>
      </c>
      <c r="AV407" s="14" t="s">
        <v>134</v>
      </c>
      <c r="AW407" s="14" t="s">
        <v>31</v>
      </c>
      <c r="AX407" s="14" t="s">
        <v>83</v>
      </c>
      <c r="AY407" s="254" t="s">
        <v>126</v>
      </c>
    </row>
    <row r="408" s="2" customFormat="1" ht="90" customHeight="1">
      <c r="A408" s="38"/>
      <c r="B408" s="39"/>
      <c r="C408" s="265" t="s">
        <v>427</v>
      </c>
      <c r="D408" s="265" t="s">
        <v>273</v>
      </c>
      <c r="E408" s="266" t="s">
        <v>395</v>
      </c>
      <c r="F408" s="267" t="s">
        <v>396</v>
      </c>
      <c r="G408" s="268" t="s">
        <v>240</v>
      </c>
      <c r="H408" s="269">
        <v>6090</v>
      </c>
      <c r="I408" s="270"/>
      <c r="J408" s="271">
        <f>ROUND(I408*H408,2)</f>
        <v>0</v>
      </c>
      <c r="K408" s="267" t="s">
        <v>132</v>
      </c>
      <c r="L408" s="44"/>
      <c r="M408" s="272" t="s">
        <v>1</v>
      </c>
      <c r="N408" s="273" t="s">
        <v>40</v>
      </c>
      <c r="O408" s="91"/>
      <c r="P408" s="228">
        <f>O408*H408</f>
        <v>0</v>
      </c>
      <c r="Q408" s="228">
        <v>0</v>
      </c>
      <c r="R408" s="228">
        <f>Q408*H408</f>
        <v>0</v>
      </c>
      <c r="S408" s="228">
        <v>0</v>
      </c>
      <c r="T408" s="229">
        <f>S408*H408</f>
        <v>0</v>
      </c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R408" s="230" t="s">
        <v>134</v>
      </c>
      <c r="AT408" s="230" t="s">
        <v>273</v>
      </c>
      <c r="AU408" s="230" t="s">
        <v>85</v>
      </c>
      <c r="AY408" s="17" t="s">
        <v>126</v>
      </c>
      <c r="BE408" s="231">
        <f>IF(N408="základní",J408,0)</f>
        <v>0</v>
      </c>
      <c r="BF408" s="231">
        <f>IF(N408="snížená",J408,0)</f>
        <v>0</v>
      </c>
      <c r="BG408" s="231">
        <f>IF(N408="zákl. přenesená",J408,0)</f>
        <v>0</v>
      </c>
      <c r="BH408" s="231">
        <f>IF(N408="sníž. přenesená",J408,0)</f>
        <v>0</v>
      </c>
      <c r="BI408" s="231">
        <f>IF(N408="nulová",J408,0)</f>
        <v>0</v>
      </c>
      <c r="BJ408" s="17" t="s">
        <v>83</v>
      </c>
      <c r="BK408" s="231">
        <f>ROUND(I408*H408,2)</f>
        <v>0</v>
      </c>
      <c r="BL408" s="17" t="s">
        <v>134</v>
      </c>
      <c r="BM408" s="230" t="s">
        <v>714</v>
      </c>
    </row>
    <row r="409" s="2" customFormat="1">
      <c r="A409" s="38"/>
      <c r="B409" s="39"/>
      <c r="C409" s="40"/>
      <c r="D409" s="234" t="s">
        <v>277</v>
      </c>
      <c r="E409" s="40"/>
      <c r="F409" s="274" t="s">
        <v>398</v>
      </c>
      <c r="G409" s="40"/>
      <c r="H409" s="40"/>
      <c r="I409" s="275"/>
      <c r="J409" s="40"/>
      <c r="K409" s="40"/>
      <c r="L409" s="44"/>
      <c r="M409" s="276"/>
      <c r="N409" s="277"/>
      <c r="O409" s="91"/>
      <c r="P409" s="91"/>
      <c r="Q409" s="91"/>
      <c r="R409" s="91"/>
      <c r="S409" s="91"/>
      <c r="T409" s="92"/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T409" s="17" t="s">
        <v>277</v>
      </c>
      <c r="AU409" s="17" t="s">
        <v>85</v>
      </c>
    </row>
    <row r="410" s="15" customFormat="1">
      <c r="A410" s="15"/>
      <c r="B410" s="255"/>
      <c r="C410" s="256"/>
      <c r="D410" s="234" t="s">
        <v>136</v>
      </c>
      <c r="E410" s="257" t="s">
        <v>1</v>
      </c>
      <c r="F410" s="258" t="s">
        <v>375</v>
      </c>
      <c r="G410" s="256"/>
      <c r="H410" s="257" t="s">
        <v>1</v>
      </c>
      <c r="I410" s="259"/>
      <c r="J410" s="256"/>
      <c r="K410" s="256"/>
      <c r="L410" s="260"/>
      <c r="M410" s="261"/>
      <c r="N410" s="262"/>
      <c r="O410" s="262"/>
      <c r="P410" s="262"/>
      <c r="Q410" s="262"/>
      <c r="R410" s="262"/>
      <c r="S410" s="262"/>
      <c r="T410" s="263"/>
      <c r="U410" s="15"/>
      <c r="V410" s="15"/>
      <c r="W410" s="15"/>
      <c r="X410" s="15"/>
      <c r="Y410" s="15"/>
      <c r="Z410" s="15"/>
      <c r="AA410" s="15"/>
      <c r="AB410" s="15"/>
      <c r="AC410" s="15"/>
      <c r="AD410" s="15"/>
      <c r="AE410" s="15"/>
      <c r="AT410" s="264" t="s">
        <v>136</v>
      </c>
      <c r="AU410" s="264" t="s">
        <v>85</v>
      </c>
      <c r="AV410" s="15" t="s">
        <v>83</v>
      </c>
      <c r="AW410" s="15" t="s">
        <v>31</v>
      </c>
      <c r="AX410" s="15" t="s">
        <v>75</v>
      </c>
      <c r="AY410" s="264" t="s">
        <v>126</v>
      </c>
    </row>
    <row r="411" s="13" customFormat="1">
      <c r="A411" s="13"/>
      <c r="B411" s="232"/>
      <c r="C411" s="233"/>
      <c r="D411" s="234" t="s">
        <v>136</v>
      </c>
      <c r="E411" s="235" t="s">
        <v>1</v>
      </c>
      <c r="F411" s="236" t="s">
        <v>715</v>
      </c>
      <c r="G411" s="233"/>
      <c r="H411" s="237">
        <v>5100</v>
      </c>
      <c r="I411" s="238"/>
      <c r="J411" s="233"/>
      <c r="K411" s="233"/>
      <c r="L411" s="239"/>
      <c r="M411" s="240"/>
      <c r="N411" s="241"/>
      <c r="O411" s="241"/>
      <c r="P411" s="241"/>
      <c r="Q411" s="241"/>
      <c r="R411" s="241"/>
      <c r="S411" s="241"/>
      <c r="T411" s="242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3" t="s">
        <v>136</v>
      </c>
      <c r="AU411" s="243" t="s">
        <v>85</v>
      </c>
      <c r="AV411" s="13" t="s">
        <v>85</v>
      </c>
      <c r="AW411" s="13" t="s">
        <v>31</v>
      </c>
      <c r="AX411" s="13" t="s">
        <v>75</v>
      </c>
      <c r="AY411" s="243" t="s">
        <v>126</v>
      </c>
    </row>
    <row r="412" s="13" customFormat="1">
      <c r="A412" s="13"/>
      <c r="B412" s="232"/>
      <c r="C412" s="233"/>
      <c r="D412" s="234" t="s">
        <v>136</v>
      </c>
      <c r="E412" s="235" t="s">
        <v>1</v>
      </c>
      <c r="F412" s="236" t="s">
        <v>716</v>
      </c>
      <c r="G412" s="233"/>
      <c r="H412" s="237">
        <v>990</v>
      </c>
      <c r="I412" s="238"/>
      <c r="J412" s="233"/>
      <c r="K412" s="233"/>
      <c r="L412" s="239"/>
      <c r="M412" s="240"/>
      <c r="N412" s="241"/>
      <c r="O412" s="241"/>
      <c r="P412" s="241"/>
      <c r="Q412" s="241"/>
      <c r="R412" s="241"/>
      <c r="S412" s="241"/>
      <c r="T412" s="242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43" t="s">
        <v>136</v>
      </c>
      <c r="AU412" s="243" t="s">
        <v>85</v>
      </c>
      <c r="AV412" s="13" t="s">
        <v>85</v>
      </c>
      <c r="AW412" s="13" t="s">
        <v>31</v>
      </c>
      <c r="AX412" s="13" t="s">
        <v>75</v>
      </c>
      <c r="AY412" s="243" t="s">
        <v>126</v>
      </c>
    </row>
    <row r="413" s="14" customFormat="1">
      <c r="A413" s="14"/>
      <c r="B413" s="244"/>
      <c r="C413" s="245"/>
      <c r="D413" s="234" t="s">
        <v>136</v>
      </c>
      <c r="E413" s="246" t="s">
        <v>1</v>
      </c>
      <c r="F413" s="247" t="s">
        <v>139</v>
      </c>
      <c r="G413" s="245"/>
      <c r="H413" s="248">
        <v>6090</v>
      </c>
      <c r="I413" s="249"/>
      <c r="J413" s="245"/>
      <c r="K413" s="245"/>
      <c r="L413" s="250"/>
      <c r="M413" s="251"/>
      <c r="N413" s="252"/>
      <c r="O413" s="252"/>
      <c r="P413" s="252"/>
      <c r="Q413" s="252"/>
      <c r="R413" s="252"/>
      <c r="S413" s="252"/>
      <c r="T413" s="253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54" t="s">
        <v>136</v>
      </c>
      <c r="AU413" s="254" t="s">
        <v>85</v>
      </c>
      <c r="AV413" s="14" t="s">
        <v>134</v>
      </c>
      <c r="AW413" s="14" t="s">
        <v>31</v>
      </c>
      <c r="AX413" s="14" t="s">
        <v>83</v>
      </c>
      <c r="AY413" s="254" t="s">
        <v>126</v>
      </c>
    </row>
    <row r="414" s="2" customFormat="1" ht="101.25" customHeight="1">
      <c r="A414" s="38"/>
      <c r="B414" s="39"/>
      <c r="C414" s="265" t="s">
        <v>433</v>
      </c>
      <c r="D414" s="265" t="s">
        <v>273</v>
      </c>
      <c r="E414" s="266" t="s">
        <v>401</v>
      </c>
      <c r="F414" s="267" t="s">
        <v>402</v>
      </c>
      <c r="G414" s="268" t="s">
        <v>240</v>
      </c>
      <c r="H414" s="269">
        <v>6090</v>
      </c>
      <c r="I414" s="270"/>
      <c r="J414" s="271">
        <f>ROUND(I414*H414,2)</f>
        <v>0</v>
      </c>
      <c r="K414" s="267" t="s">
        <v>132</v>
      </c>
      <c r="L414" s="44"/>
      <c r="M414" s="272" t="s">
        <v>1</v>
      </c>
      <c r="N414" s="273" t="s">
        <v>40</v>
      </c>
      <c r="O414" s="91"/>
      <c r="P414" s="228">
        <f>O414*H414</f>
        <v>0</v>
      </c>
      <c r="Q414" s="228">
        <v>0</v>
      </c>
      <c r="R414" s="228">
        <f>Q414*H414</f>
        <v>0</v>
      </c>
      <c r="S414" s="228">
        <v>0</v>
      </c>
      <c r="T414" s="229">
        <f>S414*H414</f>
        <v>0</v>
      </c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R414" s="230" t="s">
        <v>134</v>
      </c>
      <c r="AT414" s="230" t="s">
        <v>273</v>
      </c>
      <c r="AU414" s="230" t="s">
        <v>85</v>
      </c>
      <c r="AY414" s="17" t="s">
        <v>126</v>
      </c>
      <c r="BE414" s="231">
        <f>IF(N414="základní",J414,0)</f>
        <v>0</v>
      </c>
      <c r="BF414" s="231">
        <f>IF(N414="snížená",J414,0)</f>
        <v>0</v>
      </c>
      <c r="BG414" s="231">
        <f>IF(N414="zákl. přenesená",J414,0)</f>
        <v>0</v>
      </c>
      <c r="BH414" s="231">
        <f>IF(N414="sníž. přenesená",J414,0)</f>
        <v>0</v>
      </c>
      <c r="BI414" s="231">
        <f>IF(N414="nulová",J414,0)</f>
        <v>0</v>
      </c>
      <c r="BJ414" s="17" t="s">
        <v>83</v>
      </c>
      <c r="BK414" s="231">
        <f>ROUND(I414*H414,2)</f>
        <v>0</v>
      </c>
      <c r="BL414" s="17" t="s">
        <v>134</v>
      </c>
      <c r="BM414" s="230" t="s">
        <v>717</v>
      </c>
    </row>
    <row r="415" s="2" customFormat="1">
      <c r="A415" s="38"/>
      <c r="B415" s="39"/>
      <c r="C415" s="40"/>
      <c r="D415" s="234" t="s">
        <v>277</v>
      </c>
      <c r="E415" s="40"/>
      <c r="F415" s="274" t="s">
        <v>398</v>
      </c>
      <c r="G415" s="40"/>
      <c r="H415" s="40"/>
      <c r="I415" s="275"/>
      <c r="J415" s="40"/>
      <c r="K415" s="40"/>
      <c r="L415" s="44"/>
      <c r="M415" s="276"/>
      <c r="N415" s="277"/>
      <c r="O415" s="91"/>
      <c r="P415" s="91"/>
      <c r="Q415" s="91"/>
      <c r="R415" s="91"/>
      <c r="S415" s="91"/>
      <c r="T415" s="92"/>
      <c r="U415" s="38"/>
      <c r="V415" s="38"/>
      <c r="W415" s="38"/>
      <c r="X415" s="38"/>
      <c r="Y415" s="38"/>
      <c r="Z415" s="38"/>
      <c r="AA415" s="38"/>
      <c r="AB415" s="38"/>
      <c r="AC415" s="38"/>
      <c r="AD415" s="38"/>
      <c r="AE415" s="38"/>
      <c r="AT415" s="17" t="s">
        <v>277</v>
      </c>
      <c r="AU415" s="17" t="s">
        <v>85</v>
      </c>
    </row>
    <row r="416" s="15" customFormat="1">
      <c r="A416" s="15"/>
      <c r="B416" s="255"/>
      <c r="C416" s="256"/>
      <c r="D416" s="234" t="s">
        <v>136</v>
      </c>
      <c r="E416" s="257" t="s">
        <v>1</v>
      </c>
      <c r="F416" s="258" t="s">
        <v>375</v>
      </c>
      <c r="G416" s="256"/>
      <c r="H416" s="257" t="s">
        <v>1</v>
      </c>
      <c r="I416" s="259"/>
      <c r="J416" s="256"/>
      <c r="K416" s="256"/>
      <c r="L416" s="260"/>
      <c r="M416" s="261"/>
      <c r="N416" s="262"/>
      <c r="O416" s="262"/>
      <c r="P416" s="262"/>
      <c r="Q416" s="262"/>
      <c r="R416" s="262"/>
      <c r="S416" s="262"/>
      <c r="T416" s="263"/>
      <c r="U416" s="15"/>
      <c r="V416" s="15"/>
      <c r="W416" s="15"/>
      <c r="X416" s="15"/>
      <c r="Y416" s="15"/>
      <c r="Z416" s="15"/>
      <c r="AA416" s="15"/>
      <c r="AB416" s="15"/>
      <c r="AC416" s="15"/>
      <c r="AD416" s="15"/>
      <c r="AE416" s="15"/>
      <c r="AT416" s="264" t="s">
        <v>136</v>
      </c>
      <c r="AU416" s="264" t="s">
        <v>85</v>
      </c>
      <c r="AV416" s="15" t="s">
        <v>83</v>
      </c>
      <c r="AW416" s="15" t="s">
        <v>31</v>
      </c>
      <c r="AX416" s="15" t="s">
        <v>75</v>
      </c>
      <c r="AY416" s="264" t="s">
        <v>126</v>
      </c>
    </row>
    <row r="417" s="13" customFormat="1">
      <c r="A417" s="13"/>
      <c r="B417" s="232"/>
      <c r="C417" s="233"/>
      <c r="D417" s="234" t="s">
        <v>136</v>
      </c>
      <c r="E417" s="235" t="s">
        <v>1</v>
      </c>
      <c r="F417" s="236" t="s">
        <v>715</v>
      </c>
      <c r="G417" s="233"/>
      <c r="H417" s="237">
        <v>5100</v>
      </c>
      <c r="I417" s="238"/>
      <c r="J417" s="233"/>
      <c r="K417" s="233"/>
      <c r="L417" s="239"/>
      <c r="M417" s="240"/>
      <c r="N417" s="241"/>
      <c r="O417" s="241"/>
      <c r="P417" s="241"/>
      <c r="Q417" s="241"/>
      <c r="R417" s="241"/>
      <c r="S417" s="241"/>
      <c r="T417" s="242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43" t="s">
        <v>136</v>
      </c>
      <c r="AU417" s="243" t="s">
        <v>85</v>
      </c>
      <c r="AV417" s="13" t="s">
        <v>85</v>
      </c>
      <c r="AW417" s="13" t="s">
        <v>31</v>
      </c>
      <c r="AX417" s="13" t="s">
        <v>75</v>
      </c>
      <c r="AY417" s="243" t="s">
        <v>126</v>
      </c>
    </row>
    <row r="418" s="13" customFormat="1">
      <c r="A418" s="13"/>
      <c r="B418" s="232"/>
      <c r="C418" s="233"/>
      <c r="D418" s="234" t="s">
        <v>136</v>
      </c>
      <c r="E418" s="235" t="s">
        <v>1</v>
      </c>
      <c r="F418" s="236" t="s">
        <v>716</v>
      </c>
      <c r="G418" s="233"/>
      <c r="H418" s="237">
        <v>990</v>
      </c>
      <c r="I418" s="238"/>
      <c r="J418" s="233"/>
      <c r="K418" s="233"/>
      <c r="L418" s="239"/>
      <c r="M418" s="240"/>
      <c r="N418" s="241"/>
      <c r="O418" s="241"/>
      <c r="P418" s="241"/>
      <c r="Q418" s="241"/>
      <c r="R418" s="241"/>
      <c r="S418" s="241"/>
      <c r="T418" s="242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3" t="s">
        <v>136</v>
      </c>
      <c r="AU418" s="243" t="s">
        <v>85</v>
      </c>
      <c r="AV418" s="13" t="s">
        <v>85</v>
      </c>
      <c r="AW418" s="13" t="s">
        <v>31</v>
      </c>
      <c r="AX418" s="13" t="s">
        <v>75</v>
      </c>
      <c r="AY418" s="243" t="s">
        <v>126</v>
      </c>
    </row>
    <row r="419" s="14" customFormat="1">
      <c r="A419" s="14"/>
      <c r="B419" s="244"/>
      <c r="C419" s="245"/>
      <c r="D419" s="234" t="s">
        <v>136</v>
      </c>
      <c r="E419" s="246" t="s">
        <v>1</v>
      </c>
      <c r="F419" s="247" t="s">
        <v>139</v>
      </c>
      <c r="G419" s="245"/>
      <c r="H419" s="248">
        <v>6090</v>
      </c>
      <c r="I419" s="249"/>
      <c r="J419" s="245"/>
      <c r="K419" s="245"/>
      <c r="L419" s="250"/>
      <c r="M419" s="251"/>
      <c r="N419" s="252"/>
      <c r="O419" s="252"/>
      <c r="P419" s="252"/>
      <c r="Q419" s="252"/>
      <c r="R419" s="252"/>
      <c r="S419" s="252"/>
      <c r="T419" s="253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54" t="s">
        <v>136</v>
      </c>
      <c r="AU419" s="254" t="s">
        <v>85</v>
      </c>
      <c r="AV419" s="14" t="s">
        <v>134</v>
      </c>
      <c r="AW419" s="14" t="s">
        <v>31</v>
      </c>
      <c r="AX419" s="14" t="s">
        <v>83</v>
      </c>
      <c r="AY419" s="254" t="s">
        <v>126</v>
      </c>
    </row>
    <row r="420" s="2" customFormat="1" ht="62.7" customHeight="1">
      <c r="A420" s="38"/>
      <c r="B420" s="39"/>
      <c r="C420" s="265" t="s">
        <v>439</v>
      </c>
      <c r="D420" s="265" t="s">
        <v>273</v>
      </c>
      <c r="E420" s="266" t="s">
        <v>405</v>
      </c>
      <c r="F420" s="267" t="s">
        <v>406</v>
      </c>
      <c r="G420" s="268" t="s">
        <v>131</v>
      </c>
      <c r="H420" s="269">
        <v>570</v>
      </c>
      <c r="I420" s="270"/>
      <c r="J420" s="271">
        <f>ROUND(I420*H420,2)</f>
        <v>0</v>
      </c>
      <c r="K420" s="267" t="s">
        <v>132</v>
      </c>
      <c r="L420" s="44"/>
      <c r="M420" s="272" t="s">
        <v>1</v>
      </c>
      <c r="N420" s="273" t="s">
        <v>40</v>
      </c>
      <c r="O420" s="91"/>
      <c r="P420" s="228">
        <f>O420*H420</f>
        <v>0</v>
      </c>
      <c r="Q420" s="228">
        <v>0</v>
      </c>
      <c r="R420" s="228">
        <f>Q420*H420</f>
        <v>0</v>
      </c>
      <c r="S420" s="228">
        <v>0</v>
      </c>
      <c r="T420" s="229">
        <f>S420*H420</f>
        <v>0</v>
      </c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  <c r="AE420" s="38"/>
      <c r="AR420" s="230" t="s">
        <v>134</v>
      </c>
      <c r="AT420" s="230" t="s">
        <v>273</v>
      </c>
      <c r="AU420" s="230" t="s">
        <v>85</v>
      </c>
      <c r="AY420" s="17" t="s">
        <v>126</v>
      </c>
      <c r="BE420" s="231">
        <f>IF(N420="základní",J420,0)</f>
        <v>0</v>
      </c>
      <c r="BF420" s="231">
        <f>IF(N420="snížená",J420,0)</f>
        <v>0</v>
      </c>
      <c r="BG420" s="231">
        <f>IF(N420="zákl. přenesená",J420,0)</f>
        <v>0</v>
      </c>
      <c r="BH420" s="231">
        <f>IF(N420="sníž. přenesená",J420,0)</f>
        <v>0</v>
      </c>
      <c r="BI420" s="231">
        <f>IF(N420="nulová",J420,0)</f>
        <v>0</v>
      </c>
      <c r="BJ420" s="17" t="s">
        <v>83</v>
      </c>
      <c r="BK420" s="231">
        <f>ROUND(I420*H420,2)</f>
        <v>0</v>
      </c>
      <c r="BL420" s="17" t="s">
        <v>134</v>
      </c>
      <c r="BM420" s="230" t="s">
        <v>718</v>
      </c>
    </row>
    <row r="421" s="2" customFormat="1">
      <c r="A421" s="38"/>
      <c r="B421" s="39"/>
      <c r="C421" s="40"/>
      <c r="D421" s="234" t="s">
        <v>277</v>
      </c>
      <c r="E421" s="40"/>
      <c r="F421" s="274" t="s">
        <v>408</v>
      </c>
      <c r="G421" s="40"/>
      <c r="H421" s="40"/>
      <c r="I421" s="275"/>
      <c r="J421" s="40"/>
      <c r="K421" s="40"/>
      <c r="L421" s="44"/>
      <c r="M421" s="276"/>
      <c r="N421" s="277"/>
      <c r="O421" s="91"/>
      <c r="P421" s="91"/>
      <c r="Q421" s="91"/>
      <c r="R421" s="91"/>
      <c r="S421" s="91"/>
      <c r="T421" s="92"/>
      <c r="U421" s="38"/>
      <c r="V421" s="38"/>
      <c r="W421" s="38"/>
      <c r="X421" s="38"/>
      <c r="Y421" s="38"/>
      <c r="Z421" s="38"/>
      <c r="AA421" s="38"/>
      <c r="AB421" s="38"/>
      <c r="AC421" s="38"/>
      <c r="AD421" s="38"/>
      <c r="AE421" s="38"/>
      <c r="AT421" s="17" t="s">
        <v>277</v>
      </c>
      <c r="AU421" s="17" t="s">
        <v>85</v>
      </c>
    </row>
    <row r="422" s="15" customFormat="1">
      <c r="A422" s="15"/>
      <c r="B422" s="255"/>
      <c r="C422" s="256"/>
      <c r="D422" s="234" t="s">
        <v>136</v>
      </c>
      <c r="E422" s="257" t="s">
        <v>1</v>
      </c>
      <c r="F422" s="258" t="s">
        <v>221</v>
      </c>
      <c r="G422" s="256"/>
      <c r="H422" s="257" t="s">
        <v>1</v>
      </c>
      <c r="I422" s="259"/>
      <c r="J422" s="256"/>
      <c r="K422" s="256"/>
      <c r="L422" s="260"/>
      <c r="M422" s="261"/>
      <c r="N422" s="262"/>
      <c r="O422" s="262"/>
      <c r="P422" s="262"/>
      <c r="Q422" s="262"/>
      <c r="R422" s="262"/>
      <c r="S422" s="262"/>
      <c r="T422" s="263"/>
      <c r="U422" s="15"/>
      <c r="V422" s="15"/>
      <c r="W422" s="15"/>
      <c r="X422" s="15"/>
      <c r="Y422" s="15"/>
      <c r="Z422" s="15"/>
      <c r="AA422" s="15"/>
      <c r="AB422" s="15"/>
      <c r="AC422" s="15"/>
      <c r="AD422" s="15"/>
      <c r="AE422" s="15"/>
      <c r="AT422" s="264" t="s">
        <v>136</v>
      </c>
      <c r="AU422" s="264" t="s">
        <v>85</v>
      </c>
      <c r="AV422" s="15" t="s">
        <v>83</v>
      </c>
      <c r="AW422" s="15" t="s">
        <v>31</v>
      </c>
      <c r="AX422" s="15" t="s">
        <v>75</v>
      </c>
      <c r="AY422" s="264" t="s">
        <v>126</v>
      </c>
    </row>
    <row r="423" s="13" customFormat="1">
      <c r="A423" s="13"/>
      <c r="B423" s="232"/>
      <c r="C423" s="233"/>
      <c r="D423" s="234" t="s">
        <v>136</v>
      </c>
      <c r="E423" s="235" t="s">
        <v>1</v>
      </c>
      <c r="F423" s="236" t="s">
        <v>588</v>
      </c>
      <c r="G423" s="233"/>
      <c r="H423" s="237">
        <v>570</v>
      </c>
      <c r="I423" s="238"/>
      <c r="J423" s="233"/>
      <c r="K423" s="233"/>
      <c r="L423" s="239"/>
      <c r="M423" s="240"/>
      <c r="N423" s="241"/>
      <c r="O423" s="241"/>
      <c r="P423" s="241"/>
      <c r="Q423" s="241"/>
      <c r="R423" s="241"/>
      <c r="S423" s="241"/>
      <c r="T423" s="242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43" t="s">
        <v>136</v>
      </c>
      <c r="AU423" s="243" t="s">
        <v>85</v>
      </c>
      <c r="AV423" s="13" t="s">
        <v>85</v>
      </c>
      <c r="AW423" s="13" t="s">
        <v>31</v>
      </c>
      <c r="AX423" s="13" t="s">
        <v>75</v>
      </c>
      <c r="AY423" s="243" t="s">
        <v>126</v>
      </c>
    </row>
    <row r="424" s="14" customFormat="1">
      <c r="A424" s="14"/>
      <c r="B424" s="244"/>
      <c r="C424" s="245"/>
      <c r="D424" s="234" t="s">
        <v>136</v>
      </c>
      <c r="E424" s="246" t="s">
        <v>1</v>
      </c>
      <c r="F424" s="247" t="s">
        <v>139</v>
      </c>
      <c r="G424" s="245"/>
      <c r="H424" s="248">
        <v>570</v>
      </c>
      <c r="I424" s="249"/>
      <c r="J424" s="245"/>
      <c r="K424" s="245"/>
      <c r="L424" s="250"/>
      <c r="M424" s="251"/>
      <c r="N424" s="252"/>
      <c r="O424" s="252"/>
      <c r="P424" s="252"/>
      <c r="Q424" s="252"/>
      <c r="R424" s="252"/>
      <c r="S424" s="252"/>
      <c r="T424" s="253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54" t="s">
        <v>136</v>
      </c>
      <c r="AU424" s="254" t="s">
        <v>85</v>
      </c>
      <c r="AV424" s="14" t="s">
        <v>134</v>
      </c>
      <c r="AW424" s="14" t="s">
        <v>31</v>
      </c>
      <c r="AX424" s="14" t="s">
        <v>83</v>
      </c>
      <c r="AY424" s="254" t="s">
        <v>126</v>
      </c>
    </row>
    <row r="425" s="2" customFormat="1" ht="76.35" customHeight="1">
      <c r="A425" s="38"/>
      <c r="B425" s="39"/>
      <c r="C425" s="265" t="s">
        <v>446</v>
      </c>
      <c r="D425" s="265" t="s">
        <v>273</v>
      </c>
      <c r="E425" s="266" t="s">
        <v>420</v>
      </c>
      <c r="F425" s="267" t="s">
        <v>421</v>
      </c>
      <c r="G425" s="268" t="s">
        <v>413</v>
      </c>
      <c r="H425" s="269">
        <v>135</v>
      </c>
      <c r="I425" s="270"/>
      <c r="J425" s="271">
        <f>ROUND(I425*H425,2)</f>
        <v>0</v>
      </c>
      <c r="K425" s="267" t="s">
        <v>132</v>
      </c>
      <c r="L425" s="44"/>
      <c r="M425" s="272" t="s">
        <v>1</v>
      </c>
      <c r="N425" s="273" t="s">
        <v>40</v>
      </c>
      <c r="O425" s="91"/>
      <c r="P425" s="228">
        <f>O425*H425</f>
        <v>0</v>
      </c>
      <c r="Q425" s="228">
        <v>0</v>
      </c>
      <c r="R425" s="228">
        <f>Q425*H425</f>
        <v>0</v>
      </c>
      <c r="S425" s="228">
        <v>0</v>
      </c>
      <c r="T425" s="229">
        <f>S425*H425</f>
        <v>0</v>
      </c>
      <c r="U425" s="38"/>
      <c r="V425" s="38"/>
      <c r="W425" s="38"/>
      <c r="X425" s="38"/>
      <c r="Y425" s="38"/>
      <c r="Z425" s="38"/>
      <c r="AA425" s="38"/>
      <c r="AB425" s="38"/>
      <c r="AC425" s="38"/>
      <c r="AD425" s="38"/>
      <c r="AE425" s="38"/>
      <c r="AR425" s="230" t="s">
        <v>134</v>
      </c>
      <c r="AT425" s="230" t="s">
        <v>273</v>
      </c>
      <c r="AU425" s="230" t="s">
        <v>85</v>
      </c>
      <c r="AY425" s="17" t="s">
        <v>126</v>
      </c>
      <c r="BE425" s="231">
        <f>IF(N425="základní",J425,0)</f>
        <v>0</v>
      </c>
      <c r="BF425" s="231">
        <f>IF(N425="snížená",J425,0)</f>
        <v>0</v>
      </c>
      <c r="BG425" s="231">
        <f>IF(N425="zákl. přenesená",J425,0)</f>
        <v>0</v>
      </c>
      <c r="BH425" s="231">
        <f>IF(N425="sníž. přenesená",J425,0)</f>
        <v>0</v>
      </c>
      <c r="BI425" s="231">
        <f>IF(N425="nulová",J425,0)</f>
        <v>0</v>
      </c>
      <c r="BJ425" s="17" t="s">
        <v>83</v>
      </c>
      <c r="BK425" s="231">
        <f>ROUND(I425*H425,2)</f>
        <v>0</v>
      </c>
      <c r="BL425" s="17" t="s">
        <v>134</v>
      </c>
      <c r="BM425" s="230" t="s">
        <v>719</v>
      </c>
    </row>
    <row r="426" s="2" customFormat="1">
      <c r="A426" s="38"/>
      <c r="B426" s="39"/>
      <c r="C426" s="40"/>
      <c r="D426" s="234" t="s">
        <v>277</v>
      </c>
      <c r="E426" s="40"/>
      <c r="F426" s="274" t="s">
        <v>423</v>
      </c>
      <c r="G426" s="40"/>
      <c r="H426" s="40"/>
      <c r="I426" s="275"/>
      <c r="J426" s="40"/>
      <c r="K426" s="40"/>
      <c r="L426" s="44"/>
      <c r="M426" s="276"/>
      <c r="N426" s="277"/>
      <c r="O426" s="91"/>
      <c r="P426" s="91"/>
      <c r="Q426" s="91"/>
      <c r="R426" s="91"/>
      <c r="S426" s="91"/>
      <c r="T426" s="92"/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T426" s="17" t="s">
        <v>277</v>
      </c>
      <c r="AU426" s="17" t="s">
        <v>85</v>
      </c>
    </row>
    <row r="427" s="15" customFormat="1">
      <c r="A427" s="15"/>
      <c r="B427" s="255"/>
      <c r="C427" s="256"/>
      <c r="D427" s="234" t="s">
        <v>136</v>
      </c>
      <c r="E427" s="257" t="s">
        <v>1</v>
      </c>
      <c r="F427" s="258" t="s">
        <v>424</v>
      </c>
      <c r="G427" s="256"/>
      <c r="H427" s="257" t="s">
        <v>1</v>
      </c>
      <c r="I427" s="259"/>
      <c r="J427" s="256"/>
      <c r="K427" s="256"/>
      <c r="L427" s="260"/>
      <c r="M427" s="261"/>
      <c r="N427" s="262"/>
      <c r="O427" s="262"/>
      <c r="P427" s="262"/>
      <c r="Q427" s="262"/>
      <c r="R427" s="262"/>
      <c r="S427" s="262"/>
      <c r="T427" s="263"/>
      <c r="U427" s="15"/>
      <c r="V427" s="15"/>
      <c r="W427" s="15"/>
      <c r="X427" s="15"/>
      <c r="Y427" s="15"/>
      <c r="Z427" s="15"/>
      <c r="AA427" s="15"/>
      <c r="AB427" s="15"/>
      <c r="AC427" s="15"/>
      <c r="AD427" s="15"/>
      <c r="AE427" s="15"/>
      <c r="AT427" s="264" t="s">
        <v>136</v>
      </c>
      <c r="AU427" s="264" t="s">
        <v>85</v>
      </c>
      <c r="AV427" s="15" t="s">
        <v>83</v>
      </c>
      <c r="AW427" s="15" t="s">
        <v>31</v>
      </c>
      <c r="AX427" s="15" t="s">
        <v>75</v>
      </c>
      <c r="AY427" s="264" t="s">
        <v>126</v>
      </c>
    </row>
    <row r="428" s="15" customFormat="1">
      <c r="A428" s="15"/>
      <c r="B428" s="255"/>
      <c r="C428" s="256"/>
      <c r="D428" s="234" t="s">
        <v>136</v>
      </c>
      <c r="E428" s="257" t="s">
        <v>1</v>
      </c>
      <c r="F428" s="258" t="s">
        <v>720</v>
      </c>
      <c r="G428" s="256"/>
      <c r="H428" s="257" t="s">
        <v>1</v>
      </c>
      <c r="I428" s="259"/>
      <c r="J428" s="256"/>
      <c r="K428" s="256"/>
      <c r="L428" s="260"/>
      <c r="M428" s="261"/>
      <c r="N428" s="262"/>
      <c r="O428" s="262"/>
      <c r="P428" s="262"/>
      <c r="Q428" s="262"/>
      <c r="R428" s="262"/>
      <c r="S428" s="262"/>
      <c r="T428" s="263"/>
      <c r="U428" s="15"/>
      <c r="V428" s="15"/>
      <c r="W428" s="15"/>
      <c r="X428" s="15"/>
      <c r="Y428" s="15"/>
      <c r="Z428" s="15"/>
      <c r="AA428" s="15"/>
      <c r="AB428" s="15"/>
      <c r="AC428" s="15"/>
      <c r="AD428" s="15"/>
      <c r="AE428" s="15"/>
      <c r="AT428" s="264" t="s">
        <v>136</v>
      </c>
      <c r="AU428" s="264" t="s">
        <v>85</v>
      </c>
      <c r="AV428" s="15" t="s">
        <v>83</v>
      </c>
      <c r="AW428" s="15" t="s">
        <v>31</v>
      </c>
      <c r="AX428" s="15" t="s">
        <v>75</v>
      </c>
      <c r="AY428" s="264" t="s">
        <v>126</v>
      </c>
    </row>
    <row r="429" s="13" customFormat="1">
      <c r="A429" s="13"/>
      <c r="B429" s="232"/>
      <c r="C429" s="233"/>
      <c r="D429" s="234" t="s">
        <v>136</v>
      </c>
      <c r="E429" s="235" t="s">
        <v>1</v>
      </c>
      <c r="F429" s="236" t="s">
        <v>721</v>
      </c>
      <c r="G429" s="233"/>
      <c r="H429" s="237">
        <v>135</v>
      </c>
      <c r="I429" s="238"/>
      <c r="J429" s="233"/>
      <c r="K429" s="233"/>
      <c r="L429" s="239"/>
      <c r="M429" s="240"/>
      <c r="N429" s="241"/>
      <c r="O429" s="241"/>
      <c r="P429" s="241"/>
      <c r="Q429" s="241"/>
      <c r="R429" s="241"/>
      <c r="S429" s="241"/>
      <c r="T429" s="242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43" t="s">
        <v>136</v>
      </c>
      <c r="AU429" s="243" t="s">
        <v>85</v>
      </c>
      <c r="AV429" s="13" t="s">
        <v>85</v>
      </c>
      <c r="AW429" s="13" t="s">
        <v>31</v>
      </c>
      <c r="AX429" s="13" t="s">
        <v>75</v>
      </c>
      <c r="AY429" s="243" t="s">
        <v>126</v>
      </c>
    </row>
    <row r="430" s="14" customFormat="1">
      <c r="A430" s="14"/>
      <c r="B430" s="244"/>
      <c r="C430" s="245"/>
      <c r="D430" s="234" t="s">
        <v>136</v>
      </c>
      <c r="E430" s="246" t="s">
        <v>1</v>
      </c>
      <c r="F430" s="247" t="s">
        <v>139</v>
      </c>
      <c r="G430" s="245"/>
      <c r="H430" s="248">
        <v>135</v>
      </c>
      <c r="I430" s="249"/>
      <c r="J430" s="245"/>
      <c r="K430" s="245"/>
      <c r="L430" s="250"/>
      <c r="M430" s="251"/>
      <c r="N430" s="252"/>
      <c r="O430" s="252"/>
      <c r="P430" s="252"/>
      <c r="Q430" s="252"/>
      <c r="R430" s="252"/>
      <c r="S430" s="252"/>
      <c r="T430" s="253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54" t="s">
        <v>136</v>
      </c>
      <c r="AU430" s="254" t="s">
        <v>85</v>
      </c>
      <c r="AV430" s="14" t="s">
        <v>134</v>
      </c>
      <c r="AW430" s="14" t="s">
        <v>31</v>
      </c>
      <c r="AX430" s="14" t="s">
        <v>83</v>
      </c>
      <c r="AY430" s="254" t="s">
        <v>126</v>
      </c>
    </row>
    <row r="431" s="2" customFormat="1" ht="49.05" customHeight="1">
      <c r="A431" s="38"/>
      <c r="B431" s="39"/>
      <c r="C431" s="265" t="s">
        <v>237</v>
      </c>
      <c r="D431" s="265" t="s">
        <v>273</v>
      </c>
      <c r="E431" s="266" t="s">
        <v>722</v>
      </c>
      <c r="F431" s="267" t="s">
        <v>723</v>
      </c>
      <c r="G431" s="268" t="s">
        <v>240</v>
      </c>
      <c r="H431" s="269">
        <v>55</v>
      </c>
      <c r="I431" s="270"/>
      <c r="J431" s="271">
        <f>ROUND(I431*H431,2)</f>
        <v>0</v>
      </c>
      <c r="K431" s="267" t="s">
        <v>132</v>
      </c>
      <c r="L431" s="44"/>
      <c r="M431" s="272" t="s">
        <v>1</v>
      </c>
      <c r="N431" s="273" t="s">
        <v>40</v>
      </c>
      <c r="O431" s="91"/>
      <c r="P431" s="228">
        <f>O431*H431</f>
        <v>0</v>
      </c>
      <c r="Q431" s="228">
        <v>0</v>
      </c>
      <c r="R431" s="228">
        <f>Q431*H431</f>
        <v>0</v>
      </c>
      <c r="S431" s="228">
        <v>0</v>
      </c>
      <c r="T431" s="229">
        <f>S431*H431</f>
        <v>0</v>
      </c>
      <c r="U431" s="38"/>
      <c r="V431" s="38"/>
      <c r="W431" s="38"/>
      <c r="X431" s="38"/>
      <c r="Y431" s="38"/>
      <c r="Z431" s="38"/>
      <c r="AA431" s="38"/>
      <c r="AB431" s="38"/>
      <c r="AC431" s="38"/>
      <c r="AD431" s="38"/>
      <c r="AE431" s="38"/>
      <c r="AR431" s="230" t="s">
        <v>134</v>
      </c>
      <c r="AT431" s="230" t="s">
        <v>273</v>
      </c>
      <c r="AU431" s="230" t="s">
        <v>85</v>
      </c>
      <c r="AY431" s="17" t="s">
        <v>126</v>
      </c>
      <c r="BE431" s="231">
        <f>IF(N431="základní",J431,0)</f>
        <v>0</v>
      </c>
      <c r="BF431" s="231">
        <f>IF(N431="snížená",J431,0)</f>
        <v>0</v>
      </c>
      <c r="BG431" s="231">
        <f>IF(N431="zákl. přenesená",J431,0)</f>
        <v>0</v>
      </c>
      <c r="BH431" s="231">
        <f>IF(N431="sníž. přenesená",J431,0)</f>
        <v>0</v>
      </c>
      <c r="BI431" s="231">
        <f>IF(N431="nulová",J431,0)</f>
        <v>0</v>
      </c>
      <c r="BJ431" s="17" t="s">
        <v>83</v>
      </c>
      <c r="BK431" s="231">
        <f>ROUND(I431*H431,2)</f>
        <v>0</v>
      </c>
      <c r="BL431" s="17" t="s">
        <v>134</v>
      </c>
      <c r="BM431" s="230" t="s">
        <v>724</v>
      </c>
    </row>
    <row r="432" s="2" customFormat="1">
      <c r="A432" s="38"/>
      <c r="B432" s="39"/>
      <c r="C432" s="40"/>
      <c r="D432" s="234" t="s">
        <v>277</v>
      </c>
      <c r="E432" s="40"/>
      <c r="F432" s="274" t="s">
        <v>431</v>
      </c>
      <c r="G432" s="40"/>
      <c r="H432" s="40"/>
      <c r="I432" s="275"/>
      <c r="J432" s="40"/>
      <c r="K432" s="40"/>
      <c r="L432" s="44"/>
      <c r="M432" s="276"/>
      <c r="N432" s="277"/>
      <c r="O432" s="91"/>
      <c r="P432" s="91"/>
      <c r="Q432" s="91"/>
      <c r="R432" s="91"/>
      <c r="S432" s="91"/>
      <c r="T432" s="92"/>
      <c r="U432" s="38"/>
      <c r="V432" s="38"/>
      <c r="W432" s="38"/>
      <c r="X432" s="38"/>
      <c r="Y432" s="38"/>
      <c r="Z432" s="38"/>
      <c r="AA432" s="38"/>
      <c r="AB432" s="38"/>
      <c r="AC432" s="38"/>
      <c r="AD432" s="38"/>
      <c r="AE432" s="38"/>
      <c r="AT432" s="17" t="s">
        <v>277</v>
      </c>
      <c r="AU432" s="17" t="s">
        <v>85</v>
      </c>
    </row>
    <row r="433" s="15" customFormat="1">
      <c r="A433" s="15"/>
      <c r="B433" s="255"/>
      <c r="C433" s="256"/>
      <c r="D433" s="234" t="s">
        <v>136</v>
      </c>
      <c r="E433" s="257" t="s">
        <v>1</v>
      </c>
      <c r="F433" s="258" t="s">
        <v>552</v>
      </c>
      <c r="G433" s="256"/>
      <c r="H433" s="257" t="s">
        <v>1</v>
      </c>
      <c r="I433" s="259"/>
      <c r="J433" s="256"/>
      <c r="K433" s="256"/>
      <c r="L433" s="260"/>
      <c r="M433" s="261"/>
      <c r="N433" s="262"/>
      <c r="O433" s="262"/>
      <c r="P433" s="262"/>
      <c r="Q433" s="262"/>
      <c r="R433" s="262"/>
      <c r="S433" s="262"/>
      <c r="T433" s="263"/>
      <c r="U433" s="15"/>
      <c r="V433" s="15"/>
      <c r="W433" s="15"/>
      <c r="X433" s="15"/>
      <c r="Y433" s="15"/>
      <c r="Z433" s="15"/>
      <c r="AA433" s="15"/>
      <c r="AB433" s="15"/>
      <c r="AC433" s="15"/>
      <c r="AD433" s="15"/>
      <c r="AE433" s="15"/>
      <c r="AT433" s="264" t="s">
        <v>136</v>
      </c>
      <c r="AU433" s="264" t="s">
        <v>85</v>
      </c>
      <c r="AV433" s="15" t="s">
        <v>83</v>
      </c>
      <c r="AW433" s="15" t="s">
        <v>31</v>
      </c>
      <c r="AX433" s="15" t="s">
        <v>75</v>
      </c>
      <c r="AY433" s="264" t="s">
        <v>126</v>
      </c>
    </row>
    <row r="434" s="13" customFormat="1">
      <c r="A434" s="13"/>
      <c r="B434" s="232"/>
      <c r="C434" s="233"/>
      <c r="D434" s="234" t="s">
        <v>136</v>
      </c>
      <c r="E434" s="235" t="s">
        <v>1</v>
      </c>
      <c r="F434" s="236" t="s">
        <v>478</v>
      </c>
      <c r="G434" s="233"/>
      <c r="H434" s="237">
        <v>55</v>
      </c>
      <c r="I434" s="238"/>
      <c r="J434" s="233"/>
      <c r="K434" s="233"/>
      <c r="L434" s="239"/>
      <c r="M434" s="240"/>
      <c r="N434" s="241"/>
      <c r="O434" s="241"/>
      <c r="P434" s="241"/>
      <c r="Q434" s="241"/>
      <c r="R434" s="241"/>
      <c r="S434" s="241"/>
      <c r="T434" s="242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43" t="s">
        <v>136</v>
      </c>
      <c r="AU434" s="243" t="s">
        <v>85</v>
      </c>
      <c r="AV434" s="13" t="s">
        <v>85</v>
      </c>
      <c r="AW434" s="13" t="s">
        <v>31</v>
      </c>
      <c r="AX434" s="13" t="s">
        <v>75</v>
      </c>
      <c r="AY434" s="243" t="s">
        <v>126</v>
      </c>
    </row>
    <row r="435" s="14" customFormat="1">
      <c r="A435" s="14"/>
      <c r="B435" s="244"/>
      <c r="C435" s="245"/>
      <c r="D435" s="234" t="s">
        <v>136</v>
      </c>
      <c r="E435" s="246" t="s">
        <v>1</v>
      </c>
      <c r="F435" s="247" t="s">
        <v>139</v>
      </c>
      <c r="G435" s="245"/>
      <c r="H435" s="248">
        <v>55</v>
      </c>
      <c r="I435" s="249"/>
      <c r="J435" s="245"/>
      <c r="K435" s="245"/>
      <c r="L435" s="250"/>
      <c r="M435" s="251"/>
      <c r="N435" s="252"/>
      <c r="O435" s="252"/>
      <c r="P435" s="252"/>
      <c r="Q435" s="252"/>
      <c r="R435" s="252"/>
      <c r="S435" s="252"/>
      <c r="T435" s="253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54" t="s">
        <v>136</v>
      </c>
      <c r="AU435" s="254" t="s">
        <v>85</v>
      </c>
      <c r="AV435" s="14" t="s">
        <v>134</v>
      </c>
      <c r="AW435" s="14" t="s">
        <v>31</v>
      </c>
      <c r="AX435" s="14" t="s">
        <v>83</v>
      </c>
      <c r="AY435" s="254" t="s">
        <v>126</v>
      </c>
    </row>
    <row r="436" s="2" customFormat="1" ht="49.05" customHeight="1">
      <c r="A436" s="38"/>
      <c r="B436" s="39"/>
      <c r="C436" s="265" t="s">
        <v>155</v>
      </c>
      <c r="D436" s="265" t="s">
        <v>273</v>
      </c>
      <c r="E436" s="266" t="s">
        <v>434</v>
      </c>
      <c r="F436" s="267" t="s">
        <v>435</v>
      </c>
      <c r="G436" s="268" t="s">
        <v>240</v>
      </c>
      <c r="H436" s="269">
        <v>60</v>
      </c>
      <c r="I436" s="270"/>
      <c r="J436" s="271">
        <f>ROUND(I436*H436,2)</f>
        <v>0</v>
      </c>
      <c r="K436" s="267" t="s">
        <v>132</v>
      </c>
      <c r="L436" s="44"/>
      <c r="M436" s="272" t="s">
        <v>1</v>
      </c>
      <c r="N436" s="273" t="s">
        <v>40</v>
      </c>
      <c r="O436" s="91"/>
      <c r="P436" s="228">
        <f>O436*H436</f>
        <v>0</v>
      </c>
      <c r="Q436" s="228">
        <v>0</v>
      </c>
      <c r="R436" s="228">
        <f>Q436*H436</f>
        <v>0</v>
      </c>
      <c r="S436" s="228">
        <v>0</v>
      </c>
      <c r="T436" s="229">
        <f>S436*H436</f>
        <v>0</v>
      </c>
      <c r="U436" s="38"/>
      <c r="V436" s="38"/>
      <c r="W436" s="38"/>
      <c r="X436" s="38"/>
      <c r="Y436" s="38"/>
      <c r="Z436" s="38"/>
      <c r="AA436" s="38"/>
      <c r="AB436" s="38"/>
      <c r="AC436" s="38"/>
      <c r="AD436" s="38"/>
      <c r="AE436" s="38"/>
      <c r="AR436" s="230" t="s">
        <v>134</v>
      </c>
      <c r="AT436" s="230" t="s">
        <v>273</v>
      </c>
      <c r="AU436" s="230" t="s">
        <v>85</v>
      </c>
      <c r="AY436" s="17" t="s">
        <v>126</v>
      </c>
      <c r="BE436" s="231">
        <f>IF(N436="základní",J436,0)</f>
        <v>0</v>
      </c>
      <c r="BF436" s="231">
        <f>IF(N436="snížená",J436,0)</f>
        <v>0</v>
      </c>
      <c r="BG436" s="231">
        <f>IF(N436="zákl. přenesená",J436,0)</f>
        <v>0</v>
      </c>
      <c r="BH436" s="231">
        <f>IF(N436="sníž. přenesená",J436,0)</f>
        <v>0</v>
      </c>
      <c r="BI436" s="231">
        <f>IF(N436="nulová",J436,0)</f>
        <v>0</v>
      </c>
      <c r="BJ436" s="17" t="s">
        <v>83</v>
      </c>
      <c r="BK436" s="231">
        <f>ROUND(I436*H436,2)</f>
        <v>0</v>
      </c>
      <c r="BL436" s="17" t="s">
        <v>134</v>
      </c>
      <c r="BM436" s="230" t="s">
        <v>725</v>
      </c>
    </row>
    <row r="437" s="2" customFormat="1">
      <c r="A437" s="38"/>
      <c r="B437" s="39"/>
      <c r="C437" s="40"/>
      <c r="D437" s="234" t="s">
        <v>277</v>
      </c>
      <c r="E437" s="40"/>
      <c r="F437" s="274" t="s">
        <v>437</v>
      </c>
      <c r="G437" s="40"/>
      <c r="H437" s="40"/>
      <c r="I437" s="275"/>
      <c r="J437" s="40"/>
      <c r="K437" s="40"/>
      <c r="L437" s="44"/>
      <c r="M437" s="276"/>
      <c r="N437" s="277"/>
      <c r="O437" s="91"/>
      <c r="P437" s="91"/>
      <c r="Q437" s="91"/>
      <c r="R437" s="91"/>
      <c r="S437" s="91"/>
      <c r="T437" s="92"/>
      <c r="U437" s="38"/>
      <c r="V437" s="38"/>
      <c r="W437" s="38"/>
      <c r="X437" s="38"/>
      <c r="Y437" s="38"/>
      <c r="Z437" s="38"/>
      <c r="AA437" s="38"/>
      <c r="AB437" s="38"/>
      <c r="AC437" s="38"/>
      <c r="AD437" s="38"/>
      <c r="AE437" s="38"/>
      <c r="AT437" s="17" t="s">
        <v>277</v>
      </c>
      <c r="AU437" s="17" t="s">
        <v>85</v>
      </c>
    </row>
    <row r="438" s="15" customFormat="1">
      <c r="A438" s="15"/>
      <c r="B438" s="255"/>
      <c r="C438" s="256"/>
      <c r="D438" s="234" t="s">
        <v>136</v>
      </c>
      <c r="E438" s="257" t="s">
        <v>1</v>
      </c>
      <c r="F438" s="258" t="s">
        <v>552</v>
      </c>
      <c r="G438" s="256"/>
      <c r="H438" s="257" t="s">
        <v>1</v>
      </c>
      <c r="I438" s="259"/>
      <c r="J438" s="256"/>
      <c r="K438" s="256"/>
      <c r="L438" s="260"/>
      <c r="M438" s="261"/>
      <c r="N438" s="262"/>
      <c r="O438" s="262"/>
      <c r="P438" s="262"/>
      <c r="Q438" s="262"/>
      <c r="R438" s="262"/>
      <c r="S438" s="262"/>
      <c r="T438" s="263"/>
      <c r="U438" s="15"/>
      <c r="V438" s="15"/>
      <c r="W438" s="15"/>
      <c r="X438" s="15"/>
      <c r="Y438" s="15"/>
      <c r="Z438" s="15"/>
      <c r="AA438" s="15"/>
      <c r="AB438" s="15"/>
      <c r="AC438" s="15"/>
      <c r="AD438" s="15"/>
      <c r="AE438" s="15"/>
      <c r="AT438" s="264" t="s">
        <v>136</v>
      </c>
      <c r="AU438" s="264" t="s">
        <v>85</v>
      </c>
      <c r="AV438" s="15" t="s">
        <v>83</v>
      </c>
      <c r="AW438" s="15" t="s">
        <v>31</v>
      </c>
      <c r="AX438" s="15" t="s">
        <v>75</v>
      </c>
      <c r="AY438" s="264" t="s">
        <v>126</v>
      </c>
    </row>
    <row r="439" s="15" customFormat="1">
      <c r="A439" s="15"/>
      <c r="B439" s="255"/>
      <c r="C439" s="256"/>
      <c r="D439" s="234" t="s">
        <v>136</v>
      </c>
      <c r="E439" s="257" t="s">
        <v>1</v>
      </c>
      <c r="F439" s="258" t="s">
        <v>726</v>
      </c>
      <c r="G439" s="256"/>
      <c r="H439" s="257" t="s">
        <v>1</v>
      </c>
      <c r="I439" s="259"/>
      <c r="J439" s="256"/>
      <c r="K439" s="256"/>
      <c r="L439" s="260"/>
      <c r="M439" s="261"/>
      <c r="N439" s="262"/>
      <c r="O439" s="262"/>
      <c r="P439" s="262"/>
      <c r="Q439" s="262"/>
      <c r="R439" s="262"/>
      <c r="S439" s="262"/>
      <c r="T439" s="263"/>
      <c r="U439" s="15"/>
      <c r="V439" s="15"/>
      <c r="W439" s="15"/>
      <c r="X439" s="15"/>
      <c r="Y439" s="15"/>
      <c r="Z439" s="15"/>
      <c r="AA439" s="15"/>
      <c r="AB439" s="15"/>
      <c r="AC439" s="15"/>
      <c r="AD439" s="15"/>
      <c r="AE439" s="15"/>
      <c r="AT439" s="264" t="s">
        <v>136</v>
      </c>
      <c r="AU439" s="264" t="s">
        <v>85</v>
      </c>
      <c r="AV439" s="15" t="s">
        <v>83</v>
      </c>
      <c r="AW439" s="15" t="s">
        <v>31</v>
      </c>
      <c r="AX439" s="15" t="s">
        <v>75</v>
      </c>
      <c r="AY439" s="264" t="s">
        <v>126</v>
      </c>
    </row>
    <row r="440" s="13" customFormat="1">
      <c r="A440" s="13"/>
      <c r="B440" s="232"/>
      <c r="C440" s="233"/>
      <c r="D440" s="234" t="s">
        <v>136</v>
      </c>
      <c r="E440" s="235" t="s">
        <v>1</v>
      </c>
      <c r="F440" s="236" t="s">
        <v>393</v>
      </c>
      <c r="G440" s="233"/>
      <c r="H440" s="237">
        <v>60</v>
      </c>
      <c r="I440" s="238"/>
      <c r="J440" s="233"/>
      <c r="K440" s="233"/>
      <c r="L440" s="239"/>
      <c r="M440" s="240"/>
      <c r="N440" s="241"/>
      <c r="O440" s="241"/>
      <c r="P440" s="241"/>
      <c r="Q440" s="241"/>
      <c r="R440" s="241"/>
      <c r="S440" s="241"/>
      <c r="T440" s="242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43" t="s">
        <v>136</v>
      </c>
      <c r="AU440" s="243" t="s">
        <v>85</v>
      </c>
      <c r="AV440" s="13" t="s">
        <v>85</v>
      </c>
      <c r="AW440" s="13" t="s">
        <v>31</v>
      </c>
      <c r="AX440" s="13" t="s">
        <v>75</v>
      </c>
      <c r="AY440" s="243" t="s">
        <v>126</v>
      </c>
    </row>
    <row r="441" s="14" customFormat="1">
      <c r="A441" s="14"/>
      <c r="B441" s="244"/>
      <c r="C441" s="245"/>
      <c r="D441" s="234" t="s">
        <v>136</v>
      </c>
      <c r="E441" s="246" t="s">
        <v>1</v>
      </c>
      <c r="F441" s="247" t="s">
        <v>139</v>
      </c>
      <c r="G441" s="245"/>
      <c r="H441" s="248">
        <v>60</v>
      </c>
      <c r="I441" s="249"/>
      <c r="J441" s="245"/>
      <c r="K441" s="245"/>
      <c r="L441" s="250"/>
      <c r="M441" s="251"/>
      <c r="N441" s="252"/>
      <c r="O441" s="252"/>
      <c r="P441" s="252"/>
      <c r="Q441" s="252"/>
      <c r="R441" s="252"/>
      <c r="S441" s="252"/>
      <c r="T441" s="253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54" t="s">
        <v>136</v>
      </c>
      <c r="AU441" s="254" t="s">
        <v>85</v>
      </c>
      <c r="AV441" s="14" t="s">
        <v>134</v>
      </c>
      <c r="AW441" s="14" t="s">
        <v>31</v>
      </c>
      <c r="AX441" s="14" t="s">
        <v>83</v>
      </c>
      <c r="AY441" s="254" t="s">
        <v>126</v>
      </c>
    </row>
    <row r="442" s="2" customFormat="1" ht="49.05" customHeight="1">
      <c r="A442" s="38"/>
      <c r="B442" s="39"/>
      <c r="C442" s="265" t="s">
        <v>465</v>
      </c>
      <c r="D442" s="265" t="s">
        <v>273</v>
      </c>
      <c r="E442" s="266" t="s">
        <v>440</v>
      </c>
      <c r="F442" s="267" t="s">
        <v>441</v>
      </c>
      <c r="G442" s="268" t="s">
        <v>413</v>
      </c>
      <c r="H442" s="269">
        <v>9520</v>
      </c>
      <c r="I442" s="270"/>
      <c r="J442" s="271">
        <f>ROUND(I442*H442,2)</f>
        <v>0</v>
      </c>
      <c r="K442" s="267" t="s">
        <v>132</v>
      </c>
      <c r="L442" s="44"/>
      <c r="M442" s="272" t="s">
        <v>1</v>
      </c>
      <c r="N442" s="273" t="s">
        <v>40</v>
      </c>
      <c r="O442" s="91"/>
      <c r="P442" s="228">
        <f>O442*H442</f>
        <v>0</v>
      </c>
      <c r="Q442" s="228">
        <v>0</v>
      </c>
      <c r="R442" s="228">
        <f>Q442*H442</f>
        <v>0</v>
      </c>
      <c r="S442" s="228">
        <v>0</v>
      </c>
      <c r="T442" s="229">
        <f>S442*H442</f>
        <v>0</v>
      </c>
      <c r="U442" s="38"/>
      <c r="V442" s="38"/>
      <c r="W442" s="38"/>
      <c r="X442" s="38"/>
      <c r="Y442" s="38"/>
      <c r="Z442" s="38"/>
      <c r="AA442" s="38"/>
      <c r="AB442" s="38"/>
      <c r="AC442" s="38"/>
      <c r="AD442" s="38"/>
      <c r="AE442" s="38"/>
      <c r="AR442" s="230" t="s">
        <v>134</v>
      </c>
      <c r="AT442" s="230" t="s">
        <v>273</v>
      </c>
      <c r="AU442" s="230" t="s">
        <v>85</v>
      </c>
      <c r="AY442" s="17" t="s">
        <v>126</v>
      </c>
      <c r="BE442" s="231">
        <f>IF(N442="základní",J442,0)</f>
        <v>0</v>
      </c>
      <c r="BF442" s="231">
        <f>IF(N442="snížená",J442,0)</f>
        <v>0</v>
      </c>
      <c r="BG442" s="231">
        <f>IF(N442="zákl. přenesená",J442,0)</f>
        <v>0</v>
      </c>
      <c r="BH442" s="231">
        <f>IF(N442="sníž. přenesená",J442,0)</f>
        <v>0</v>
      </c>
      <c r="BI442" s="231">
        <f>IF(N442="nulová",J442,0)</f>
        <v>0</v>
      </c>
      <c r="BJ442" s="17" t="s">
        <v>83</v>
      </c>
      <c r="BK442" s="231">
        <f>ROUND(I442*H442,2)</f>
        <v>0</v>
      </c>
      <c r="BL442" s="17" t="s">
        <v>134</v>
      </c>
      <c r="BM442" s="230" t="s">
        <v>727</v>
      </c>
    </row>
    <row r="443" s="2" customFormat="1">
      <c r="A443" s="38"/>
      <c r="B443" s="39"/>
      <c r="C443" s="40"/>
      <c r="D443" s="234" t="s">
        <v>277</v>
      </c>
      <c r="E443" s="40"/>
      <c r="F443" s="274" t="s">
        <v>443</v>
      </c>
      <c r="G443" s="40"/>
      <c r="H443" s="40"/>
      <c r="I443" s="275"/>
      <c r="J443" s="40"/>
      <c r="K443" s="40"/>
      <c r="L443" s="44"/>
      <c r="M443" s="276"/>
      <c r="N443" s="277"/>
      <c r="O443" s="91"/>
      <c r="P443" s="91"/>
      <c r="Q443" s="91"/>
      <c r="R443" s="91"/>
      <c r="S443" s="91"/>
      <c r="T443" s="92"/>
      <c r="U443" s="38"/>
      <c r="V443" s="38"/>
      <c r="W443" s="38"/>
      <c r="X443" s="38"/>
      <c r="Y443" s="38"/>
      <c r="Z443" s="38"/>
      <c r="AA443" s="38"/>
      <c r="AB443" s="38"/>
      <c r="AC443" s="38"/>
      <c r="AD443" s="38"/>
      <c r="AE443" s="38"/>
      <c r="AT443" s="17" t="s">
        <v>277</v>
      </c>
      <c r="AU443" s="17" t="s">
        <v>85</v>
      </c>
    </row>
    <row r="444" s="15" customFormat="1">
      <c r="A444" s="15"/>
      <c r="B444" s="255"/>
      <c r="C444" s="256"/>
      <c r="D444" s="234" t="s">
        <v>136</v>
      </c>
      <c r="E444" s="257" t="s">
        <v>1</v>
      </c>
      <c r="F444" s="258" t="s">
        <v>444</v>
      </c>
      <c r="G444" s="256"/>
      <c r="H444" s="257" t="s">
        <v>1</v>
      </c>
      <c r="I444" s="259"/>
      <c r="J444" s="256"/>
      <c r="K444" s="256"/>
      <c r="L444" s="260"/>
      <c r="M444" s="261"/>
      <c r="N444" s="262"/>
      <c r="O444" s="262"/>
      <c r="P444" s="262"/>
      <c r="Q444" s="262"/>
      <c r="R444" s="262"/>
      <c r="S444" s="262"/>
      <c r="T444" s="263"/>
      <c r="U444" s="15"/>
      <c r="V444" s="15"/>
      <c r="W444" s="15"/>
      <c r="X444" s="15"/>
      <c r="Y444" s="15"/>
      <c r="Z444" s="15"/>
      <c r="AA444" s="15"/>
      <c r="AB444" s="15"/>
      <c r="AC444" s="15"/>
      <c r="AD444" s="15"/>
      <c r="AE444" s="15"/>
      <c r="AT444" s="264" t="s">
        <v>136</v>
      </c>
      <c r="AU444" s="264" t="s">
        <v>85</v>
      </c>
      <c r="AV444" s="15" t="s">
        <v>83</v>
      </c>
      <c r="AW444" s="15" t="s">
        <v>31</v>
      </c>
      <c r="AX444" s="15" t="s">
        <v>75</v>
      </c>
      <c r="AY444" s="264" t="s">
        <v>126</v>
      </c>
    </row>
    <row r="445" s="13" customFormat="1">
      <c r="A445" s="13"/>
      <c r="B445" s="232"/>
      <c r="C445" s="233"/>
      <c r="D445" s="234" t="s">
        <v>136</v>
      </c>
      <c r="E445" s="235" t="s">
        <v>1</v>
      </c>
      <c r="F445" s="236" t="s">
        <v>728</v>
      </c>
      <c r="G445" s="233"/>
      <c r="H445" s="237">
        <v>9520</v>
      </c>
      <c r="I445" s="238"/>
      <c r="J445" s="233"/>
      <c r="K445" s="233"/>
      <c r="L445" s="239"/>
      <c r="M445" s="240"/>
      <c r="N445" s="241"/>
      <c r="O445" s="241"/>
      <c r="P445" s="241"/>
      <c r="Q445" s="241"/>
      <c r="R445" s="241"/>
      <c r="S445" s="241"/>
      <c r="T445" s="242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43" t="s">
        <v>136</v>
      </c>
      <c r="AU445" s="243" t="s">
        <v>85</v>
      </c>
      <c r="AV445" s="13" t="s">
        <v>85</v>
      </c>
      <c r="AW445" s="13" t="s">
        <v>31</v>
      </c>
      <c r="AX445" s="13" t="s">
        <v>75</v>
      </c>
      <c r="AY445" s="243" t="s">
        <v>126</v>
      </c>
    </row>
    <row r="446" s="14" customFormat="1">
      <c r="A446" s="14"/>
      <c r="B446" s="244"/>
      <c r="C446" s="245"/>
      <c r="D446" s="234" t="s">
        <v>136</v>
      </c>
      <c r="E446" s="246" t="s">
        <v>1</v>
      </c>
      <c r="F446" s="247" t="s">
        <v>139</v>
      </c>
      <c r="G446" s="245"/>
      <c r="H446" s="248">
        <v>9520</v>
      </c>
      <c r="I446" s="249"/>
      <c r="J446" s="245"/>
      <c r="K446" s="245"/>
      <c r="L446" s="250"/>
      <c r="M446" s="251"/>
      <c r="N446" s="252"/>
      <c r="O446" s="252"/>
      <c r="P446" s="252"/>
      <c r="Q446" s="252"/>
      <c r="R446" s="252"/>
      <c r="S446" s="252"/>
      <c r="T446" s="253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54" t="s">
        <v>136</v>
      </c>
      <c r="AU446" s="254" t="s">
        <v>85</v>
      </c>
      <c r="AV446" s="14" t="s">
        <v>134</v>
      </c>
      <c r="AW446" s="14" t="s">
        <v>31</v>
      </c>
      <c r="AX446" s="14" t="s">
        <v>83</v>
      </c>
      <c r="AY446" s="254" t="s">
        <v>126</v>
      </c>
    </row>
    <row r="447" s="2" customFormat="1" ht="76.35" customHeight="1">
      <c r="A447" s="38"/>
      <c r="B447" s="39"/>
      <c r="C447" s="265" t="s">
        <v>469</v>
      </c>
      <c r="D447" s="265" t="s">
        <v>273</v>
      </c>
      <c r="E447" s="266" t="s">
        <v>447</v>
      </c>
      <c r="F447" s="267" t="s">
        <v>448</v>
      </c>
      <c r="G447" s="268" t="s">
        <v>207</v>
      </c>
      <c r="H447" s="269">
        <v>419.64999999999998</v>
      </c>
      <c r="I447" s="270"/>
      <c r="J447" s="271">
        <f>ROUND(I447*H447,2)</f>
        <v>0</v>
      </c>
      <c r="K447" s="267" t="s">
        <v>132</v>
      </c>
      <c r="L447" s="44"/>
      <c r="M447" s="272" t="s">
        <v>1</v>
      </c>
      <c r="N447" s="273" t="s">
        <v>40</v>
      </c>
      <c r="O447" s="91"/>
      <c r="P447" s="228">
        <f>O447*H447</f>
        <v>0</v>
      </c>
      <c r="Q447" s="228">
        <v>0</v>
      </c>
      <c r="R447" s="228">
        <f>Q447*H447</f>
        <v>0</v>
      </c>
      <c r="S447" s="228">
        <v>0</v>
      </c>
      <c r="T447" s="229">
        <f>S447*H447</f>
        <v>0</v>
      </c>
      <c r="U447" s="38"/>
      <c r="V447" s="38"/>
      <c r="W447" s="38"/>
      <c r="X447" s="38"/>
      <c r="Y447" s="38"/>
      <c r="Z447" s="38"/>
      <c r="AA447" s="38"/>
      <c r="AB447" s="38"/>
      <c r="AC447" s="38"/>
      <c r="AD447" s="38"/>
      <c r="AE447" s="38"/>
      <c r="AR447" s="230" t="s">
        <v>134</v>
      </c>
      <c r="AT447" s="230" t="s">
        <v>273</v>
      </c>
      <c r="AU447" s="230" t="s">
        <v>85</v>
      </c>
      <c r="AY447" s="17" t="s">
        <v>126</v>
      </c>
      <c r="BE447" s="231">
        <f>IF(N447="základní",J447,0)</f>
        <v>0</v>
      </c>
      <c r="BF447" s="231">
        <f>IF(N447="snížená",J447,0)</f>
        <v>0</v>
      </c>
      <c r="BG447" s="231">
        <f>IF(N447="zákl. přenesená",J447,0)</f>
        <v>0</v>
      </c>
      <c r="BH447" s="231">
        <f>IF(N447="sníž. přenesená",J447,0)</f>
        <v>0</v>
      </c>
      <c r="BI447" s="231">
        <f>IF(N447="nulová",J447,0)</f>
        <v>0</v>
      </c>
      <c r="BJ447" s="17" t="s">
        <v>83</v>
      </c>
      <c r="BK447" s="231">
        <f>ROUND(I447*H447,2)</f>
        <v>0</v>
      </c>
      <c r="BL447" s="17" t="s">
        <v>134</v>
      </c>
      <c r="BM447" s="230" t="s">
        <v>729</v>
      </c>
    </row>
    <row r="448" s="2" customFormat="1">
      <c r="A448" s="38"/>
      <c r="B448" s="39"/>
      <c r="C448" s="40"/>
      <c r="D448" s="234" t="s">
        <v>277</v>
      </c>
      <c r="E448" s="40"/>
      <c r="F448" s="274" t="s">
        <v>450</v>
      </c>
      <c r="G448" s="40"/>
      <c r="H448" s="40"/>
      <c r="I448" s="275"/>
      <c r="J448" s="40"/>
      <c r="K448" s="40"/>
      <c r="L448" s="44"/>
      <c r="M448" s="276"/>
      <c r="N448" s="277"/>
      <c r="O448" s="91"/>
      <c r="P448" s="91"/>
      <c r="Q448" s="91"/>
      <c r="R448" s="91"/>
      <c r="S448" s="91"/>
      <c r="T448" s="92"/>
      <c r="U448" s="38"/>
      <c r="V448" s="38"/>
      <c r="W448" s="38"/>
      <c r="X448" s="38"/>
      <c r="Y448" s="38"/>
      <c r="Z448" s="38"/>
      <c r="AA448" s="38"/>
      <c r="AB448" s="38"/>
      <c r="AC448" s="38"/>
      <c r="AD448" s="38"/>
      <c r="AE448" s="38"/>
      <c r="AT448" s="17" t="s">
        <v>277</v>
      </c>
      <c r="AU448" s="17" t="s">
        <v>85</v>
      </c>
    </row>
    <row r="449" s="13" customFormat="1">
      <c r="A449" s="13"/>
      <c r="B449" s="232"/>
      <c r="C449" s="233"/>
      <c r="D449" s="234" t="s">
        <v>136</v>
      </c>
      <c r="E449" s="235" t="s">
        <v>1</v>
      </c>
      <c r="F449" s="236" t="s">
        <v>730</v>
      </c>
      <c r="G449" s="233"/>
      <c r="H449" s="237">
        <v>68.125</v>
      </c>
      <c r="I449" s="238"/>
      <c r="J449" s="233"/>
      <c r="K449" s="233"/>
      <c r="L449" s="239"/>
      <c r="M449" s="240"/>
      <c r="N449" s="241"/>
      <c r="O449" s="241"/>
      <c r="P449" s="241"/>
      <c r="Q449" s="241"/>
      <c r="R449" s="241"/>
      <c r="S449" s="241"/>
      <c r="T449" s="242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43" t="s">
        <v>136</v>
      </c>
      <c r="AU449" s="243" t="s">
        <v>85</v>
      </c>
      <c r="AV449" s="13" t="s">
        <v>85</v>
      </c>
      <c r="AW449" s="13" t="s">
        <v>31</v>
      </c>
      <c r="AX449" s="13" t="s">
        <v>75</v>
      </c>
      <c r="AY449" s="243" t="s">
        <v>126</v>
      </c>
    </row>
    <row r="450" s="13" customFormat="1">
      <c r="A450" s="13"/>
      <c r="B450" s="232"/>
      <c r="C450" s="233"/>
      <c r="D450" s="234" t="s">
        <v>136</v>
      </c>
      <c r="E450" s="235" t="s">
        <v>1</v>
      </c>
      <c r="F450" s="236" t="s">
        <v>731</v>
      </c>
      <c r="G450" s="233"/>
      <c r="H450" s="237">
        <v>49.049999999999997</v>
      </c>
      <c r="I450" s="238"/>
      <c r="J450" s="233"/>
      <c r="K450" s="233"/>
      <c r="L450" s="239"/>
      <c r="M450" s="240"/>
      <c r="N450" s="241"/>
      <c r="O450" s="241"/>
      <c r="P450" s="241"/>
      <c r="Q450" s="241"/>
      <c r="R450" s="241"/>
      <c r="S450" s="241"/>
      <c r="T450" s="242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43" t="s">
        <v>136</v>
      </c>
      <c r="AU450" s="243" t="s">
        <v>85</v>
      </c>
      <c r="AV450" s="13" t="s">
        <v>85</v>
      </c>
      <c r="AW450" s="13" t="s">
        <v>31</v>
      </c>
      <c r="AX450" s="13" t="s">
        <v>75</v>
      </c>
      <c r="AY450" s="243" t="s">
        <v>126</v>
      </c>
    </row>
    <row r="451" s="13" customFormat="1">
      <c r="A451" s="13"/>
      <c r="B451" s="232"/>
      <c r="C451" s="233"/>
      <c r="D451" s="234" t="s">
        <v>136</v>
      </c>
      <c r="E451" s="235" t="s">
        <v>1</v>
      </c>
      <c r="F451" s="236" t="s">
        <v>732</v>
      </c>
      <c r="G451" s="233"/>
      <c r="H451" s="237">
        <v>32.700000000000003</v>
      </c>
      <c r="I451" s="238"/>
      <c r="J451" s="233"/>
      <c r="K451" s="233"/>
      <c r="L451" s="239"/>
      <c r="M451" s="240"/>
      <c r="N451" s="241"/>
      <c r="O451" s="241"/>
      <c r="P451" s="241"/>
      <c r="Q451" s="241"/>
      <c r="R451" s="241"/>
      <c r="S451" s="241"/>
      <c r="T451" s="242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43" t="s">
        <v>136</v>
      </c>
      <c r="AU451" s="243" t="s">
        <v>85</v>
      </c>
      <c r="AV451" s="13" t="s">
        <v>85</v>
      </c>
      <c r="AW451" s="13" t="s">
        <v>31</v>
      </c>
      <c r="AX451" s="13" t="s">
        <v>75</v>
      </c>
      <c r="AY451" s="243" t="s">
        <v>126</v>
      </c>
    </row>
    <row r="452" s="13" customFormat="1">
      <c r="A452" s="13"/>
      <c r="B452" s="232"/>
      <c r="C452" s="233"/>
      <c r="D452" s="234" t="s">
        <v>136</v>
      </c>
      <c r="E452" s="235" t="s">
        <v>1</v>
      </c>
      <c r="F452" s="236" t="s">
        <v>733</v>
      </c>
      <c r="G452" s="233"/>
      <c r="H452" s="237">
        <v>269.77499999999998</v>
      </c>
      <c r="I452" s="238"/>
      <c r="J452" s="233"/>
      <c r="K452" s="233"/>
      <c r="L452" s="239"/>
      <c r="M452" s="240"/>
      <c r="N452" s="241"/>
      <c r="O452" s="241"/>
      <c r="P452" s="241"/>
      <c r="Q452" s="241"/>
      <c r="R452" s="241"/>
      <c r="S452" s="241"/>
      <c r="T452" s="242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43" t="s">
        <v>136</v>
      </c>
      <c r="AU452" s="243" t="s">
        <v>85</v>
      </c>
      <c r="AV452" s="13" t="s">
        <v>85</v>
      </c>
      <c r="AW452" s="13" t="s">
        <v>31</v>
      </c>
      <c r="AX452" s="13" t="s">
        <v>75</v>
      </c>
      <c r="AY452" s="243" t="s">
        <v>126</v>
      </c>
    </row>
    <row r="453" s="14" customFormat="1">
      <c r="A453" s="14"/>
      <c r="B453" s="244"/>
      <c r="C453" s="245"/>
      <c r="D453" s="234" t="s">
        <v>136</v>
      </c>
      <c r="E453" s="246" t="s">
        <v>1</v>
      </c>
      <c r="F453" s="247" t="s">
        <v>139</v>
      </c>
      <c r="G453" s="245"/>
      <c r="H453" s="248">
        <v>419.64999999999998</v>
      </c>
      <c r="I453" s="249"/>
      <c r="J453" s="245"/>
      <c r="K453" s="245"/>
      <c r="L453" s="250"/>
      <c r="M453" s="251"/>
      <c r="N453" s="252"/>
      <c r="O453" s="252"/>
      <c r="P453" s="252"/>
      <c r="Q453" s="252"/>
      <c r="R453" s="252"/>
      <c r="S453" s="252"/>
      <c r="T453" s="253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54" t="s">
        <v>136</v>
      </c>
      <c r="AU453" s="254" t="s">
        <v>85</v>
      </c>
      <c r="AV453" s="14" t="s">
        <v>134</v>
      </c>
      <c r="AW453" s="14" t="s">
        <v>31</v>
      </c>
      <c r="AX453" s="14" t="s">
        <v>83</v>
      </c>
      <c r="AY453" s="254" t="s">
        <v>126</v>
      </c>
    </row>
    <row r="454" s="2" customFormat="1" ht="62.7" customHeight="1">
      <c r="A454" s="38"/>
      <c r="B454" s="39"/>
      <c r="C454" s="265" t="s">
        <v>474</v>
      </c>
      <c r="D454" s="265" t="s">
        <v>273</v>
      </c>
      <c r="E454" s="266" t="s">
        <v>454</v>
      </c>
      <c r="F454" s="267" t="s">
        <v>455</v>
      </c>
      <c r="G454" s="268" t="s">
        <v>207</v>
      </c>
      <c r="H454" s="269">
        <v>149.875</v>
      </c>
      <c r="I454" s="270"/>
      <c r="J454" s="271">
        <f>ROUND(I454*H454,2)</f>
        <v>0</v>
      </c>
      <c r="K454" s="267" t="s">
        <v>132</v>
      </c>
      <c r="L454" s="44"/>
      <c r="M454" s="272" t="s">
        <v>1</v>
      </c>
      <c r="N454" s="273" t="s">
        <v>40</v>
      </c>
      <c r="O454" s="91"/>
      <c r="P454" s="228">
        <f>O454*H454</f>
        <v>0</v>
      </c>
      <c r="Q454" s="228">
        <v>0</v>
      </c>
      <c r="R454" s="228">
        <f>Q454*H454</f>
        <v>0</v>
      </c>
      <c r="S454" s="228">
        <v>0</v>
      </c>
      <c r="T454" s="229">
        <f>S454*H454</f>
        <v>0</v>
      </c>
      <c r="U454" s="38"/>
      <c r="V454" s="38"/>
      <c r="W454" s="38"/>
      <c r="X454" s="38"/>
      <c r="Y454" s="38"/>
      <c r="Z454" s="38"/>
      <c r="AA454" s="38"/>
      <c r="AB454" s="38"/>
      <c r="AC454" s="38"/>
      <c r="AD454" s="38"/>
      <c r="AE454" s="38"/>
      <c r="AR454" s="230" t="s">
        <v>134</v>
      </c>
      <c r="AT454" s="230" t="s">
        <v>273</v>
      </c>
      <c r="AU454" s="230" t="s">
        <v>85</v>
      </c>
      <c r="AY454" s="17" t="s">
        <v>126</v>
      </c>
      <c r="BE454" s="231">
        <f>IF(N454="základní",J454,0)</f>
        <v>0</v>
      </c>
      <c r="BF454" s="231">
        <f>IF(N454="snížená",J454,0)</f>
        <v>0</v>
      </c>
      <c r="BG454" s="231">
        <f>IF(N454="zákl. přenesená",J454,0)</f>
        <v>0</v>
      </c>
      <c r="BH454" s="231">
        <f>IF(N454="sníž. přenesená",J454,0)</f>
        <v>0</v>
      </c>
      <c r="BI454" s="231">
        <f>IF(N454="nulová",J454,0)</f>
        <v>0</v>
      </c>
      <c r="BJ454" s="17" t="s">
        <v>83</v>
      </c>
      <c r="BK454" s="231">
        <f>ROUND(I454*H454,2)</f>
        <v>0</v>
      </c>
      <c r="BL454" s="17" t="s">
        <v>134</v>
      </c>
      <c r="BM454" s="230" t="s">
        <v>734</v>
      </c>
    </row>
    <row r="455" s="2" customFormat="1">
      <c r="A455" s="38"/>
      <c r="B455" s="39"/>
      <c r="C455" s="40"/>
      <c r="D455" s="234" t="s">
        <v>277</v>
      </c>
      <c r="E455" s="40"/>
      <c r="F455" s="274" t="s">
        <v>457</v>
      </c>
      <c r="G455" s="40"/>
      <c r="H455" s="40"/>
      <c r="I455" s="275"/>
      <c r="J455" s="40"/>
      <c r="K455" s="40"/>
      <c r="L455" s="44"/>
      <c r="M455" s="276"/>
      <c r="N455" s="277"/>
      <c r="O455" s="91"/>
      <c r="P455" s="91"/>
      <c r="Q455" s="91"/>
      <c r="R455" s="91"/>
      <c r="S455" s="91"/>
      <c r="T455" s="92"/>
      <c r="U455" s="38"/>
      <c r="V455" s="38"/>
      <c r="W455" s="38"/>
      <c r="X455" s="38"/>
      <c r="Y455" s="38"/>
      <c r="Z455" s="38"/>
      <c r="AA455" s="38"/>
      <c r="AB455" s="38"/>
      <c r="AC455" s="38"/>
      <c r="AD455" s="38"/>
      <c r="AE455" s="38"/>
      <c r="AT455" s="17" t="s">
        <v>277</v>
      </c>
      <c r="AU455" s="17" t="s">
        <v>85</v>
      </c>
    </row>
    <row r="456" s="13" customFormat="1">
      <c r="A456" s="13"/>
      <c r="B456" s="232"/>
      <c r="C456" s="233"/>
      <c r="D456" s="234" t="s">
        <v>136</v>
      </c>
      <c r="E456" s="235" t="s">
        <v>1</v>
      </c>
      <c r="F456" s="236" t="s">
        <v>730</v>
      </c>
      <c r="G456" s="233"/>
      <c r="H456" s="237">
        <v>68.125</v>
      </c>
      <c r="I456" s="238"/>
      <c r="J456" s="233"/>
      <c r="K456" s="233"/>
      <c r="L456" s="239"/>
      <c r="M456" s="240"/>
      <c r="N456" s="241"/>
      <c r="O456" s="241"/>
      <c r="P456" s="241"/>
      <c r="Q456" s="241"/>
      <c r="R456" s="241"/>
      <c r="S456" s="241"/>
      <c r="T456" s="242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43" t="s">
        <v>136</v>
      </c>
      <c r="AU456" s="243" t="s">
        <v>85</v>
      </c>
      <c r="AV456" s="13" t="s">
        <v>85</v>
      </c>
      <c r="AW456" s="13" t="s">
        <v>31</v>
      </c>
      <c r="AX456" s="13" t="s">
        <v>75</v>
      </c>
      <c r="AY456" s="243" t="s">
        <v>126</v>
      </c>
    </row>
    <row r="457" s="13" customFormat="1">
      <c r="A457" s="13"/>
      <c r="B457" s="232"/>
      <c r="C457" s="233"/>
      <c r="D457" s="234" t="s">
        <v>136</v>
      </c>
      <c r="E457" s="235" t="s">
        <v>1</v>
      </c>
      <c r="F457" s="236" t="s">
        <v>731</v>
      </c>
      <c r="G457" s="233"/>
      <c r="H457" s="237">
        <v>49.049999999999997</v>
      </c>
      <c r="I457" s="238"/>
      <c r="J457" s="233"/>
      <c r="K457" s="233"/>
      <c r="L457" s="239"/>
      <c r="M457" s="240"/>
      <c r="N457" s="241"/>
      <c r="O457" s="241"/>
      <c r="P457" s="241"/>
      <c r="Q457" s="241"/>
      <c r="R457" s="241"/>
      <c r="S457" s="241"/>
      <c r="T457" s="242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43" t="s">
        <v>136</v>
      </c>
      <c r="AU457" s="243" t="s">
        <v>85</v>
      </c>
      <c r="AV457" s="13" t="s">
        <v>85</v>
      </c>
      <c r="AW457" s="13" t="s">
        <v>31</v>
      </c>
      <c r="AX457" s="13" t="s">
        <v>75</v>
      </c>
      <c r="AY457" s="243" t="s">
        <v>126</v>
      </c>
    </row>
    <row r="458" s="13" customFormat="1">
      <c r="A458" s="13"/>
      <c r="B458" s="232"/>
      <c r="C458" s="233"/>
      <c r="D458" s="234" t="s">
        <v>136</v>
      </c>
      <c r="E458" s="235" t="s">
        <v>1</v>
      </c>
      <c r="F458" s="236" t="s">
        <v>732</v>
      </c>
      <c r="G458" s="233"/>
      <c r="H458" s="237">
        <v>32.700000000000003</v>
      </c>
      <c r="I458" s="238"/>
      <c r="J458" s="233"/>
      <c r="K458" s="233"/>
      <c r="L458" s="239"/>
      <c r="M458" s="240"/>
      <c r="N458" s="241"/>
      <c r="O458" s="241"/>
      <c r="P458" s="241"/>
      <c r="Q458" s="241"/>
      <c r="R458" s="241"/>
      <c r="S458" s="241"/>
      <c r="T458" s="242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43" t="s">
        <v>136</v>
      </c>
      <c r="AU458" s="243" t="s">
        <v>85</v>
      </c>
      <c r="AV458" s="13" t="s">
        <v>85</v>
      </c>
      <c r="AW458" s="13" t="s">
        <v>31</v>
      </c>
      <c r="AX458" s="13" t="s">
        <v>75</v>
      </c>
      <c r="AY458" s="243" t="s">
        <v>126</v>
      </c>
    </row>
    <row r="459" s="14" customFormat="1">
      <c r="A459" s="14"/>
      <c r="B459" s="244"/>
      <c r="C459" s="245"/>
      <c r="D459" s="234" t="s">
        <v>136</v>
      </c>
      <c r="E459" s="246" t="s">
        <v>1</v>
      </c>
      <c r="F459" s="247" t="s">
        <v>139</v>
      </c>
      <c r="G459" s="245"/>
      <c r="H459" s="248">
        <v>149.875</v>
      </c>
      <c r="I459" s="249"/>
      <c r="J459" s="245"/>
      <c r="K459" s="245"/>
      <c r="L459" s="250"/>
      <c r="M459" s="251"/>
      <c r="N459" s="252"/>
      <c r="O459" s="252"/>
      <c r="P459" s="252"/>
      <c r="Q459" s="252"/>
      <c r="R459" s="252"/>
      <c r="S459" s="252"/>
      <c r="T459" s="253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54" t="s">
        <v>136</v>
      </c>
      <c r="AU459" s="254" t="s">
        <v>85</v>
      </c>
      <c r="AV459" s="14" t="s">
        <v>134</v>
      </c>
      <c r="AW459" s="14" t="s">
        <v>31</v>
      </c>
      <c r="AX459" s="14" t="s">
        <v>83</v>
      </c>
      <c r="AY459" s="254" t="s">
        <v>126</v>
      </c>
    </row>
    <row r="460" s="12" customFormat="1" ht="22.8" customHeight="1">
      <c r="A460" s="12"/>
      <c r="B460" s="202"/>
      <c r="C460" s="203"/>
      <c r="D460" s="204" t="s">
        <v>74</v>
      </c>
      <c r="E460" s="216" t="s">
        <v>185</v>
      </c>
      <c r="F460" s="216" t="s">
        <v>735</v>
      </c>
      <c r="G460" s="203"/>
      <c r="H460" s="203"/>
      <c r="I460" s="206"/>
      <c r="J460" s="217">
        <f>BK460</f>
        <v>0</v>
      </c>
      <c r="K460" s="203"/>
      <c r="L460" s="208"/>
      <c r="M460" s="209"/>
      <c r="N460" s="210"/>
      <c r="O460" s="210"/>
      <c r="P460" s="211">
        <f>SUM(P461:P482)</f>
        <v>0</v>
      </c>
      <c r="Q460" s="210"/>
      <c r="R460" s="211">
        <f>SUM(R461:R482)</f>
        <v>1.1174299999999999</v>
      </c>
      <c r="S460" s="210"/>
      <c r="T460" s="212">
        <f>SUM(T461:T482)</f>
        <v>1</v>
      </c>
      <c r="U460" s="12"/>
      <c r="V460" s="12"/>
      <c r="W460" s="12"/>
      <c r="X460" s="12"/>
      <c r="Y460" s="12"/>
      <c r="Z460" s="12"/>
      <c r="AA460" s="12"/>
      <c r="AB460" s="12"/>
      <c r="AC460" s="12"/>
      <c r="AD460" s="12"/>
      <c r="AE460" s="12"/>
      <c r="AR460" s="213" t="s">
        <v>83</v>
      </c>
      <c r="AT460" s="214" t="s">
        <v>74</v>
      </c>
      <c r="AU460" s="214" t="s">
        <v>83</v>
      </c>
      <c r="AY460" s="213" t="s">
        <v>126</v>
      </c>
      <c r="BK460" s="215">
        <f>SUM(BK461:BK482)</f>
        <v>0</v>
      </c>
    </row>
    <row r="461" s="2" customFormat="1" ht="14.4" customHeight="1">
      <c r="A461" s="38"/>
      <c r="B461" s="39"/>
      <c r="C461" s="265" t="s">
        <v>478</v>
      </c>
      <c r="D461" s="265" t="s">
        <v>273</v>
      </c>
      <c r="E461" s="266" t="s">
        <v>736</v>
      </c>
      <c r="F461" s="267" t="s">
        <v>737</v>
      </c>
      <c r="G461" s="268" t="s">
        <v>131</v>
      </c>
      <c r="H461" s="269">
        <v>1</v>
      </c>
      <c r="I461" s="270"/>
      <c r="J461" s="271">
        <f>ROUND(I461*H461,2)</f>
        <v>0</v>
      </c>
      <c r="K461" s="267" t="s">
        <v>1</v>
      </c>
      <c r="L461" s="44"/>
      <c r="M461" s="272" t="s">
        <v>1</v>
      </c>
      <c r="N461" s="273" t="s">
        <v>40</v>
      </c>
      <c r="O461" s="91"/>
      <c r="P461" s="228">
        <f>O461*H461</f>
        <v>0</v>
      </c>
      <c r="Q461" s="228">
        <v>0</v>
      </c>
      <c r="R461" s="228">
        <f>Q461*H461</f>
        <v>0</v>
      </c>
      <c r="S461" s="228">
        <v>1</v>
      </c>
      <c r="T461" s="229">
        <f>S461*H461</f>
        <v>1</v>
      </c>
      <c r="U461" s="38"/>
      <c r="V461" s="38"/>
      <c r="W461" s="38"/>
      <c r="X461" s="38"/>
      <c r="Y461" s="38"/>
      <c r="Z461" s="38"/>
      <c r="AA461" s="38"/>
      <c r="AB461" s="38"/>
      <c r="AC461" s="38"/>
      <c r="AD461" s="38"/>
      <c r="AE461" s="38"/>
      <c r="AR461" s="230" t="s">
        <v>134</v>
      </c>
      <c r="AT461" s="230" t="s">
        <v>273</v>
      </c>
      <c r="AU461" s="230" t="s">
        <v>85</v>
      </c>
      <c r="AY461" s="17" t="s">
        <v>126</v>
      </c>
      <c r="BE461" s="231">
        <f>IF(N461="základní",J461,0)</f>
        <v>0</v>
      </c>
      <c r="BF461" s="231">
        <f>IF(N461="snížená",J461,0)</f>
        <v>0</v>
      </c>
      <c r="BG461" s="231">
        <f>IF(N461="zákl. přenesená",J461,0)</f>
        <v>0</v>
      </c>
      <c r="BH461" s="231">
        <f>IF(N461="sníž. přenesená",J461,0)</f>
        <v>0</v>
      </c>
      <c r="BI461" s="231">
        <f>IF(N461="nulová",J461,0)</f>
        <v>0</v>
      </c>
      <c r="BJ461" s="17" t="s">
        <v>83</v>
      </c>
      <c r="BK461" s="231">
        <f>ROUND(I461*H461,2)</f>
        <v>0</v>
      </c>
      <c r="BL461" s="17" t="s">
        <v>134</v>
      </c>
      <c r="BM461" s="230" t="s">
        <v>738</v>
      </c>
    </row>
    <row r="462" s="15" customFormat="1">
      <c r="A462" s="15"/>
      <c r="B462" s="255"/>
      <c r="C462" s="256"/>
      <c r="D462" s="234" t="s">
        <v>136</v>
      </c>
      <c r="E462" s="257" t="s">
        <v>1</v>
      </c>
      <c r="F462" s="258" t="s">
        <v>739</v>
      </c>
      <c r="G462" s="256"/>
      <c r="H462" s="257" t="s">
        <v>1</v>
      </c>
      <c r="I462" s="259"/>
      <c r="J462" s="256"/>
      <c r="K462" s="256"/>
      <c r="L462" s="260"/>
      <c r="M462" s="261"/>
      <c r="N462" s="262"/>
      <c r="O462" s="262"/>
      <c r="P462" s="262"/>
      <c r="Q462" s="262"/>
      <c r="R462" s="262"/>
      <c r="S462" s="262"/>
      <c r="T462" s="263"/>
      <c r="U462" s="15"/>
      <c r="V462" s="15"/>
      <c r="W462" s="15"/>
      <c r="X462" s="15"/>
      <c r="Y462" s="15"/>
      <c r="Z462" s="15"/>
      <c r="AA462" s="15"/>
      <c r="AB462" s="15"/>
      <c r="AC462" s="15"/>
      <c r="AD462" s="15"/>
      <c r="AE462" s="15"/>
      <c r="AT462" s="264" t="s">
        <v>136</v>
      </c>
      <c r="AU462" s="264" t="s">
        <v>85</v>
      </c>
      <c r="AV462" s="15" t="s">
        <v>83</v>
      </c>
      <c r="AW462" s="15" t="s">
        <v>31</v>
      </c>
      <c r="AX462" s="15" t="s">
        <v>75</v>
      </c>
      <c r="AY462" s="264" t="s">
        <v>126</v>
      </c>
    </row>
    <row r="463" s="13" customFormat="1">
      <c r="A463" s="13"/>
      <c r="B463" s="232"/>
      <c r="C463" s="233"/>
      <c r="D463" s="234" t="s">
        <v>136</v>
      </c>
      <c r="E463" s="235" t="s">
        <v>1</v>
      </c>
      <c r="F463" s="236" t="s">
        <v>83</v>
      </c>
      <c r="G463" s="233"/>
      <c r="H463" s="237">
        <v>1</v>
      </c>
      <c r="I463" s="238"/>
      <c r="J463" s="233"/>
      <c r="K463" s="233"/>
      <c r="L463" s="239"/>
      <c r="M463" s="240"/>
      <c r="N463" s="241"/>
      <c r="O463" s="241"/>
      <c r="P463" s="241"/>
      <c r="Q463" s="241"/>
      <c r="R463" s="241"/>
      <c r="S463" s="241"/>
      <c r="T463" s="242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43" t="s">
        <v>136</v>
      </c>
      <c r="AU463" s="243" t="s">
        <v>85</v>
      </c>
      <c r="AV463" s="13" t="s">
        <v>85</v>
      </c>
      <c r="AW463" s="13" t="s">
        <v>31</v>
      </c>
      <c r="AX463" s="13" t="s">
        <v>75</v>
      </c>
      <c r="AY463" s="243" t="s">
        <v>126</v>
      </c>
    </row>
    <row r="464" s="14" customFormat="1">
      <c r="A464" s="14"/>
      <c r="B464" s="244"/>
      <c r="C464" s="245"/>
      <c r="D464" s="234" t="s">
        <v>136</v>
      </c>
      <c r="E464" s="246" t="s">
        <v>1</v>
      </c>
      <c r="F464" s="247" t="s">
        <v>139</v>
      </c>
      <c r="G464" s="245"/>
      <c r="H464" s="248">
        <v>1</v>
      </c>
      <c r="I464" s="249"/>
      <c r="J464" s="245"/>
      <c r="K464" s="245"/>
      <c r="L464" s="250"/>
      <c r="M464" s="251"/>
      <c r="N464" s="252"/>
      <c r="O464" s="252"/>
      <c r="P464" s="252"/>
      <c r="Q464" s="252"/>
      <c r="R464" s="252"/>
      <c r="S464" s="252"/>
      <c r="T464" s="253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54" t="s">
        <v>136</v>
      </c>
      <c r="AU464" s="254" t="s">
        <v>85</v>
      </c>
      <c r="AV464" s="14" t="s">
        <v>134</v>
      </c>
      <c r="AW464" s="14" t="s">
        <v>31</v>
      </c>
      <c r="AX464" s="14" t="s">
        <v>83</v>
      </c>
      <c r="AY464" s="254" t="s">
        <v>126</v>
      </c>
    </row>
    <row r="465" s="2" customFormat="1" ht="37.8" customHeight="1">
      <c r="A465" s="38"/>
      <c r="B465" s="39"/>
      <c r="C465" s="218" t="s">
        <v>485</v>
      </c>
      <c r="D465" s="218" t="s">
        <v>128</v>
      </c>
      <c r="E465" s="219" t="s">
        <v>740</v>
      </c>
      <c r="F465" s="220" t="s">
        <v>741</v>
      </c>
      <c r="G465" s="221" t="s">
        <v>131</v>
      </c>
      <c r="H465" s="222">
        <v>1</v>
      </c>
      <c r="I465" s="223"/>
      <c r="J465" s="224">
        <f>ROUND(I465*H465,2)</f>
        <v>0</v>
      </c>
      <c r="K465" s="220" t="s">
        <v>1</v>
      </c>
      <c r="L465" s="225"/>
      <c r="M465" s="226" t="s">
        <v>1</v>
      </c>
      <c r="N465" s="227" t="s">
        <v>40</v>
      </c>
      <c r="O465" s="91"/>
      <c r="P465" s="228">
        <f>O465*H465</f>
        <v>0</v>
      </c>
      <c r="Q465" s="228">
        <v>0.98299999999999998</v>
      </c>
      <c r="R465" s="228">
        <f>Q465*H465</f>
        <v>0.98299999999999998</v>
      </c>
      <c r="S465" s="228">
        <v>0</v>
      </c>
      <c r="T465" s="229">
        <f>S465*H465</f>
        <v>0</v>
      </c>
      <c r="U465" s="38"/>
      <c r="V465" s="38"/>
      <c r="W465" s="38"/>
      <c r="X465" s="38"/>
      <c r="Y465" s="38"/>
      <c r="Z465" s="38"/>
      <c r="AA465" s="38"/>
      <c r="AB465" s="38"/>
      <c r="AC465" s="38"/>
      <c r="AD465" s="38"/>
      <c r="AE465" s="38"/>
      <c r="AR465" s="230" t="s">
        <v>133</v>
      </c>
      <c r="AT465" s="230" t="s">
        <v>128</v>
      </c>
      <c r="AU465" s="230" t="s">
        <v>85</v>
      </c>
      <c r="AY465" s="17" t="s">
        <v>126</v>
      </c>
      <c r="BE465" s="231">
        <f>IF(N465="základní",J465,0)</f>
        <v>0</v>
      </c>
      <c r="BF465" s="231">
        <f>IF(N465="snížená",J465,0)</f>
        <v>0</v>
      </c>
      <c r="BG465" s="231">
        <f>IF(N465="zákl. přenesená",J465,0)</f>
        <v>0</v>
      </c>
      <c r="BH465" s="231">
        <f>IF(N465="sníž. přenesená",J465,0)</f>
        <v>0</v>
      </c>
      <c r="BI465" s="231">
        <f>IF(N465="nulová",J465,0)</f>
        <v>0</v>
      </c>
      <c r="BJ465" s="17" t="s">
        <v>83</v>
      </c>
      <c r="BK465" s="231">
        <f>ROUND(I465*H465,2)</f>
        <v>0</v>
      </c>
      <c r="BL465" s="17" t="s">
        <v>134</v>
      </c>
      <c r="BM465" s="230" t="s">
        <v>742</v>
      </c>
    </row>
    <row r="466" s="2" customFormat="1" ht="14.4" customHeight="1">
      <c r="A466" s="38"/>
      <c r="B466" s="39"/>
      <c r="C466" s="265" t="s">
        <v>491</v>
      </c>
      <c r="D466" s="265" t="s">
        <v>273</v>
      </c>
      <c r="E466" s="266" t="s">
        <v>743</v>
      </c>
      <c r="F466" s="267" t="s">
        <v>744</v>
      </c>
      <c r="G466" s="268" t="s">
        <v>131</v>
      </c>
      <c r="H466" s="269">
        <v>1</v>
      </c>
      <c r="I466" s="270"/>
      <c r="J466" s="271">
        <f>ROUND(I466*H466,2)</f>
        <v>0</v>
      </c>
      <c r="K466" s="267" t="s">
        <v>745</v>
      </c>
      <c r="L466" s="44"/>
      <c r="M466" s="272" t="s">
        <v>1</v>
      </c>
      <c r="N466" s="273" t="s">
        <v>40</v>
      </c>
      <c r="O466" s="91"/>
      <c r="P466" s="228">
        <f>O466*H466</f>
        <v>0</v>
      </c>
      <c r="Q466" s="228">
        <v>0.1321</v>
      </c>
      <c r="R466" s="228">
        <f>Q466*H466</f>
        <v>0.1321</v>
      </c>
      <c r="S466" s="228">
        <v>0</v>
      </c>
      <c r="T466" s="229">
        <f>S466*H466</f>
        <v>0</v>
      </c>
      <c r="U466" s="38"/>
      <c r="V466" s="38"/>
      <c r="W466" s="38"/>
      <c r="X466" s="38"/>
      <c r="Y466" s="38"/>
      <c r="Z466" s="38"/>
      <c r="AA466" s="38"/>
      <c r="AB466" s="38"/>
      <c r="AC466" s="38"/>
      <c r="AD466" s="38"/>
      <c r="AE466" s="38"/>
      <c r="AR466" s="230" t="s">
        <v>134</v>
      </c>
      <c r="AT466" s="230" t="s">
        <v>273</v>
      </c>
      <c r="AU466" s="230" t="s">
        <v>85</v>
      </c>
      <c r="AY466" s="17" t="s">
        <v>126</v>
      </c>
      <c r="BE466" s="231">
        <f>IF(N466="základní",J466,0)</f>
        <v>0</v>
      </c>
      <c r="BF466" s="231">
        <f>IF(N466="snížená",J466,0)</f>
        <v>0</v>
      </c>
      <c r="BG466" s="231">
        <f>IF(N466="zákl. přenesená",J466,0)</f>
        <v>0</v>
      </c>
      <c r="BH466" s="231">
        <f>IF(N466="sníž. přenesená",J466,0)</f>
        <v>0</v>
      </c>
      <c r="BI466" s="231">
        <f>IF(N466="nulová",J466,0)</f>
        <v>0</v>
      </c>
      <c r="BJ466" s="17" t="s">
        <v>83</v>
      </c>
      <c r="BK466" s="231">
        <f>ROUND(I466*H466,2)</f>
        <v>0</v>
      </c>
      <c r="BL466" s="17" t="s">
        <v>134</v>
      </c>
      <c r="BM466" s="230" t="s">
        <v>746</v>
      </c>
    </row>
    <row r="467" s="15" customFormat="1">
      <c r="A467" s="15"/>
      <c r="B467" s="255"/>
      <c r="C467" s="256"/>
      <c r="D467" s="234" t="s">
        <v>136</v>
      </c>
      <c r="E467" s="257" t="s">
        <v>1</v>
      </c>
      <c r="F467" s="258" t="s">
        <v>747</v>
      </c>
      <c r="G467" s="256"/>
      <c r="H467" s="257" t="s">
        <v>1</v>
      </c>
      <c r="I467" s="259"/>
      <c r="J467" s="256"/>
      <c r="K467" s="256"/>
      <c r="L467" s="260"/>
      <c r="M467" s="261"/>
      <c r="N467" s="262"/>
      <c r="O467" s="262"/>
      <c r="P467" s="262"/>
      <c r="Q467" s="262"/>
      <c r="R467" s="262"/>
      <c r="S467" s="262"/>
      <c r="T467" s="263"/>
      <c r="U467" s="15"/>
      <c r="V467" s="15"/>
      <c r="W467" s="15"/>
      <c r="X467" s="15"/>
      <c r="Y467" s="15"/>
      <c r="Z467" s="15"/>
      <c r="AA467" s="15"/>
      <c r="AB467" s="15"/>
      <c r="AC467" s="15"/>
      <c r="AD467" s="15"/>
      <c r="AE467" s="15"/>
      <c r="AT467" s="264" t="s">
        <v>136</v>
      </c>
      <c r="AU467" s="264" t="s">
        <v>85</v>
      </c>
      <c r="AV467" s="15" t="s">
        <v>83</v>
      </c>
      <c r="AW467" s="15" t="s">
        <v>31</v>
      </c>
      <c r="AX467" s="15" t="s">
        <v>75</v>
      </c>
      <c r="AY467" s="264" t="s">
        <v>126</v>
      </c>
    </row>
    <row r="468" s="13" customFormat="1">
      <c r="A468" s="13"/>
      <c r="B468" s="232"/>
      <c r="C468" s="233"/>
      <c r="D468" s="234" t="s">
        <v>136</v>
      </c>
      <c r="E468" s="235" t="s">
        <v>1</v>
      </c>
      <c r="F468" s="236" t="s">
        <v>83</v>
      </c>
      <c r="G468" s="233"/>
      <c r="H468" s="237">
        <v>1</v>
      </c>
      <c r="I468" s="238"/>
      <c r="J468" s="233"/>
      <c r="K468" s="233"/>
      <c r="L468" s="239"/>
      <c r="M468" s="240"/>
      <c r="N468" s="241"/>
      <c r="O468" s="241"/>
      <c r="P468" s="241"/>
      <c r="Q468" s="241"/>
      <c r="R468" s="241"/>
      <c r="S468" s="241"/>
      <c r="T468" s="242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43" t="s">
        <v>136</v>
      </c>
      <c r="AU468" s="243" t="s">
        <v>85</v>
      </c>
      <c r="AV468" s="13" t="s">
        <v>85</v>
      </c>
      <c r="AW468" s="13" t="s">
        <v>31</v>
      </c>
      <c r="AX468" s="13" t="s">
        <v>75</v>
      </c>
      <c r="AY468" s="243" t="s">
        <v>126</v>
      </c>
    </row>
    <row r="469" s="14" customFormat="1">
      <c r="A469" s="14"/>
      <c r="B469" s="244"/>
      <c r="C469" s="245"/>
      <c r="D469" s="234" t="s">
        <v>136</v>
      </c>
      <c r="E469" s="246" t="s">
        <v>1</v>
      </c>
      <c r="F469" s="247" t="s">
        <v>139</v>
      </c>
      <c r="G469" s="245"/>
      <c r="H469" s="248">
        <v>1</v>
      </c>
      <c r="I469" s="249"/>
      <c r="J469" s="245"/>
      <c r="K469" s="245"/>
      <c r="L469" s="250"/>
      <c r="M469" s="251"/>
      <c r="N469" s="252"/>
      <c r="O469" s="252"/>
      <c r="P469" s="252"/>
      <c r="Q469" s="252"/>
      <c r="R469" s="252"/>
      <c r="S469" s="252"/>
      <c r="T469" s="253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54" t="s">
        <v>136</v>
      </c>
      <c r="AU469" s="254" t="s">
        <v>85</v>
      </c>
      <c r="AV469" s="14" t="s">
        <v>134</v>
      </c>
      <c r="AW469" s="14" t="s">
        <v>31</v>
      </c>
      <c r="AX469" s="14" t="s">
        <v>83</v>
      </c>
      <c r="AY469" s="254" t="s">
        <v>126</v>
      </c>
    </row>
    <row r="470" s="2" customFormat="1" ht="14.4" customHeight="1">
      <c r="A470" s="38"/>
      <c r="B470" s="39"/>
      <c r="C470" s="218" t="s">
        <v>497</v>
      </c>
      <c r="D470" s="218" t="s">
        <v>128</v>
      </c>
      <c r="E470" s="219" t="s">
        <v>748</v>
      </c>
      <c r="F470" s="220" t="s">
        <v>749</v>
      </c>
      <c r="G470" s="221" t="s">
        <v>131</v>
      </c>
      <c r="H470" s="222">
        <v>1</v>
      </c>
      <c r="I470" s="223"/>
      <c r="J470" s="224">
        <f>ROUND(I470*H470,2)</f>
        <v>0</v>
      </c>
      <c r="K470" s="220" t="s">
        <v>1</v>
      </c>
      <c r="L470" s="225"/>
      <c r="M470" s="226" t="s">
        <v>1</v>
      </c>
      <c r="N470" s="227" t="s">
        <v>40</v>
      </c>
      <c r="O470" s="91"/>
      <c r="P470" s="228">
        <f>O470*H470</f>
        <v>0</v>
      </c>
      <c r="Q470" s="228">
        <v>0</v>
      </c>
      <c r="R470" s="228">
        <f>Q470*H470</f>
        <v>0</v>
      </c>
      <c r="S470" s="228">
        <v>0</v>
      </c>
      <c r="T470" s="229">
        <f>S470*H470</f>
        <v>0</v>
      </c>
      <c r="U470" s="38"/>
      <c r="V470" s="38"/>
      <c r="W470" s="38"/>
      <c r="X470" s="38"/>
      <c r="Y470" s="38"/>
      <c r="Z470" s="38"/>
      <c r="AA470" s="38"/>
      <c r="AB470" s="38"/>
      <c r="AC470" s="38"/>
      <c r="AD470" s="38"/>
      <c r="AE470" s="38"/>
      <c r="AR470" s="230" t="s">
        <v>133</v>
      </c>
      <c r="AT470" s="230" t="s">
        <v>128</v>
      </c>
      <c r="AU470" s="230" t="s">
        <v>85</v>
      </c>
      <c r="AY470" s="17" t="s">
        <v>126</v>
      </c>
      <c r="BE470" s="231">
        <f>IF(N470="základní",J470,0)</f>
        <v>0</v>
      </c>
      <c r="BF470" s="231">
        <f>IF(N470="snížená",J470,0)</f>
        <v>0</v>
      </c>
      <c r="BG470" s="231">
        <f>IF(N470="zákl. přenesená",J470,0)</f>
        <v>0</v>
      </c>
      <c r="BH470" s="231">
        <f>IF(N470="sníž. přenesená",J470,0)</f>
        <v>0</v>
      </c>
      <c r="BI470" s="231">
        <f>IF(N470="nulová",J470,0)</f>
        <v>0</v>
      </c>
      <c r="BJ470" s="17" t="s">
        <v>83</v>
      </c>
      <c r="BK470" s="231">
        <f>ROUND(I470*H470,2)</f>
        <v>0</v>
      </c>
      <c r="BL470" s="17" t="s">
        <v>134</v>
      </c>
      <c r="BM470" s="230" t="s">
        <v>750</v>
      </c>
    </row>
    <row r="471" s="2" customFormat="1" ht="24.15" customHeight="1">
      <c r="A471" s="38"/>
      <c r="B471" s="39"/>
      <c r="C471" s="265" t="s">
        <v>505</v>
      </c>
      <c r="D471" s="265" t="s">
        <v>273</v>
      </c>
      <c r="E471" s="266" t="s">
        <v>751</v>
      </c>
      <c r="F471" s="267" t="s">
        <v>752</v>
      </c>
      <c r="G471" s="268" t="s">
        <v>257</v>
      </c>
      <c r="H471" s="269">
        <v>5.5</v>
      </c>
      <c r="I471" s="270"/>
      <c r="J471" s="271">
        <f>ROUND(I471*H471,2)</f>
        <v>0</v>
      </c>
      <c r="K471" s="267" t="s">
        <v>1</v>
      </c>
      <c r="L471" s="44"/>
      <c r="M471" s="272" t="s">
        <v>1</v>
      </c>
      <c r="N471" s="273" t="s">
        <v>40</v>
      </c>
      <c r="O471" s="91"/>
      <c r="P471" s="228">
        <f>O471*H471</f>
        <v>0</v>
      </c>
      <c r="Q471" s="228">
        <v>6.0000000000000002E-05</v>
      </c>
      <c r="R471" s="228">
        <f>Q471*H471</f>
        <v>0.00033</v>
      </c>
      <c r="S471" s="228">
        <v>0</v>
      </c>
      <c r="T471" s="229">
        <f>S471*H471</f>
        <v>0</v>
      </c>
      <c r="U471" s="38"/>
      <c r="V471" s="38"/>
      <c r="W471" s="38"/>
      <c r="X471" s="38"/>
      <c r="Y471" s="38"/>
      <c r="Z471" s="38"/>
      <c r="AA471" s="38"/>
      <c r="AB471" s="38"/>
      <c r="AC471" s="38"/>
      <c r="AD471" s="38"/>
      <c r="AE471" s="38"/>
      <c r="AR471" s="230" t="s">
        <v>226</v>
      </c>
      <c r="AT471" s="230" t="s">
        <v>273</v>
      </c>
      <c r="AU471" s="230" t="s">
        <v>85</v>
      </c>
      <c r="AY471" s="17" t="s">
        <v>126</v>
      </c>
      <c r="BE471" s="231">
        <f>IF(N471="základní",J471,0)</f>
        <v>0</v>
      </c>
      <c r="BF471" s="231">
        <f>IF(N471="snížená",J471,0)</f>
        <v>0</v>
      </c>
      <c r="BG471" s="231">
        <f>IF(N471="zákl. přenesená",J471,0)</f>
        <v>0</v>
      </c>
      <c r="BH471" s="231">
        <f>IF(N471="sníž. přenesená",J471,0)</f>
        <v>0</v>
      </c>
      <c r="BI471" s="231">
        <f>IF(N471="nulová",J471,0)</f>
        <v>0</v>
      </c>
      <c r="BJ471" s="17" t="s">
        <v>83</v>
      </c>
      <c r="BK471" s="231">
        <f>ROUND(I471*H471,2)</f>
        <v>0</v>
      </c>
      <c r="BL471" s="17" t="s">
        <v>226</v>
      </c>
      <c r="BM471" s="230" t="s">
        <v>753</v>
      </c>
    </row>
    <row r="472" s="2" customFormat="1">
      <c r="A472" s="38"/>
      <c r="B472" s="39"/>
      <c r="C472" s="40"/>
      <c r="D472" s="234" t="s">
        <v>277</v>
      </c>
      <c r="E472" s="40"/>
      <c r="F472" s="274" t="s">
        <v>754</v>
      </c>
      <c r="G472" s="40"/>
      <c r="H472" s="40"/>
      <c r="I472" s="275"/>
      <c r="J472" s="40"/>
      <c r="K472" s="40"/>
      <c r="L472" s="44"/>
      <c r="M472" s="276"/>
      <c r="N472" s="277"/>
      <c r="O472" s="91"/>
      <c r="P472" s="91"/>
      <c r="Q472" s="91"/>
      <c r="R472" s="91"/>
      <c r="S472" s="91"/>
      <c r="T472" s="92"/>
      <c r="U472" s="38"/>
      <c r="V472" s="38"/>
      <c r="W472" s="38"/>
      <c r="X472" s="38"/>
      <c r="Y472" s="38"/>
      <c r="Z472" s="38"/>
      <c r="AA472" s="38"/>
      <c r="AB472" s="38"/>
      <c r="AC472" s="38"/>
      <c r="AD472" s="38"/>
      <c r="AE472" s="38"/>
      <c r="AT472" s="17" t="s">
        <v>277</v>
      </c>
      <c r="AU472" s="17" t="s">
        <v>85</v>
      </c>
    </row>
    <row r="473" s="15" customFormat="1">
      <c r="A473" s="15"/>
      <c r="B473" s="255"/>
      <c r="C473" s="256"/>
      <c r="D473" s="234" t="s">
        <v>136</v>
      </c>
      <c r="E473" s="257" t="s">
        <v>1</v>
      </c>
      <c r="F473" s="258" t="s">
        <v>755</v>
      </c>
      <c r="G473" s="256"/>
      <c r="H473" s="257" t="s">
        <v>1</v>
      </c>
      <c r="I473" s="259"/>
      <c r="J473" s="256"/>
      <c r="K473" s="256"/>
      <c r="L473" s="260"/>
      <c r="M473" s="261"/>
      <c r="N473" s="262"/>
      <c r="O473" s="262"/>
      <c r="P473" s="262"/>
      <c r="Q473" s="262"/>
      <c r="R473" s="262"/>
      <c r="S473" s="262"/>
      <c r="T473" s="263"/>
      <c r="U473" s="15"/>
      <c r="V473" s="15"/>
      <c r="W473" s="15"/>
      <c r="X473" s="15"/>
      <c r="Y473" s="15"/>
      <c r="Z473" s="15"/>
      <c r="AA473" s="15"/>
      <c r="AB473" s="15"/>
      <c r="AC473" s="15"/>
      <c r="AD473" s="15"/>
      <c r="AE473" s="15"/>
      <c r="AT473" s="264" t="s">
        <v>136</v>
      </c>
      <c r="AU473" s="264" t="s">
        <v>85</v>
      </c>
      <c r="AV473" s="15" t="s">
        <v>83</v>
      </c>
      <c r="AW473" s="15" t="s">
        <v>31</v>
      </c>
      <c r="AX473" s="15" t="s">
        <v>75</v>
      </c>
      <c r="AY473" s="264" t="s">
        <v>126</v>
      </c>
    </row>
    <row r="474" s="13" customFormat="1">
      <c r="A474" s="13"/>
      <c r="B474" s="232"/>
      <c r="C474" s="233"/>
      <c r="D474" s="234" t="s">
        <v>136</v>
      </c>
      <c r="E474" s="235" t="s">
        <v>1</v>
      </c>
      <c r="F474" s="236" t="s">
        <v>756</v>
      </c>
      <c r="G474" s="233"/>
      <c r="H474" s="237">
        <v>5.5</v>
      </c>
      <c r="I474" s="238"/>
      <c r="J474" s="233"/>
      <c r="K474" s="233"/>
      <c r="L474" s="239"/>
      <c r="M474" s="240"/>
      <c r="N474" s="241"/>
      <c r="O474" s="241"/>
      <c r="P474" s="241"/>
      <c r="Q474" s="241"/>
      <c r="R474" s="241"/>
      <c r="S474" s="241"/>
      <c r="T474" s="242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43" t="s">
        <v>136</v>
      </c>
      <c r="AU474" s="243" t="s">
        <v>85</v>
      </c>
      <c r="AV474" s="13" t="s">
        <v>85</v>
      </c>
      <c r="AW474" s="13" t="s">
        <v>31</v>
      </c>
      <c r="AX474" s="13" t="s">
        <v>75</v>
      </c>
      <c r="AY474" s="243" t="s">
        <v>126</v>
      </c>
    </row>
    <row r="475" s="14" customFormat="1">
      <c r="A475" s="14"/>
      <c r="B475" s="244"/>
      <c r="C475" s="245"/>
      <c r="D475" s="234" t="s">
        <v>136</v>
      </c>
      <c r="E475" s="246" t="s">
        <v>1</v>
      </c>
      <c r="F475" s="247" t="s">
        <v>139</v>
      </c>
      <c r="G475" s="245"/>
      <c r="H475" s="248">
        <v>5.5</v>
      </c>
      <c r="I475" s="249"/>
      <c r="J475" s="245"/>
      <c r="K475" s="245"/>
      <c r="L475" s="250"/>
      <c r="M475" s="251"/>
      <c r="N475" s="252"/>
      <c r="O475" s="252"/>
      <c r="P475" s="252"/>
      <c r="Q475" s="252"/>
      <c r="R475" s="252"/>
      <c r="S475" s="252"/>
      <c r="T475" s="253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54" t="s">
        <v>136</v>
      </c>
      <c r="AU475" s="254" t="s">
        <v>85</v>
      </c>
      <c r="AV475" s="14" t="s">
        <v>134</v>
      </c>
      <c r="AW475" s="14" t="s">
        <v>31</v>
      </c>
      <c r="AX475" s="14" t="s">
        <v>83</v>
      </c>
      <c r="AY475" s="254" t="s">
        <v>126</v>
      </c>
    </row>
    <row r="476" s="2" customFormat="1" ht="24.15" customHeight="1">
      <c r="A476" s="38"/>
      <c r="B476" s="39"/>
      <c r="C476" s="218" t="s">
        <v>393</v>
      </c>
      <c r="D476" s="218" t="s">
        <v>128</v>
      </c>
      <c r="E476" s="219" t="s">
        <v>757</v>
      </c>
      <c r="F476" s="220" t="s">
        <v>758</v>
      </c>
      <c r="G476" s="221" t="s">
        <v>131</v>
      </c>
      <c r="H476" s="222">
        <v>2</v>
      </c>
      <c r="I476" s="223"/>
      <c r="J476" s="224">
        <f>ROUND(I476*H476,2)</f>
        <v>0</v>
      </c>
      <c r="K476" s="220" t="s">
        <v>1</v>
      </c>
      <c r="L476" s="225"/>
      <c r="M476" s="226" t="s">
        <v>1</v>
      </c>
      <c r="N476" s="227" t="s">
        <v>40</v>
      </c>
      <c r="O476" s="91"/>
      <c r="P476" s="228">
        <f>O476*H476</f>
        <v>0</v>
      </c>
      <c r="Q476" s="228">
        <v>0</v>
      </c>
      <c r="R476" s="228">
        <f>Q476*H476</f>
        <v>0</v>
      </c>
      <c r="S476" s="228">
        <v>0</v>
      </c>
      <c r="T476" s="229">
        <f>S476*H476</f>
        <v>0</v>
      </c>
      <c r="U476" s="38"/>
      <c r="V476" s="38"/>
      <c r="W476" s="38"/>
      <c r="X476" s="38"/>
      <c r="Y476" s="38"/>
      <c r="Z476" s="38"/>
      <c r="AA476" s="38"/>
      <c r="AB476" s="38"/>
      <c r="AC476" s="38"/>
      <c r="AD476" s="38"/>
      <c r="AE476" s="38"/>
      <c r="AR476" s="230" t="s">
        <v>133</v>
      </c>
      <c r="AT476" s="230" t="s">
        <v>128</v>
      </c>
      <c r="AU476" s="230" t="s">
        <v>85</v>
      </c>
      <c r="AY476" s="17" t="s">
        <v>126</v>
      </c>
      <c r="BE476" s="231">
        <f>IF(N476="základní",J476,0)</f>
        <v>0</v>
      </c>
      <c r="BF476" s="231">
        <f>IF(N476="snížená",J476,0)</f>
        <v>0</v>
      </c>
      <c r="BG476" s="231">
        <f>IF(N476="zákl. přenesená",J476,0)</f>
        <v>0</v>
      </c>
      <c r="BH476" s="231">
        <f>IF(N476="sníž. přenesená",J476,0)</f>
        <v>0</v>
      </c>
      <c r="BI476" s="231">
        <f>IF(N476="nulová",J476,0)</f>
        <v>0</v>
      </c>
      <c r="BJ476" s="17" t="s">
        <v>83</v>
      </c>
      <c r="BK476" s="231">
        <f>ROUND(I476*H476,2)</f>
        <v>0</v>
      </c>
      <c r="BL476" s="17" t="s">
        <v>134</v>
      </c>
      <c r="BM476" s="230" t="s">
        <v>759</v>
      </c>
    </row>
    <row r="477" s="2" customFormat="1" ht="24.15" customHeight="1">
      <c r="A477" s="38"/>
      <c r="B477" s="39"/>
      <c r="C477" s="265" t="s">
        <v>519</v>
      </c>
      <c r="D477" s="265" t="s">
        <v>273</v>
      </c>
      <c r="E477" s="266" t="s">
        <v>760</v>
      </c>
      <c r="F477" s="267" t="s">
        <v>761</v>
      </c>
      <c r="G477" s="268" t="s">
        <v>131</v>
      </c>
      <c r="H477" s="269">
        <v>2</v>
      </c>
      <c r="I477" s="270"/>
      <c r="J477" s="271">
        <f>ROUND(I477*H477,2)</f>
        <v>0</v>
      </c>
      <c r="K477" s="267" t="s">
        <v>1</v>
      </c>
      <c r="L477" s="44"/>
      <c r="M477" s="272" t="s">
        <v>1</v>
      </c>
      <c r="N477" s="273" t="s">
        <v>40</v>
      </c>
      <c r="O477" s="91"/>
      <c r="P477" s="228">
        <f>O477*H477</f>
        <v>0</v>
      </c>
      <c r="Q477" s="228">
        <v>0.001</v>
      </c>
      <c r="R477" s="228">
        <f>Q477*H477</f>
        <v>0.002</v>
      </c>
      <c r="S477" s="228">
        <v>0</v>
      </c>
      <c r="T477" s="229">
        <f>S477*H477</f>
        <v>0</v>
      </c>
      <c r="U477" s="38"/>
      <c r="V477" s="38"/>
      <c r="W477" s="38"/>
      <c r="X477" s="38"/>
      <c r="Y477" s="38"/>
      <c r="Z477" s="38"/>
      <c r="AA477" s="38"/>
      <c r="AB477" s="38"/>
      <c r="AC477" s="38"/>
      <c r="AD477" s="38"/>
      <c r="AE477" s="38"/>
      <c r="AR477" s="230" t="s">
        <v>134</v>
      </c>
      <c r="AT477" s="230" t="s">
        <v>273</v>
      </c>
      <c r="AU477" s="230" t="s">
        <v>85</v>
      </c>
      <c r="AY477" s="17" t="s">
        <v>126</v>
      </c>
      <c r="BE477" s="231">
        <f>IF(N477="základní",J477,0)</f>
        <v>0</v>
      </c>
      <c r="BF477" s="231">
        <f>IF(N477="snížená",J477,0)</f>
        <v>0</v>
      </c>
      <c r="BG477" s="231">
        <f>IF(N477="zákl. přenesená",J477,0)</f>
        <v>0</v>
      </c>
      <c r="BH477" s="231">
        <f>IF(N477="sníž. přenesená",J477,0)</f>
        <v>0</v>
      </c>
      <c r="BI477" s="231">
        <f>IF(N477="nulová",J477,0)</f>
        <v>0</v>
      </c>
      <c r="BJ477" s="17" t="s">
        <v>83</v>
      </c>
      <c r="BK477" s="231">
        <f>ROUND(I477*H477,2)</f>
        <v>0</v>
      </c>
      <c r="BL477" s="17" t="s">
        <v>134</v>
      </c>
      <c r="BM477" s="230" t="s">
        <v>762</v>
      </c>
    </row>
    <row r="478" s="2" customFormat="1">
      <c r="A478" s="38"/>
      <c r="B478" s="39"/>
      <c r="C478" s="40"/>
      <c r="D478" s="234" t="s">
        <v>277</v>
      </c>
      <c r="E478" s="40"/>
      <c r="F478" s="274" t="s">
        <v>763</v>
      </c>
      <c r="G478" s="40"/>
      <c r="H478" s="40"/>
      <c r="I478" s="275"/>
      <c r="J478" s="40"/>
      <c r="K478" s="40"/>
      <c r="L478" s="44"/>
      <c r="M478" s="276"/>
      <c r="N478" s="277"/>
      <c r="O478" s="91"/>
      <c r="P478" s="91"/>
      <c r="Q478" s="91"/>
      <c r="R478" s="91"/>
      <c r="S478" s="91"/>
      <c r="T478" s="92"/>
      <c r="U478" s="38"/>
      <c r="V478" s="38"/>
      <c r="W478" s="38"/>
      <c r="X478" s="38"/>
      <c r="Y478" s="38"/>
      <c r="Z478" s="38"/>
      <c r="AA478" s="38"/>
      <c r="AB478" s="38"/>
      <c r="AC478" s="38"/>
      <c r="AD478" s="38"/>
      <c r="AE478" s="38"/>
      <c r="AT478" s="17" t="s">
        <v>277</v>
      </c>
      <c r="AU478" s="17" t="s">
        <v>85</v>
      </c>
    </row>
    <row r="479" s="13" customFormat="1">
      <c r="A479" s="13"/>
      <c r="B479" s="232"/>
      <c r="C479" s="233"/>
      <c r="D479" s="234" t="s">
        <v>136</v>
      </c>
      <c r="E479" s="235" t="s">
        <v>1</v>
      </c>
      <c r="F479" s="236" t="s">
        <v>85</v>
      </c>
      <c r="G479" s="233"/>
      <c r="H479" s="237">
        <v>2</v>
      </c>
      <c r="I479" s="238"/>
      <c r="J479" s="233"/>
      <c r="K479" s="233"/>
      <c r="L479" s="239"/>
      <c r="M479" s="240"/>
      <c r="N479" s="241"/>
      <c r="O479" s="241"/>
      <c r="P479" s="241"/>
      <c r="Q479" s="241"/>
      <c r="R479" s="241"/>
      <c r="S479" s="241"/>
      <c r="T479" s="242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43" t="s">
        <v>136</v>
      </c>
      <c r="AU479" s="243" t="s">
        <v>85</v>
      </c>
      <c r="AV479" s="13" t="s">
        <v>85</v>
      </c>
      <c r="AW479" s="13" t="s">
        <v>31</v>
      </c>
      <c r="AX479" s="13" t="s">
        <v>75</v>
      </c>
      <c r="AY479" s="243" t="s">
        <v>126</v>
      </c>
    </row>
    <row r="480" s="14" customFormat="1">
      <c r="A480" s="14"/>
      <c r="B480" s="244"/>
      <c r="C480" s="245"/>
      <c r="D480" s="234" t="s">
        <v>136</v>
      </c>
      <c r="E480" s="246" t="s">
        <v>1</v>
      </c>
      <c r="F480" s="247" t="s">
        <v>139</v>
      </c>
      <c r="G480" s="245"/>
      <c r="H480" s="248">
        <v>2</v>
      </c>
      <c r="I480" s="249"/>
      <c r="J480" s="245"/>
      <c r="K480" s="245"/>
      <c r="L480" s="250"/>
      <c r="M480" s="251"/>
      <c r="N480" s="252"/>
      <c r="O480" s="252"/>
      <c r="P480" s="252"/>
      <c r="Q480" s="252"/>
      <c r="R480" s="252"/>
      <c r="S480" s="252"/>
      <c r="T480" s="253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54" t="s">
        <v>136</v>
      </c>
      <c r="AU480" s="254" t="s">
        <v>85</v>
      </c>
      <c r="AV480" s="14" t="s">
        <v>134</v>
      </c>
      <c r="AW480" s="14" t="s">
        <v>31</v>
      </c>
      <c r="AX480" s="14" t="s">
        <v>83</v>
      </c>
      <c r="AY480" s="254" t="s">
        <v>126</v>
      </c>
    </row>
    <row r="481" s="2" customFormat="1" ht="24.15" customHeight="1">
      <c r="A481" s="38"/>
      <c r="B481" s="39"/>
      <c r="C481" s="218" t="s">
        <v>525</v>
      </c>
      <c r="D481" s="218" t="s">
        <v>128</v>
      </c>
      <c r="E481" s="219" t="s">
        <v>764</v>
      </c>
      <c r="F481" s="220" t="s">
        <v>765</v>
      </c>
      <c r="G481" s="221" t="s">
        <v>131</v>
      </c>
      <c r="H481" s="222">
        <v>1</v>
      </c>
      <c r="I481" s="223"/>
      <c r="J481" s="224">
        <f>ROUND(I481*H481,2)</f>
        <v>0</v>
      </c>
      <c r="K481" s="220" t="s">
        <v>1</v>
      </c>
      <c r="L481" s="225"/>
      <c r="M481" s="226" t="s">
        <v>1</v>
      </c>
      <c r="N481" s="227" t="s">
        <v>40</v>
      </c>
      <c r="O481" s="91"/>
      <c r="P481" s="228">
        <f>O481*H481</f>
        <v>0</v>
      </c>
      <c r="Q481" s="228">
        <v>0</v>
      </c>
      <c r="R481" s="228">
        <f>Q481*H481</f>
        <v>0</v>
      </c>
      <c r="S481" s="228">
        <v>0</v>
      </c>
      <c r="T481" s="229">
        <f>S481*H481</f>
        <v>0</v>
      </c>
      <c r="U481" s="38"/>
      <c r="V481" s="38"/>
      <c r="W481" s="38"/>
      <c r="X481" s="38"/>
      <c r="Y481" s="38"/>
      <c r="Z481" s="38"/>
      <c r="AA481" s="38"/>
      <c r="AB481" s="38"/>
      <c r="AC481" s="38"/>
      <c r="AD481" s="38"/>
      <c r="AE481" s="38"/>
      <c r="AR481" s="230" t="s">
        <v>133</v>
      </c>
      <c r="AT481" s="230" t="s">
        <v>128</v>
      </c>
      <c r="AU481" s="230" t="s">
        <v>85</v>
      </c>
      <c r="AY481" s="17" t="s">
        <v>126</v>
      </c>
      <c r="BE481" s="231">
        <f>IF(N481="základní",J481,0)</f>
        <v>0</v>
      </c>
      <c r="BF481" s="231">
        <f>IF(N481="snížená",J481,0)</f>
        <v>0</v>
      </c>
      <c r="BG481" s="231">
        <f>IF(N481="zákl. přenesená",J481,0)</f>
        <v>0</v>
      </c>
      <c r="BH481" s="231">
        <f>IF(N481="sníž. přenesená",J481,0)</f>
        <v>0</v>
      </c>
      <c r="BI481" s="231">
        <f>IF(N481="nulová",J481,0)</f>
        <v>0</v>
      </c>
      <c r="BJ481" s="17" t="s">
        <v>83</v>
      </c>
      <c r="BK481" s="231">
        <f>ROUND(I481*H481,2)</f>
        <v>0</v>
      </c>
      <c r="BL481" s="17" t="s">
        <v>134</v>
      </c>
      <c r="BM481" s="230" t="s">
        <v>766</v>
      </c>
    </row>
    <row r="482" s="2" customFormat="1" ht="14.4" customHeight="1">
      <c r="A482" s="38"/>
      <c r="B482" s="39"/>
      <c r="C482" s="218" t="s">
        <v>531</v>
      </c>
      <c r="D482" s="218" t="s">
        <v>128</v>
      </c>
      <c r="E482" s="219" t="s">
        <v>767</v>
      </c>
      <c r="F482" s="220" t="s">
        <v>768</v>
      </c>
      <c r="G482" s="221" t="s">
        <v>131</v>
      </c>
      <c r="H482" s="222">
        <v>1</v>
      </c>
      <c r="I482" s="223"/>
      <c r="J482" s="224">
        <f>ROUND(I482*H482,2)</f>
        <v>0</v>
      </c>
      <c r="K482" s="220" t="s">
        <v>1</v>
      </c>
      <c r="L482" s="225"/>
      <c r="M482" s="226" t="s">
        <v>1</v>
      </c>
      <c r="N482" s="227" t="s">
        <v>40</v>
      </c>
      <c r="O482" s="91"/>
      <c r="P482" s="228">
        <f>O482*H482</f>
        <v>0</v>
      </c>
      <c r="Q482" s="228">
        <v>0</v>
      </c>
      <c r="R482" s="228">
        <f>Q482*H482</f>
        <v>0</v>
      </c>
      <c r="S482" s="228">
        <v>0</v>
      </c>
      <c r="T482" s="229">
        <f>S482*H482</f>
        <v>0</v>
      </c>
      <c r="U482" s="38"/>
      <c r="V482" s="38"/>
      <c r="W482" s="38"/>
      <c r="X482" s="38"/>
      <c r="Y482" s="38"/>
      <c r="Z482" s="38"/>
      <c r="AA482" s="38"/>
      <c r="AB482" s="38"/>
      <c r="AC482" s="38"/>
      <c r="AD482" s="38"/>
      <c r="AE482" s="38"/>
      <c r="AR482" s="230" t="s">
        <v>133</v>
      </c>
      <c r="AT482" s="230" t="s">
        <v>128</v>
      </c>
      <c r="AU482" s="230" t="s">
        <v>85</v>
      </c>
      <c r="AY482" s="17" t="s">
        <v>126</v>
      </c>
      <c r="BE482" s="231">
        <f>IF(N482="základní",J482,0)</f>
        <v>0</v>
      </c>
      <c r="BF482" s="231">
        <f>IF(N482="snížená",J482,0)</f>
        <v>0</v>
      </c>
      <c r="BG482" s="231">
        <f>IF(N482="zákl. přenesená",J482,0)</f>
        <v>0</v>
      </c>
      <c r="BH482" s="231">
        <f>IF(N482="sníž. přenesená",J482,0)</f>
        <v>0</v>
      </c>
      <c r="BI482" s="231">
        <f>IF(N482="nulová",J482,0)</f>
        <v>0</v>
      </c>
      <c r="BJ482" s="17" t="s">
        <v>83</v>
      </c>
      <c r="BK482" s="231">
        <f>ROUND(I482*H482,2)</f>
        <v>0</v>
      </c>
      <c r="BL482" s="17" t="s">
        <v>134</v>
      </c>
      <c r="BM482" s="230" t="s">
        <v>769</v>
      </c>
    </row>
    <row r="483" s="12" customFormat="1" ht="22.8" customHeight="1">
      <c r="A483" s="12"/>
      <c r="B483" s="202"/>
      <c r="C483" s="203"/>
      <c r="D483" s="204" t="s">
        <v>74</v>
      </c>
      <c r="E483" s="216" t="s">
        <v>458</v>
      </c>
      <c r="F483" s="216" t="s">
        <v>459</v>
      </c>
      <c r="G483" s="203"/>
      <c r="H483" s="203"/>
      <c r="I483" s="206"/>
      <c r="J483" s="217">
        <f>BK483</f>
        <v>0</v>
      </c>
      <c r="K483" s="203"/>
      <c r="L483" s="208"/>
      <c r="M483" s="209"/>
      <c r="N483" s="210"/>
      <c r="O483" s="210"/>
      <c r="P483" s="211">
        <f>SUM(P484:P571)</f>
        <v>0</v>
      </c>
      <c r="Q483" s="210"/>
      <c r="R483" s="211">
        <f>SUM(R484:R571)</f>
        <v>0</v>
      </c>
      <c r="S483" s="210"/>
      <c r="T483" s="212">
        <f>SUM(T484:T571)</f>
        <v>0</v>
      </c>
      <c r="U483" s="12"/>
      <c r="V483" s="12"/>
      <c r="W483" s="12"/>
      <c r="X483" s="12"/>
      <c r="Y483" s="12"/>
      <c r="Z483" s="12"/>
      <c r="AA483" s="12"/>
      <c r="AB483" s="12"/>
      <c r="AC483" s="12"/>
      <c r="AD483" s="12"/>
      <c r="AE483" s="12"/>
      <c r="AR483" s="213" t="s">
        <v>134</v>
      </c>
      <c r="AT483" s="214" t="s">
        <v>74</v>
      </c>
      <c r="AU483" s="214" t="s">
        <v>83</v>
      </c>
      <c r="AY483" s="213" t="s">
        <v>126</v>
      </c>
      <c r="BK483" s="215">
        <f>SUM(BK484:BK571)</f>
        <v>0</v>
      </c>
    </row>
    <row r="484" s="2" customFormat="1" ht="24.15" customHeight="1">
      <c r="A484" s="38"/>
      <c r="B484" s="39"/>
      <c r="C484" s="265" t="s">
        <v>690</v>
      </c>
      <c r="D484" s="265" t="s">
        <v>273</v>
      </c>
      <c r="E484" s="266" t="s">
        <v>466</v>
      </c>
      <c r="F484" s="267" t="s">
        <v>467</v>
      </c>
      <c r="G484" s="268" t="s">
        <v>131</v>
      </c>
      <c r="H484" s="269">
        <v>2</v>
      </c>
      <c r="I484" s="270"/>
      <c r="J484" s="271">
        <f>ROUND(I484*H484,2)</f>
        <v>0</v>
      </c>
      <c r="K484" s="267" t="s">
        <v>132</v>
      </c>
      <c r="L484" s="44"/>
      <c r="M484" s="272" t="s">
        <v>1</v>
      </c>
      <c r="N484" s="273" t="s">
        <v>40</v>
      </c>
      <c r="O484" s="91"/>
      <c r="P484" s="228">
        <f>O484*H484</f>
        <v>0</v>
      </c>
      <c r="Q484" s="228">
        <v>0</v>
      </c>
      <c r="R484" s="228">
        <f>Q484*H484</f>
        <v>0</v>
      </c>
      <c r="S484" s="228">
        <v>0</v>
      </c>
      <c r="T484" s="229">
        <f>S484*H484</f>
        <v>0</v>
      </c>
      <c r="U484" s="38"/>
      <c r="V484" s="38"/>
      <c r="W484" s="38"/>
      <c r="X484" s="38"/>
      <c r="Y484" s="38"/>
      <c r="Z484" s="38"/>
      <c r="AA484" s="38"/>
      <c r="AB484" s="38"/>
      <c r="AC484" s="38"/>
      <c r="AD484" s="38"/>
      <c r="AE484" s="38"/>
      <c r="AR484" s="230" t="s">
        <v>462</v>
      </c>
      <c r="AT484" s="230" t="s">
        <v>273</v>
      </c>
      <c r="AU484" s="230" t="s">
        <v>85</v>
      </c>
      <c r="AY484" s="17" t="s">
        <v>126</v>
      </c>
      <c r="BE484" s="231">
        <f>IF(N484="základní",J484,0)</f>
        <v>0</v>
      </c>
      <c r="BF484" s="231">
        <f>IF(N484="snížená",J484,0)</f>
        <v>0</v>
      </c>
      <c r="BG484" s="231">
        <f>IF(N484="zákl. přenesená",J484,0)</f>
        <v>0</v>
      </c>
      <c r="BH484" s="231">
        <f>IF(N484="sníž. přenesená",J484,0)</f>
        <v>0</v>
      </c>
      <c r="BI484" s="231">
        <f>IF(N484="nulová",J484,0)</f>
        <v>0</v>
      </c>
      <c r="BJ484" s="17" t="s">
        <v>83</v>
      </c>
      <c r="BK484" s="231">
        <f>ROUND(I484*H484,2)</f>
        <v>0</v>
      </c>
      <c r="BL484" s="17" t="s">
        <v>462</v>
      </c>
      <c r="BM484" s="230" t="s">
        <v>770</v>
      </c>
    </row>
    <row r="485" s="15" customFormat="1">
      <c r="A485" s="15"/>
      <c r="B485" s="255"/>
      <c r="C485" s="256"/>
      <c r="D485" s="234" t="s">
        <v>136</v>
      </c>
      <c r="E485" s="257" t="s">
        <v>1</v>
      </c>
      <c r="F485" s="258" t="s">
        <v>771</v>
      </c>
      <c r="G485" s="256"/>
      <c r="H485" s="257" t="s">
        <v>1</v>
      </c>
      <c r="I485" s="259"/>
      <c r="J485" s="256"/>
      <c r="K485" s="256"/>
      <c r="L485" s="260"/>
      <c r="M485" s="261"/>
      <c r="N485" s="262"/>
      <c r="O485" s="262"/>
      <c r="P485" s="262"/>
      <c r="Q485" s="262"/>
      <c r="R485" s="262"/>
      <c r="S485" s="262"/>
      <c r="T485" s="263"/>
      <c r="U485" s="15"/>
      <c r="V485" s="15"/>
      <c r="W485" s="15"/>
      <c r="X485" s="15"/>
      <c r="Y485" s="15"/>
      <c r="Z485" s="15"/>
      <c r="AA485" s="15"/>
      <c r="AB485" s="15"/>
      <c r="AC485" s="15"/>
      <c r="AD485" s="15"/>
      <c r="AE485" s="15"/>
      <c r="AT485" s="264" t="s">
        <v>136</v>
      </c>
      <c r="AU485" s="264" t="s">
        <v>85</v>
      </c>
      <c r="AV485" s="15" t="s">
        <v>83</v>
      </c>
      <c r="AW485" s="15" t="s">
        <v>31</v>
      </c>
      <c r="AX485" s="15" t="s">
        <v>75</v>
      </c>
      <c r="AY485" s="264" t="s">
        <v>126</v>
      </c>
    </row>
    <row r="486" s="13" customFormat="1">
      <c r="A486" s="13"/>
      <c r="B486" s="232"/>
      <c r="C486" s="233"/>
      <c r="D486" s="234" t="s">
        <v>136</v>
      </c>
      <c r="E486" s="235" t="s">
        <v>1</v>
      </c>
      <c r="F486" s="236" t="s">
        <v>85</v>
      </c>
      <c r="G486" s="233"/>
      <c r="H486" s="237">
        <v>2</v>
      </c>
      <c r="I486" s="238"/>
      <c r="J486" s="233"/>
      <c r="K486" s="233"/>
      <c r="L486" s="239"/>
      <c r="M486" s="240"/>
      <c r="N486" s="241"/>
      <c r="O486" s="241"/>
      <c r="P486" s="241"/>
      <c r="Q486" s="241"/>
      <c r="R486" s="241"/>
      <c r="S486" s="241"/>
      <c r="T486" s="242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43" t="s">
        <v>136</v>
      </c>
      <c r="AU486" s="243" t="s">
        <v>85</v>
      </c>
      <c r="AV486" s="13" t="s">
        <v>85</v>
      </c>
      <c r="AW486" s="13" t="s">
        <v>31</v>
      </c>
      <c r="AX486" s="13" t="s">
        <v>75</v>
      </c>
      <c r="AY486" s="243" t="s">
        <v>126</v>
      </c>
    </row>
    <row r="487" s="14" customFormat="1">
      <c r="A487" s="14"/>
      <c r="B487" s="244"/>
      <c r="C487" s="245"/>
      <c r="D487" s="234" t="s">
        <v>136</v>
      </c>
      <c r="E487" s="246" t="s">
        <v>1</v>
      </c>
      <c r="F487" s="247" t="s">
        <v>139</v>
      </c>
      <c r="G487" s="245"/>
      <c r="H487" s="248">
        <v>2</v>
      </c>
      <c r="I487" s="249"/>
      <c r="J487" s="245"/>
      <c r="K487" s="245"/>
      <c r="L487" s="250"/>
      <c r="M487" s="251"/>
      <c r="N487" s="252"/>
      <c r="O487" s="252"/>
      <c r="P487" s="252"/>
      <c r="Q487" s="252"/>
      <c r="R487" s="252"/>
      <c r="S487" s="252"/>
      <c r="T487" s="253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54" t="s">
        <v>136</v>
      </c>
      <c r="AU487" s="254" t="s">
        <v>85</v>
      </c>
      <c r="AV487" s="14" t="s">
        <v>134</v>
      </c>
      <c r="AW487" s="14" t="s">
        <v>31</v>
      </c>
      <c r="AX487" s="14" t="s">
        <v>83</v>
      </c>
      <c r="AY487" s="254" t="s">
        <v>126</v>
      </c>
    </row>
    <row r="488" s="2" customFormat="1" ht="49.05" customHeight="1">
      <c r="A488" s="38"/>
      <c r="B488" s="39"/>
      <c r="C488" s="265" t="s">
        <v>772</v>
      </c>
      <c r="D488" s="265" t="s">
        <v>273</v>
      </c>
      <c r="E488" s="266" t="s">
        <v>460</v>
      </c>
      <c r="F488" s="267" t="s">
        <v>461</v>
      </c>
      <c r="G488" s="268" t="s">
        <v>131</v>
      </c>
      <c r="H488" s="269">
        <v>2</v>
      </c>
      <c r="I488" s="270"/>
      <c r="J488" s="271">
        <f>ROUND(I488*H488,2)</f>
        <v>0</v>
      </c>
      <c r="K488" s="267" t="s">
        <v>132</v>
      </c>
      <c r="L488" s="44"/>
      <c r="M488" s="272" t="s">
        <v>1</v>
      </c>
      <c r="N488" s="273" t="s">
        <v>40</v>
      </c>
      <c r="O488" s="91"/>
      <c r="P488" s="228">
        <f>O488*H488</f>
        <v>0</v>
      </c>
      <c r="Q488" s="228">
        <v>0</v>
      </c>
      <c r="R488" s="228">
        <f>Q488*H488</f>
        <v>0</v>
      </c>
      <c r="S488" s="228">
        <v>0</v>
      </c>
      <c r="T488" s="229">
        <f>S488*H488</f>
        <v>0</v>
      </c>
      <c r="U488" s="38"/>
      <c r="V488" s="38"/>
      <c r="W488" s="38"/>
      <c r="X488" s="38"/>
      <c r="Y488" s="38"/>
      <c r="Z488" s="38"/>
      <c r="AA488" s="38"/>
      <c r="AB488" s="38"/>
      <c r="AC488" s="38"/>
      <c r="AD488" s="38"/>
      <c r="AE488" s="38"/>
      <c r="AR488" s="230" t="s">
        <v>462</v>
      </c>
      <c r="AT488" s="230" t="s">
        <v>273</v>
      </c>
      <c r="AU488" s="230" t="s">
        <v>85</v>
      </c>
      <c r="AY488" s="17" t="s">
        <v>126</v>
      </c>
      <c r="BE488" s="231">
        <f>IF(N488="základní",J488,0)</f>
        <v>0</v>
      </c>
      <c r="BF488" s="231">
        <f>IF(N488="snížená",J488,0)</f>
        <v>0</v>
      </c>
      <c r="BG488" s="231">
        <f>IF(N488="zákl. přenesená",J488,0)</f>
        <v>0</v>
      </c>
      <c r="BH488" s="231">
        <f>IF(N488="sníž. přenesená",J488,0)</f>
        <v>0</v>
      </c>
      <c r="BI488" s="231">
        <f>IF(N488="nulová",J488,0)</f>
        <v>0</v>
      </c>
      <c r="BJ488" s="17" t="s">
        <v>83</v>
      </c>
      <c r="BK488" s="231">
        <f>ROUND(I488*H488,2)</f>
        <v>0</v>
      </c>
      <c r="BL488" s="17" t="s">
        <v>462</v>
      </c>
      <c r="BM488" s="230" t="s">
        <v>773</v>
      </c>
    </row>
    <row r="489" s="15" customFormat="1">
      <c r="A489" s="15"/>
      <c r="B489" s="255"/>
      <c r="C489" s="256"/>
      <c r="D489" s="234" t="s">
        <v>136</v>
      </c>
      <c r="E489" s="257" t="s">
        <v>1</v>
      </c>
      <c r="F489" s="258" t="s">
        <v>771</v>
      </c>
      <c r="G489" s="256"/>
      <c r="H489" s="257" t="s">
        <v>1</v>
      </c>
      <c r="I489" s="259"/>
      <c r="J489" s="256"/>
      <c r="K489" s="256"/>
      <c r="L489" s="260"/>
      <c r="M489" s="261"/>
      <c r="N489" s="262"/>
      <c r="O489" s="262"/>
      <c r="P489" s="262"/>
      <c r="Q489" s="262"/>
      <c r="R489" s="262"/>
      <c r="S489" s="262"/>
      <c r="T489" s="263"/>
      <c r="U489" s="15"/>
      <c r="V489" s="15"/>
      <c r="W489" s="15"/>
      <c r="X489" s="15"/>
      <c r="Y489" s="15"/>
      <c r="Z489" s="15"/>
      <c r="AA489" s="15"/>
      <c r="AB489" s="15"/>
      <c r="AC489" s="15"/>
      <c r="AD489" s="15"/>
      <c r="AE489" s="15"/>
      <c r="AT489" s="264" t="s">
        <v>136</v>
      </c>
      <c r="AU489" s="264" t="s">
        <v>85</v>
      </c>
      <c r="AV489" s="15" t="s">
        <v>83</v>
      </c>
      <c r="AW489" s="15" t="s">
        <v>31</v>
      </c>
      <c r="AX489" s="15" t="s">
        <v>75</v>
      </c>
      <c r="AY489" s="264" t="s">
        <v>126</v>
      </c>
    </row>
    <row r="490" s="13" customFormat="1">
      <c r="A490" s="13"/>
      <c r="B490" s="232"/>
      <c r="C490" s="233"/>
      <c r="D490" s="234" t="s">
        <v>136</v>
      </c>
      <c r="E490" s="235" t="s">
        <v>1</v>
      </c>
      <c r="F490" s="236" t="s">
        <v>85</v>
      </c>
      <c r="G490" s="233"/>
      <c r="H490" s="237">
        <v>2</v>
      </c>
      <c r="I490" s="238"/>
      <c r="J490" s="233"/>
      <c r="K490" s="233"/>
      <c r="L490" s="239"/>
      <c r="M490" s="240"/>
      <c r="N490" s="241"/>
      <c r="O490" s="241"/>
      <c r="P490" s="241"/>
      <c r="Q490" s="241"/>
      <c r="R490" s="241"/>
      <c r="S490" s="241"/>
      <c r="T490" s="242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43" t="s">
        <v>136</v>
      </c>
      <c r="AU490" s="243" t="s">
        <v>85</v>
      </c>
      <c r="AV490" s="13" t="s">
        <v>85</v>
      </c>
      <c r="AW490" s="13" t="s">
        <v>31</v>
      </c>
      <c r="AX490" s="13" t="s">
        <v>75</v>
      </c>
      <c r="AY490" s="243" t="s">
        <v>126</v>
      </c>
    </row>
    <row r="491" s="14" customFormat="1">
      <c r="A491" s="14"/>
      <c r="B491" s="244"/>
      <c r="C491" s="245"/>
      <c r="D491" s="234" t="s">
        <v>136</v>
      </c>
      <c r="E491" s="246" t="s">
        <v>1</v>
      </c>
      <c r="F491" s="247" t="s">
        <v>139</v>
      </c>
      <c r="G491" s="245"/>
      <c r="H491" s="248">
        <v>2</v>
      </c>
      <c r="I491" s="249"/>
      <c r="J491" s="245"/>
      <c r="K491" s="245"/>
      <c r="L491" s="250"/>
      <c r="M491" s="251"/>
      <c r="N491" s="252"/>
      <c r="O491" s="252"/>
      <c r="P491" s="252"/>
      <c r="Q491" s="252"/>
      <c r="R491" s="252"/>
      <c r="S491" s="252"/>
      <c r="T491" s="253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54" t="s">
        <v>136</v>
      </c>
      <c r="AU491" s="254" t="s">
        <v>85</v>
      </c>
      <c r="AV491" s="14" t="s">
        <v>134</v>
      </c>
      <c r="AW491" s="14" t="s">
        <v>31</v>
      </c>
      <c r="AX491" s="14" t="s">
        <v>83</v>
      </c>
      <c r="AY491" s="254" t="s">
        <v>126</v>
      </c>
    </row>
    <row r="492" s="2" customFormat="1" ht="37.8" customHeight="1">
      <c r="A492" s="38"/>
      <c r="B492" s="39"/>
      <c r="C492" s="265" t="s">
        <v>243</v>
      </c>
      <c r="D492" s="265" t="s">
        <v>273</v>
      </c>
      <c r="E492" s="266" t="s">
        <v>475</v>
      </c>
      <c r="F492" s="267" t="s">
        <v>476</v>
      </c>
      <c r="G492" s="268" t="s">
        <v>131</v>
      </c>
      <c r="H492" s="269">
        <v>4</v>
      </c>
      <c r="I492" s="270"/>
      <c r="J492" s="271">
        <f>ROUND(I492*H492,2)</f>
        <v>0</v>
      </c>
      <c r="K492" s="267" t="s">
        <v>132</v>
      </c>
      <c r="L492" s="44"/>
      <c r="M492" s="272" t="s">
        <v>1</v>
      </c>
      <c r="N492" s="273" t="s">
        <v>40</v>
      </c>
      <c r="O492" s="91"/>
      <c r="P492" s="228">
        <f>O492*H492</f>
        <v>0</v>
      </c>
      <c r="Q492" s="228">
        <v>0</v>
      </c>
      <c r="R492" s="228">
        <f>Q492*H492</f>
        <v>0</v>
      </c>
      <c r="S492" s="228">
        <v>0</v>
      </c>
      <c r="T492" s="229">
        <f>S492*H492</f>
        <v>0</v>
      </c>
      <c r="U492" s="38"/>
      <c r="V492" s="38"/>
      <c r="W492" s="38"/>
      <c r="X492" s="38"/>
      <c r="Y492" s="38"/>
      <c r="Z492" s="38"/>
      <c r="AA492" s="38"/>
      <c r="AB492" s="38"/>
      <c r="AC492" s="38"/>
      <c r="AD492" s="38"/>
      <c r="AE492" s="38"/>
      <c r="AR492" s="230" t="s">
        <v>462</v>
      </c>
      <c r="AT492" s="230" t="s">
        <v>273</v>
      </c>
      <c r="AU492" s="230" t="s">
        <v>85</v>
      </c>
      <c r="AY492" s="17" t="s">
        <v>126</v>
      </c>
      <c r="BE492" s="231">
        <f>IF(N492="základní",J492,0)</f>
        <v>0</v>
      </c>
      <c r="BF492" s="231">
        <f>IF(N492="snížená",J492,0)</f>
        <v>0</v>
      </c>
      <c r="BG492" s="231">
        <f>IF(N492="zákl. přenesená",J492,0)</f>
        <v>0</v>
      </c>
      <c r="BH492" s="231">
        <f>IF(N492="sníž. přenesená",J492,0)</f>
        <v>0</v>
      </c>
      <c r="BI492" s="231">
        <f>IF(N492="nulová",J492,0)</f>
        <v>0</v>
      </c>
      <c r="BJ492" s="17" t="s">
        <v>83</v>
      </c>
      <c r="BK492" s="231">
        <f>ROUND(I492*H492,2)</f>
        <v>0</v>
      </c>
      <c r="BL492" s="17" t="s">
        <v>462</v>
      </c>
      <c r="BM492" s="230" t="s">
        <v>774</v>
      </c>
    </row>
    <row r="493" s="15" customFormat="1">
      <c r="A493" s="15"/>
      <c r="B493" s="255"/>
      <c r="C493" s="256"/>
      <c r="D493" s="234" t="s">
        <v>136</v>
      </c>
      <c r="E493" s="257" t="s">
        <v>1</v>
      </c>
      <c r="F493" s="258" t="s">
        <v>775</v>
      </c>
      <c r="G493" s="256"/>
      <c r="H493" s="257" t="s">
        <v>1</v>
      </c>
      <c r="I493" s="259"/>
      <c r="J493" s="256"/>
      <c r="K493" s="256"/>
      <c r="L493" s="260"/>
      <c r="M493" s="261"/>
      <c r="N493" s="262"/>
      <c r="O493" s="262"/>
      <c r="P493" s="262"/>
      <c r="Q493" s="262"/>
      <c r="R493" s="262"/>
      <c r="S493" s="262"/>
      <c r="T493" s="263"/>
      <c r="U493" s="15"/>
      <c r="V493" s="15"/>
      <c r="W493" s="15"/>
      <c r="X493" s="15"/>
      <c r="Y493" s="15"/>
      <c r="Z493" s="15"/>
      <c r="AA493" s="15"/>
      <c r="AB493" s="15"/>
      <c r="AC493" s="15"/>
      <c r="AD493" s="15"/>
      <c r="AE493" s="15"/>
      <c r="AT493" s="264" t="s">
        <v>136</v>
      </c>
      <c r="AU493" s="264" t="s">
        <v>85</v>
      </c>
      <c r="AV493" s="15" t="s">
        <v>83</v>
      </c>
      <c r="AW493" s="15" t="s">
        <v>31</v>
      </c>
      <c r="AX493" s="15" t="s">
        <v>75</v>
      </c>
      <c r="AY493" s="264" t="s">
        <v>126</v>
      </c>
    </row>
    <row r="494" s="13" customFormat="1">
      <c r="A494" s="13"/>
      <c r="B494" s="232"/>
      <c r="C494" s="233"/>
      <c r="D494" s="234" t="s">
        <v>136</v>
      </c>
      <c r="E494" s="235" t="s">
        <v>1</v>
      </c>
      <c r="F494" s="236" t="s">
        <v>134</v>
      </c>
      <c r="G494" s="233"/>
      <c r="H494" s="237">
        <v>4</v>
      </c>
      <c r="I494" s="238"/>
      <c r="J494" s="233"/>
      <c r="K494" s="233"/>
      <c r="L494" s="239"/>
      <c r="M494" s="240"/>
      <c r="N494" s="241"/>
      <c r="O494" s="241"/>
      <c r="P494" s="241"/>
      <c r="Q494" s="241"/>
      <c r="R494" s="241"/>
      <c r="S494" s="241"/>
      <c r="T494" s="242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43" t="s">
        <v>136</v>
      </c>
      <c r="AU494" s="243" t="s">
        <v>85</v>
      </c>
      <c r="AV494" s="13" t="s">
        <v>85</v>
      </c>
      <c r="AW494" s="13" t="s">
        <v>31</v>
      </c>
      <c r="AX494" s="13" t="s">
        <v>75</v>
      </c>
      <c r="AY494" s="243" t="s">
        <v>126</v>
      </c>
    </row>
    <row r="495" s="14" customFormat="1">
      <c r="A495" s="14"/>
      <c r="B495" s="244"/>
      <c r="C495" s="245"/>
      <c r="D495" s="234" t="s">
        <v>136</v>
      </c>
      <c r="E495" s="246" t="s">
        <v>1</v>
      </c>
      <c r="F495" s="247" t="s">
        <v>139</v>
      </c>
      <c r="G495" s="245"/>
      <c r="H495" s="248">
        <v>4</v>
      </c>
      <c r="I495" s="249"/>
      <c r="J495" s="245"/>
      <c r="K495" s="245"/>
      <c r="L495" s="250"/>
      <c r="M495" s="251"/>
      <c r="N495" s="252"/>
      <c r="O495" s="252"/>
      <c r="P495" s="252"/>
      <c r="Q495" s="252"/>
      <c r="R495" s="252"/>
      <c r="S495" s="252"/>
      <c r="T495" s="253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54" t="s">
        <v>136</v>
      </c>
      <c r="AU495" s="254" t="s">
        <v>85</v>
      </c>
      <c r="AV495" s="14" t="s">
        <v>134</v>
      </c>
      <c r="AW495" s="14" t="s">
        <v>31</v>
      </c>
      <c r="AX495" s="14" t="s">
        <v>83</v>
      </c>
      <c r="AY495" s="254" t="s">
        <v>126</v>
      </c>
    </row>
    <row r="496" s="2" customFormat="1" ht="24.15" customHeight="1">
      <c r="A496" s="38"/>
      <c r="B496" s="39"/>
      <c r="C496" s="265" t="s">
        <v>776</v>
      </c>
      <c r="D496" s="265" t="s">
        <v>273</v>
      </c>
      <c r="E496" s="266" t="s">
        <v>470</v>
      </c>
      <c r="F496" s="267" t="s">
        <v>471</v>
      </c>
      <c r="G496" s="268" t="s">
        <v>131</v>
      </c>
      <c r="H496" s="269">
        <v>4</v>
      </c>
      <c r="I496" s="270"/>
      <c r="J496" s="271">
        <f>ROUND(I496*H496,2)</f>
        <v>0</v>
      </c>
      <c r="K496" s="267" t="s">
        <v>132</v>
      </c>
      <c r="L496" s="44"/>
      <c r="M496" s="272" t="s">
        <v>1</v>
      </c>
      <c r="N496" s="273" t="s">
        <v>40</v>
      </c>
      <c r="O496" s="91"/>
      <c r="P496" s="228">
        <f>O496*H496</f>
        <v>0</v>
      </c>
      <c r="Q496" s="228">
        <v>0</v>
      </c>
      <c r="R496" s="228">
        <f>Q496*H496</f>
        <v>0</v>
      </c>
      <c r="S496" s="228">
        <v>0</v>
      </c>
      <c r="T496" s="229">
        <f>S496*H496</f>
        <v>0</v>
      </c>
      <c r="U496" s="38"/>
      <c r="V496" s="38"/>
      <c r="W496" s="38"/>
      <c r="X496" s="38"/>
      <c r="Y496" s="38"/>
      <c r="Z496" s="38"/>
      <c r="AA496" s="38"/>
      <c r="AB496" s="38"/>
      <c r="AC496" s="38"/>
      <c r="AD496" s="38"/>
      <c r="AE496" s="38"/>
      <c r="AR496" s="230" t="s">
        <v>462</v>
      </c>
      <c r="AT496" s="230" t="s">
        <v>273</v>
      </c>
      <c r="AU496" s="230" t="s">
        <v>85</v>
      </c>
      <c r="AY496" s="17" t="s">
        <v>126</v>
      </c>
      <c r="BE496" s="231">
        <f>IF(N496="základní",J496,0)</f>
        <v>0</v>
      </c>
      <c r="BF496" s="231">
        <f>IF(N496="snížená",J496,0)</f>
        <v>0</v>
      </c>
      <c r="BG496" s="231">
        <f>IF(N496="zákl. přenesená",J496,0)</f>
        <v>0</v>
      </c>
      <c r="BH496" s="231">
        <f>IF(N496="sníž. přenesená",J496,0)</f>
        <v>0</v>
      </c>
      <c r="BI496" s="231">
        <f>IF(N496="nulová",J496,0)</f>
        <v>0</v>
      </c>
      <c r="BJ496" s="17" t="s">
        <v>83</v>
      </c>
      <c r="BK496" s="231">
        <f>ROUND(I496*H496,2)</f>
        <v>0</v>
      </c>
      <c r="BL496" s="17" t="s">
        <v>462</v>
      </c>
      <c r="BM496" s="230" t="s">
        <v>777</v>
      </c>
    </row>
    <row r="497" s="15" customFormat="1">
      <c r="A497" s="15"/>
      <c r="B497" s="255"/>
      <c r="C497" s="256"/>
      <c r="D497" s="234" t="s">
        <v>136</v>
      </c>
      <c r="E497" s="257" t="s">
        <v>1</v>
      </c>
      <c r="F497" s="258" t="s">
        <v>775</v>
      </c>
      <c r="G497" s="256"/>
      <c r="H497" s="257" t="s">
        <v>1</v>
      </c>
      <c r="I497" s="259"/>
      <c r="J497" s="256"/>
      <c r="K497" s="256"/>
      <c r="L497" s="260"/>
      <c r="M497" s="261"/>
      <c r="N497" s="262"/>
      <c r="O497" s="262"/>
      <c r="P497" s="262"/>
      <c r="Q497" s="262"/>
      <c r="R497" s="262"/>
      <c r="S497" s="262"/>
      <c r="T497" s="263"/>
      <c r="U497" s="15"/>
      <c r="V497" s="15"/>
      <c r="W497" s="15"/>
      <c r="X497" s="15"/>
      <c r="Y497" s="15"/>
      <c r="Z497" s="15"/>
      <c r="AA497" s="15"/>
      <c r="AB497" s="15"/>
      <c r="AC497" s="15"/>
      <c r="AD497" s="15"/>
      <c r="AE497" s="15"/>
      <c r="AT497" s="264" t="s">
        <v>136</v>
      </c>
      <c r="AU497" s="264" t="s">
        <v>85</v>
      </c>
      <c r="AV497" s="15" t="s">
        <v>83</v>
      </c>
      <c r="AW497" s="15" t="s">
        <v>31</v>
      </c>
      <c r="AX497" s="15" t="s">
        <v>75</v>
      </c>
      <c r="AY497" s="264" t="s">
        <v>126</v>
      </c>
    </row>
    <row r="498" s="13" customFormat="1">
      <c r="A498" s="13"/>
      <c r="B498" s="232"/>
      <c r="C498" s="233"/>
      <c r="D498" s="234" t="s">
        <v>136</v>
      </c>
      <c r="E498" s="235" t="s">
        <v>1</v>
      </c>
      <c r="F498" s="236" t="s">
        <v>134</v>
      </c>
      <c r="G498" s="233"/>
      <c r="H498" s="237">
        <v>4</v>
      </c>
      <c r="I498" s="238"/>
      <c r="J498" s="233"/>
      <c r="K498" s="233"/>
      <c r="L498" s="239"/>
      <c r="M498" s="240"/>
      <c r="N498" s="241"/>
      <c r="O498" s="241"/>
      <c r="P498" s="241"/>
      <c r="Q498" s="241"/>
      <c r="R498" s="241"/>
      <c r="S498" s="241"/>
      <c r="T498" s="242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43" t="s">
        <v>136</v>
      </c>
      <c r="AU498" s="243" t="s">
        <v>85</v>
      </c>
      <c r="AV498" s="13" t="s">
        <v>85</v>
      </c>
      <c r="AW498" s="13" t="s">
        <v>31</v>
      </c>
      <c r="AX498" s="13" t="s">
        <v>75</v>
      </c>
      <c r="AY498" s="243" t="s">
        <v>126</v>
      </c>
    </row>
    <row r="499" s="14" customFormat="1">
      <c r="A499" s="14"/>
      <c r="B499" s="244"/>
      <c r="C499" s="245"/>
      <c r="D499" s="234" t="s">
        <v>136</v>
      </c>
      <c r="E499" s="246" t="s">
        <v>1</v>
      </c>
      <c r="F499" s="247" t="s">
        <v>139</v>
      </c>
      <c r="G499" s="245"/>
      <c r="H499" s="248">
        <v>4</v>
      </c>
      <c r="I499" s="249"/>
      <c r="J499" s="245"/>
      <c r="K499" s="245"/>
      <c r="L499" s="250"/>
      <c r="M499" s="251"/>
      <c r="N499" s="252"/>
      <c r="O499" s="252"/>
      <c r="P499" s="252"/>
      <c r="Q499" s="252"/>
      <c r="R499" s="252"/>
      <c r="S499" s="252"/>
      <c r="T499" s="253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54" t="s">
        <v>136</v>
      </c>
      <c r="AU499" s="254" t="s">
        <v>85</v>
      </c>
      <c r="AV499" s="14" t="s">
        <v>134</v>
      </c>
      <c r="AW499" s="14" t="s">
        <v>31</v>
      </c>
      <c r="AX499" s="14" t="s">
        <v>83</v>
      </c>
      <c r="AY499" s="254" t="s">
        <v>126</v>
      </c>
    </row>
    <row r="500" s="2" customFormat="1" ht="218.55" customHeight="1">
      <c r="A500" s="38"/>
      <c r="B500" s="39"/>
      <c r="C500" s="265" t="s">
        <v>778</v>
      </c>
      <c r="D500" s="265" t="s">
        <v>273</v>
      </c>
      <c r="E500" s="266" t="s">
        <v>479</v>
      </c>
      <c r="F500" s="267" t="s">
        <v>480</v>
      </c>
      <c r="G500" s="268" t="s">
        <v>207</v>
      </c>
      <c r="H500" s="269">
        <v>2510</v>
      </c>
      <c r="I500" s="270"/>
      <c r="J500" s="271">
        <f>ROUND(I500*H500,2)</f>
        <v>0</v>
      </c>
      <c r="K500" s="267" t="s">
        <v>132</v>
      </c>
      <c r="L500" s="44"/>
      <c r="M500" s="272" t="s">
        <v>1</v>
      </c>
      <c r="N500" s="273" t="s">
        <v>40</v>
      </c>
      <c r="O500" s="91"/>
      <c r="P500" s="228">
        <f>O500*H500</f>
        <v>0</v>
      </c>
      <c r="Q500" s="228">
        <v>0</v>
      </c>
      <c r="R500" s="228">
        <f>Q500*H500</f>
        <v>0</v>
      </c>
      <c r="S500" s="228">
        <v>0</v>
      </c>
      <c r="T500" s="229">
        <f>S500*H500</f>
        <v>0</v>
      </c>
      <c r="U500" s="38"/>
      <c r="V500" s="38"/>
      <c r="W500" s="38"/>
      <c r="X500" s="38"/>
      <c r="Y500" s="38"/>
      <c r="Z500" s="38"/>
      <c r="AA500" s="38"/>
      <c r="AB500" s="38"/>
      <c r="AC500" s="38"/>
      <c r="AD500" s="38"/>
      <c r="AE500" s="38"/>
      <c r="AR500" s="230" t="s">
        <v>462</v>
      </c>
      <c r="AT500" s="230" t="s">
        <v>273</v>
      </c>
      <c r="AU500" s="230" t="s">
        <v>85</v>
      </c>
      <c r="AY500" s="17" t="s">
        <v>126</v>
      </c>
      <c r="BE500" s="231">
        <f>IF(N500="základní",J500,0)</f>
        <v>0</v>
      </c>
      <c r="BF500" s="231">
        <f>IF(N500="snížená",J500,0)</f>
        <v>0</v>
      </c>
      <c r="BG500" s="231">
        <f>IF(N500="zákl. přenesená",J500,0)</f>
        <v>0</v>
      </c>
      <c r="BH500" s="231">
        <f>IF(N500="sníž. přenesená",J500,0)</f>
        <v>0</v>
      </c>
      <c r="BI500" s="231">
        <f>IF(N500="nulová",J500,0)</f>
        <v>0</v>
      </c>
      <c r="BJ500" s="17" t="s">
        <v>83</v>
      </c>
      <c r="BK500" s="231">
        <f>ROUND(I500*H500,2)</f>
        <v>0</v>
      </c>
      <c r="BL500" s="17" t="s">
        <v>462</v>
      </c>
      <c r="BM500" s="230" t="s">
        <v>779</v>
      </c>
    </row>
    <row r="501" s="2" customFormat="1">
      <c r="A501" s="38"/>
      <c r="B501" s="39"/>
      <c r="C501" s="40"/>
      <c r="D501" s="234" t="s">
        <v>277</v>
      </c>
      <c r="E501" s="40"/>
      <c r="F501" s="274" t="s">
        <v>482</v>
      </c>
      <c r="G501" s="40"/>
      <c r="H501" s="40"/>
      <c r="I501" s="275"/>
      <c r="J501" s="40"/>
      <c r="K501" s="40"/>
      <c r="L501" s="44"/>
      <c r="M501" s="276"/>
      <c r="N501" s="277"/>
      <c r="O501" s="91"/>
      <c r="P501" s="91"/>
      <c r="Q501" s="91"/>
      <c r="R501" s="91"/>
      <c r="S501" s="91"/>
      <c r="T501" s="92"/>
      <c r="U501" s="38"/>
      <c r="V501" s="38"/>
      <c r="W501" s="38"/>
      <c r="X501" s="38"/>
      <c r="Y501" s="38"/>
      <c r="Z501" s="38"/>
      <c r="AA501" s="38"/>
      <c r="AB501" s="38"/>
      <c r="AC501" s="38"/>
      <c r="AD501" s="38"/>
      <c r="AE501" s="38"/>
      <c r="AT501" s="17" t="s">
        <v>277</v>
      </c>
      <c r="AU501" s="17" t="s">
        <v>85</v>
      </c>
    </row>
    <row r="502" s="15" customFormat="1">
      <c r="A502" s="15"/>
      <c r="B502" s="255"/>
      <c r="C502" s="256"/>
      <c r="D502" s="234" t="s">
        <v>136</v>
      </c>
      <c r="E502" s="257" t="s">
        <v>1</v>
      </c>
      <c r="F502" s="258" t="s">
        <v>483</v>
      </c>
      <c r="G502" s="256"/>
      <c r="H502" s="257" t="s">
        <v>1</v>
      </c>
      <c r="I502" s="259"/>
      <c r="J502" s="256"/>
      <c r="K502" s="256"/>
      <c r="L502" s="260"/>
      <c r="M502" s="261"/>
      <c r="N502" s="262"/>
      <c r="O502" s="262"/>
      <c r="P502" s="262"/>
      <c r="Q502" s="262"/>
      <c r="R502" s="262"/>
      <c r="S502" s="262"/>
      <c r="T502" s="263"/>
      <c r="U502" s="15"/>
      <c r="V502" s="15"/>
      <c r="W502" s="15"/>
      <c r="X502" s="15"/>
      <c r="Y502" s="15"/>
      <c r="Z502" s="15"/>
      <c r="AA502" s="15"/>
      <c r="AB502" s="15"/>
      <c r="AC502" s="15"/>
      <c r="AD502" s="15"/>
      <c r="AE502" s="15"/>
      <c r="AT502" s="264" t="s">
        <v>136</v>
      </c>
      <c r="AU502" s="264" t="s">
        <v>85</v>
      </c>
      <c r="AV502" s="15" t="s">
        <v>83</v>
      </c>
      <c r="AW502" s="15" t="s">
        <v>31</v>
      </c>
      <c r="AX502" s="15" t="s">
        <v>75</v>
      </c>
      <c r="AY502" s="264" t="s">
        <v>126</v>
      </c>
    </row>
    <row r="503" s="13" customFormat="1">
      <c r="A503" s="13"/>
      <c r="B503" s="232"/>
      <c r="C503" s="233"/>
      <c r="D503" s="234" t="s">
        <v>136</v>
      </c>
      <c r="E503" s="235" t="s">
        <v>1</v>
      </c>
      <c r="F503" s="236" t="s">
        <v>780</v>
      </c>
      <c r="G503" s="233"/>
      <c r="H503" s="237">
        <v>2510</v>
      </c>
      <c r="I503" s="238"/>
      <c r="J503" s="233"/>
      <c r="K503" s="233"/>
      <c r="L503" s="239"/>
      <c r="M503" s="240"/>
      <c r="N503" s="241"/>
      <c r="O503" s="241"/>
      <c r="P503" s="241"/>
      <c r="Q503" s="241"/>
      <c r="R503" s="241"/>
      <c r="S503" s="241"/>
      <c r="T503" s="242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43" t="s">
        <v>136</v>
      </c>
      <c r="AU503" s="243" t="s">
        <v>85</v>
      </c>
      <c r="AV503" s="13" t="s">
        <v>85</v>
      </c>
      <c r="AW503" s="13" t="s">
        <v>31</v>
      </c>
      <c r="AX503" s="13" t="s">
        <v>75</v>
      </c>
      <c r="AY503" s="243" t="s">
        <v>126</v>
      </c>
    </row>
    <row r="504" s="14" customFormat="1">
      <c r="A504" s="14"/>
      <c r="B504" s="244"/>
      <c r="C504" s="245"/>
      <c r="D504" s="234" t="s">
        <v>136</v>
      </c>
      <c r="E504" s="246" t="s">
        <v>1</v>
      </c>
      <c r="F504" s="247" t="s">
        <v>139</v>
      </c>
      <c r="G504" s="245"/>
      <c r="H504" s="248">
        <v>2510</v>
      </c>
      <c r="I504" s="249"/>
      <c r="J504" s="245"/>
      <c r="K504" s="245"/>
      <c r="L504" s="250"/>
      <c r="M504" s="251"/>
      <c r="N504" s="252"/>
      <c r="O504" s="252"/>
      <c r="P504" s="252"/>
      <c r="Q504" s="252"/>
      <c r="R504" s="252"/>
      <c r="S504" s="252"/>
      <c r="T504" s="253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54" t="s">
        <v>136</v>
      </c>
      <c r="AU504" s="254" t="s">
        <v>85</v>
      </c>
      <c r="AV504" s="14" t="s">
        <v>134</v>
      </c>
      <c r="AW504" s="14" t="s">
        <v>31</v>
      </c>
      <c r="AX504" s="14" t="s">
        <v>83</v>
      </c>
      <c r="AY504" s="254" t="s">
        <v>126</v>
      </c>
    </row>
    <row r="505" s="2" customFormat="1" ht="218.55" customHeight="1">
      <c r="A505" s="38"/>
      <c r="B505" s="39"/>
      <c r="C505" s="265" t="s">
        <v>781</v>
      </c>
      <c r="D505" s="265" t="s">
        <v>273</v>
      </c>
      <c r="E505" s="266" t="s">
        <v>782</v>
      </c>
      <c r="F505" s="267" t="s">
        <v>783</v>
      </c>
      <c r="G505" s="268" t="s">
        <v>207</v>
      </c>
      <c r="H505" s="269">
        <v>5461.3500000000004</v>
      </c>
      <c r="I505" s="270"/>
      <c r="J505" s="271">
        <f>ROUND(I505*H505,2)</f>
        <v>0</v>
      </c>
      <c r="K505" s="267" t="s">
        <v>132</v>
      </c>
      <c r="L505" s="44"/>
      <c r="M505" s="272" t="s">
        <v>1</v>
      </c>
      <c r="N505" s="273" t="s">
        <v>40</v>
      </c>
      <c r="O505" s="91"/>
      <c r="P505" s="228">
        <f>O505*H505</f>
        <v>0</v>
      </c>
      <c r="Q505" s="228">
        <v>0</v>
      </c>
      <c r="R505" s="228">
        <f>Q505*H505</f>
        <v>0</v>
      </c>
      <c r="S505" s="228">
        <v>0</v>
      </c>
      <c r="T505" s="229">
        <f>S505*H505</f>
        <v>0</v>
      </c>
      <c r="U505" s="38"/>
      <c r="V505" s="38"/>
      <c r="W505" s="38"/>
      <c r="X505" s="38"/>
      <c r="Y505" s="38"/>
      <c r="Z505" s="38"/>
      <c r="AA505" s="38"/>
      <c r="AB505" s="38"/>
      <c r="AC505" s="38"/>
      <c r="AD505" s="38"/>
      <c r="AE505" s="38"/>
      <c r="AR505" s="230" t="s">
        <v>462</v>
      </c>
      <c r="AT505" s="230" t="s">
        <v>273</v>
      </c>
      <c r="AU505" s="230" t="s">
        <v>85</v>
      </c>
      <c r="AY505" s="17" t="s">
        <v>126</v>
      </c>
      <c r="BE505" s="231">
        <f>IF(N505="základní",J505,0)</f>
        <v>0</v>
      </c>
      <c r="BF505" s="231">
        <f>IF(N505="snížená",J505,0)</f>
        <v>0</v>
      </c>
      <c r="BG505" s="231">
        <f>IF(N505="zákl. přenesená",J505,0)</f>
        <v>0</v>
      </c>
      <c r="BH505" s="231">
        <f>IF(N505="sníž. přenesená",J505,0)</f>
        <v>0</v>
      </c>
      <c r="BI505" s="231">
        <f>IF(N505="nulová",J505,0)</f>
        <v>0</v>
      </c>
      <c r="BJ505" s="17" t="s">
        <v>83</v>
      </c>
      <c r="BK505" s="231">
        <f>ROUND(I505*H505,2)</f>
        <v>0</v>
      </c>
      <c r="BL505" s="17" t="s">
        <v>462</v>
      </c>
      <c r="BM505" s="230" t="s">
        <v>784</v>
      </c>
    </row>
    <row r="506" s="2" customFormat="1">
      <c r="A506" s="38"/>
      <c r="B506" s="39"/>
      <c r="C506" s="40"/>
      <c r="D506" s="234" t="s">
        <v>277</v>
      </c>
      <c r="E506" s="40"/>
      <c r="F506" s="274" t="s">
        <v>482</v>
      </c>
      <c r="G506" s="40"/>
      <c r="H506" s="40"/>
      <c r="I506" s="275"/>
      <c r="J506" s="40"/>
      <c r="K506" s="40"/>
      <c r="L506" s="44"/>
      <c r="M506" s="276"/>
      <c r="N506" s="277"/>
      <c r="O506" s="91"/>
      <c r="P506" s="91"/>
      <c r="Q506" s="91"/>
      <c r="R506" s="91"/>
      <c r="S506" s="91"/>
      <c r="T506" s="92"/>
      <c r="U506" s="38"/>
      <c r="V506" s="38"/>
      <c r="W506" s="38"/>
      <c r="X506" s="38"/>
      <c r="Y506" s="38"/>
      <c r="Z506" s="38"/>
      <c r="AA506" s="38"/>
      <c r="AB506" s="38"/>
      <c r="AC506" s="38"/>
      <c r="AD506" s="38"/>
      <c r="AE506" s="38"/>
      <c r="AT506" s="17" t="s">
        <v>277</v>
      </c>
      <c r="AU506" s="17" t="s">
        <v>85</v>
      </c>
    </row>
    <row r="507" s="15" customFormat="1">
      <c r="A507" s="15"/>
      <c r="B507" s="255"/>
      <c r="C507" s="256"/>
      <c r="D507" s="234" t="s">
        <v>136</v>
      </c>
      <c r="E507" s="257" t="s">
        <v>1</v>
      </c>
      <c r="F507" s="258" t="s">
        <v>489</v>
      </c>
      <c r="G507" s="256"/>
      <c r="H507" s="257" t="s">
        <v>1</v>
      </c>
      <c r="I507" s="259"/>
      <c r="J507" s="256"/>
      <c r="K507" s="256"/>
      <c r="L507" s="260"/>
      <c r="M507" s="261"/>
      <c r="N507" s="262"/>
      <c r="O507" s="262"/>
      <c r="P507" s="262"/>
      <c r="Q507" s="262"/>
      <c r="R507" s="262"/>
      <c r="S507" s="262"/>
      <c r="T507" s="263"/>
      <c r="U507" s="15"/>
      <c r="V507" s="15"/>
      <c r="W507" s="15"/>
      <c r="X507" s="15"/>
      <c r="Y507" s="15"/>
      <c r="Z507" s="15"/>
      <c r="AA507" s="15"/>
      <c r="AB507" s="15"/>
      <c r="AC507" s="15"/>
      <c r="AD507" s="15"/>
      <c r="AE507" s="15"/>
      <c r="AT507" s="264" t="s">
        <v>136</v>
      </c>
      <c r="AU507" s="264" t="s">
        <v>85</v>
      </c>
      <c r="AV507" s="15" t="s">
        <v>83</v>
      </c>
      <c r="AW507" s="15" t="s">
        <v>31</v>
      </c>
      <c r="AX507" s="15" t="s">
        <v>75</v>
      </c>
      <c r="AY507" s="264" t="s">
        <v>126</v>
      </c>
    </row>
    <row r="508" s="15" customFormat="1">
      <c r="A508" s="15"/>
      <c r="B508" s="255"/>
      <c r="C508" s="256"/>
      <c r="D508" s="234" t="s">
        <v>136</v>
      </c>
      <c r="E508" s="257" t="s">
        <v>1</v>
      </c>
      <c r="F508" s="258" t="s">
        <v>209</v>
      </c>
      <c r="G508" s="256"/>
      <c r="H508" s="257" t="s">
        <v>1</v>
      </c>
      <c r="I508" s="259"/>
      <c r="J508" s="256"/>
      <c r="K508" s="256"/>
      <c r="L508" s="260"/>
      <c r="M508" s="261"/>
      <c r="N508" s="262"/>
      <c r="O508" s="262"/>
      <c r="P508" s="262"/>
      <c r="Q508" s="262"/>
      <c r="R508" s="262"/>
      <c r="S508" s="262"/>
      <c r="T508" s="263"/>
      <c r="U508" s="15"/>
      <c r="V508" s="15"/>
      <c r="W508" s="15"/>
      <c r="X508" s="15"/>
      <c r="Y508" s="15"/>
      <c r="Z508" s="15"/>
      <c r="AA508" s="15"/>
      <c r="AB508" s="15"/>
      <c r="AC508" s="15"/>
      <c r="AD508" s="15"/>
      <c r="AE508" s="15"/>
      <c r="AT508" s="264" t="s">
        <v>136</v>
      </c>
      <c r="AU508" s="264" t="s">
        <v>85</v>
      </c>
      <c r="AV508" s="15" t="s">
        <v>83</v>
      </c>
      <c r="AW508" s="15" t="s">
        <v>31</v>
      </c>
      <c r="AX508" s="15" t="s">
        <v>75</v>
      </c>
      <c r="AY508" s="264" t="s">
        <v>126</v>
      </c>
    </row>
    <row r="509" s="13" customFormat="1">
      <c r="A509" s="13"/>
      <c r="B509" s="232"/>
      <c r="C509" s="233"/>
      <c r="D509" s="234" t="s">
        <v>136</v>
      </c>
      <c r="E509" s="235" t="s">
        <v>1</v>
      </c>
      <c r="F509" s="236" t="s">
        <v>575</v>
      </c>
      <c r="G509" s="233"/>
      <c r="H509" s="237">
        <v>2065.5</v>
      </c>
      <c r="I509" s="238"/>
      <c r="J509" s="233"/>
      <c r="K509" s="233"/>
      <c r="L509" s="239"/>
      <c r="M509" s="240"/>
      <c r="N509" s="241"/>
      <c r="O509" s="241"/>
      <c r="P509" s="241"/>
      <c r="Q509" s="241"/>
      <c r="R509" s="241"/>
      <c r="S509" s="241"/>
      <c r="T509" s="242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43" t="s">
        <v>136</v>
      </c>
      <c r="AU509" s="243" t="s">
        <v>85</v>
      </c>
      <c r="AV509" s="13" t="s">
        <v>85</v>
      </c>
      <c r="AW509" s="13" t="s">
        <v>31</v>
      </c>
      <c r="AX509" s="13" t="s">
        <v>75</v>
      </c>
      <c r="AY509" s="243" t="s">
        <v>126</v>
      </c>
    </row>
    <row r="510" s="13" customFormat="1">
      <c r="A510" s="13"/>
      <c r="B510" s="232"/>
      <c r="C510" s="233"/>
      <c r="D510" s="234" t="s">
        <v>136</v>
      </c>
      <c r="E510" s="235" t="s">
        <v>1</v>
      </c>
      <c r="F510" s="236" t="s">
        <v>576</v>
      </c>
      <c r="G510" s="233"/>
      <c r="H510" s="237">
        <v>400.94999999999999</v>
      </c>
      <c r="I510" s="238"/>
      <c r="J510" s="233"/>
      <c r="K510" s="233"/>
      <c r="L510" s="239"/>
      <c r="M510" s="240"/>
      <c r="N510" s="241"/>
      <c r="O510" s="241"/>
      <c r="P510" s="241"/>
      <c r="Q510" s="241"/>
      <c r="R510" s="241"/>
      <c r="S510" s="241"/>
      <c r="T510" s="242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43" t="s">
        <v>136</v>
      </c>
      <c r="AU510" s="243" t="s">
        <v>85</v>
      </c>
      <c r="AV510" s="13" t="s">
        <v>85</v>
      </c>
      <c r="AW510" s="13" t="s">
        <v>31</v>
      </c>
      <c r="AX510" s="13" t="s">
        <v>75</v>
      </c>
      <c r="AY510" s="243" t="s">
        <v>126</v>
      </c>
    </row>
    <row r="511" s="15" customFormat="1">
      <c r="A511" s="15"/>
      <c r="B511" s="255"/>
      <c r="C511" s="256"/>
      <c r="D511" s="234" t="s">
        <v>136</v>
      </c>
      <c r="E511" s="257" t="s">
        <v>1</v>
      </c>
      <c r="F511" s="258" t="s">
        <v>211</v>
      </c>
      <c r="G511" s="256"/>
      <c r="H511" s="257" t="s">
        <v>1</v>
      </c>
      <c r="I511" s="259"/>
      <c r="J511" s="256"/>
      <c r="K511" s="256"/>
      <c r="L511" s="260"/>
      <c r="M511" s="261"/>
      <c r="N511" s="262"/>
      <c r="O511" s="262"/>
      <c r="P511" s="262"/>
      <c r="Q511" s="262"/>
      <c r="R511" s="262"/>
      <c r="S511" s="262"/>
      <c r="T511" s="263"/>
      <c r="U511" s="15"/>
      <c r="V511" s="15"/>
      <c r="W511" s="15"/>
      <c r="X511" s="15"/>
      <c r="Y511" s="15"/>
      <c r="Z511" s="15"/>
      <c r="AA511" s="15"/>
      <c r="AB511" s="15"/>
      <c r="AC511" s="15"/>
      <c r="AD511" s="15"/>
      <c r="AE511" s="15"/>
      <c r="AT511" s="264" t="s">
        <v>136</v>
      </c>
      <c r="AU511" s="264" t="s">
        <v>85</v>
      </c>
      <c r="AV511" s="15" t="s">
        <v>83</v>
      </c>
      <c r="AW511" s="15" t="s">
        <v>31</v>
      </c>
      <c r="AX511" s="15" t="s">
        <v>75</v>
      </c>
      <c r="AY511" s="264" t="s">
        <v>126</v>
      </c>
    </row>
    <row r="512" s="13" customFormat="1">
      <c r="A512" s="13"/>
      <c r="B512" s="232"/>
      <c r="C512" s="233"/>
      <c r="D512" s="234" t="s">
        <v>136</v>
      </c>
      <c r="E512" s="235" t="s">
        <v>1</v>
      </c>
      <c r="F512" s="236" t="s">
        <v>577</v>
      </c>
      <c r="G512" s="233"/>
      <c r="H512" s="237">
        <v>148.5</v>
      </c>
      <c r="I512" s="238"/>
      <c r="J512" s="233"/>
      <c r="K512" s="233"/>
      <c r="L512" s="239"/>
      <c r="M512" s="240"/>
      <c r="N512" s="241"/>
      <c r="O512" s="241"/>
      <c r="P512" s="241"/>
      <c r="Q512" s="241"/>
      <c r="R512" s="241"/>
      <c r="S512" s="241"/>
      <c r="T512" s="242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43" t="s">
        <v>136</v>
      </c>
      <c r="AU512" s="243" t="s">
        <v>85</v>
      </c>
      <c r="AV512" s="13" t="s">
        <v>85</v>
      </c>
      <c r="AW512" s="13" t="s">
        <v>31</v>
      </c>
      <c r="AX512" s="13" t="s">
        <v>75</v>
      </c>
      <c r="AY512" s="243" t="s">
        <v>126</v>
      </c>
    </row>
    <row r="513" s="13" customFormat="1">
      <c r="A513" s="13"/>
      <c r="B513" s="232"/>
      <c r="C513" s="233"/>
      <c r="D513" s="234" t="s">
        <v>136</v>
      </c>
      <c r="E513" s="235" t="s">
        <v>1</v>
      </c>
      <c r="F513" s="236" t="s">
        <v>578</v>
      </c>
      <c r="G513" s="233"/>
      <c r="H513" s="237">
        <v>247.5</v>
      </c>
      <c r="I513" s="238"/>
      <c r="J513" s="233"/>
      <c r="K513" s="233"/>
      <c r="L513" s="239"/>
      <c r="M513" s="240"/>
      <c r="N513" s="241"/>
      <c r="O513" s="241"/>
      <c r="P513" s="241"/>
      <c r="Q513" s="241"/>
      <c r="R513" s="241"/>
      <c r="S513" s="241"/>
      <c r="T513" s="242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43" t="s">
        <v>136</v>
      </c>
      <c r="AU513" s="243" t="s">
        <v>85</v>
      </c>
      <c r="AV513" s="13" t="s">
        <v>85</v>
      </c>
      <c r="AW513" s="13" t="s">
        <v>31</v>
      </c>
      <c r="AX513" s="13" t="s">
        <v>75</v>
      </c>
      <c r="AY513" s="243" t="s">
        <v>126</v>
      </c>
    </row>
    <row r="514" s="13" customFormat="1">
      <c r="A514" s="13"/>
      <c r="B514" s="232"/>
      <c r="C514" s="233"/>
      <c r="D514" s="234" t="s">
        <v>136</v>
      </c>
      <c r="E514" s="235" t="s">
        <v>1</v>
      </c>
      <c r="F514" s="236" t="s">
        <v>579</v>
      </c>
      <c r="G514" s="233"/>
      <c r="H514" s="237">
        <v>178.19999999999999</v>
      </c>
      <c r="I514" s="238"/>
      <c r="J514" s="233"/>
      <c r="K514" s="233"/>
      <c r="L514" s="239"/>
      <c r="M514" s="240"/>
      <c r="N514" s="241"/>
      <c r="O514" s="241"/>
      <c r="P514" s="241"/>
      <c r="Q514" s="241"/>
      <c r="R514" s="241"/>
      <c r="S514" s="241"/>
      <c r="T514" s="242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43" t="s">
        <v>136</v>
      </c>
      <c r="AU514" s="243" t="s">
        <v>85</v>
      </c>
      <c r="AV514" s="13" t="s">
        <v>85</v>
      </c>
      <c r="AW514" s="13" t="s">
        <v>31</v>
      </c>
      <c r="AX514" s="13" t="s">
        <v>75</v>
      </c>
      <c r="AY514" s="243" t="s">
        <v>126</v>
      </c>
    </row>
    <row r="515" s="13" customFormat="1">
      <c r="A515" s="13"/>
      <c r="B515" s="232"/>
      <c r="C515" s="233"/>
      <c r="D515" s="234" t="s">
        <v>136</v>
      </c>
      <c r="E515" s="235" t="s">
        <v>1</v>
      </c>
      <c r="F515" s="236" t="s">
        <v>580</v>
      </c>
      <c r="G515" s="233"/>
      <c r="H515" s="237">
        <v>158.40000000000001</v>
      </c>
      <c r="I515" s="238"/>
      <c r="J515" s="233"/>
      <c r="K515" s="233"/>
      <c r="L515" s="239"/>
      <c r="M515" s="240"/>
      <c r="N515" s="241"/>
      <c r="O515" s="241"/>
      <c r="P515" s="241"/>
      <c r="Q515" s="241"/>
      <c r="R515" s="241"/>
      <c r="S515" s="241"/>
      <c r="T515" s="242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43" t="s">
        <v>136</v>
      </c>
      <c r="AU515" s="243" t="s">
        <v>85</v>
      </c>
      <c r="AV515" s="13" t="s">
        <v>85</v>
      </c>
      <c r="AW515" s="13" t="s">
        <v>31</v>
      </c>
      <c r="AX515" s="13" t="s">
        <v>75</v>
      </c>
      <c r="AY515" s="243" t="s">
        <v>126</v>
      </c>
    </row>
    <row r="516" s="13" customFormat="1">
      <c r="A516" s="13"/>
      <c r="B516" s="232"/>
      <c r="C516" s="233"/>
      <c r="D516" s="234" t="s">
        <v>136</v>
      </c>
      <c r="E516" s="235" t="s">
        <v>1</v>
      </c>
      <c r="F516" s="236" t="s">
        <v>581</v>
      </c>
      <c r="G516" s="233"/>
      <c r="H516" s="237">
        <v>59.399999999999999</v>
      </c>
      <c r="I516" s="238"/>
      <c r="J516" s="233"/>
      <c r="K516" s="233"/>
      <c r="L516" s="239"/>
      <c r="M516" s="240"/>
      <c r="N516" s="241"/>
      <c r="O516" s="241"/>
      <c r="P516" s="241"/>
      <c r="Q516" s="241"/>
      <c r="R516" s="241"/>
      <c r="S516" s="241"/>
      <c r="T516" s="242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43" t="s">
        <v>136</v>
      </c>
      <c r="AU516" s="243" t="s">
        <v>85</v>
      </c>
      <c r="AV516" s="13" t="s">
        <v>85</v>
      </c>
      <c r="AW516" s="13" t="s">
        <v>31</v>
      </c>
      <c r="AX516" s="13" t="s">
        <v>75</v>
      </c>
      <c r="AY516" s="243" t="s">
        <v>126</v>
      </c>
    </row>
    <row r="517" s="13" customFormat="1">
      <c r="A517" s="13"/>
      <c r="B517" s="232"/>
      <c r="C517" s="233"/>
      <c r="D517" s="234" t="s">
        <v>136</v>
      </c>
      <c r="E517" s="235" t="s">
        <v>1</v>
      </c>
      <c r="F517" s="236" t="s">
        <v>582</v>
      </c>
      <c r="G517" s="233"/>
      <c r="H517" s="237">
        <v>39.600000000000001</v>
      </c>
      <c r="I517" s="238"/>
      <c r="J517" s="233"/>
      <c r="K517" s="233"/>
      <c r="L517" s="239"/>
      <c r="M517" s="240"/>
      <c r="N517" s="241"/>
      <c r="O517" s="241"/>
      <c r="P517" s="241"/>
      <c r="Q517" s="241"/>
      <c r="R517" s="241"/>
      <c r="S517" s="241"/>
      <c r="T517" s="242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43" t="s">
        <v>136</v>
      </c>
      <c r="AU517" s="243" t="s">
        <v>85</v>
      </c>
      <c r="AV517" s="13" t="s">
        <v>85</v>
      </c>
      <c r="AW517" s="13" t="s">
        <v>31</v>
      </c>
      <c r="AX517" s="13" t="s">
        <v>75</v>
      </c>
      <c r="AY517" s="243" t="s">
        <v>126</v>
      </c>
    </row>
    <row r="518" s="13" customFormat="1">
      <c r="A518" s="13"/>
      <c r="B518" s="232"/>
      <c r="C518" s="233"/>
      <c r="D518" s="234" t="s">
        <v>136</v>
      </c>
      <c r="E518" s="235" t="s">
        <v>1</v>
      </c>
      <c r="F518" s="236" t="s">
        <v>583</v>
      </c>
      <c r="G518" s="233"/>
      <c r="H518" s="237">
        <v>118.8</v>
      </c>
      <c r="I518" s="238"/>
      <c r="J518" s="233"/>
      <c r="K518" s="233"/>
      <c r="L518" s="239"/>
      <c r="M518" s="240"/>
      <c r="N518" s="241"/>
      <c r="O518" s="241"/>
      <c r="P518" s="241"/>
      <c r="Q518" s="241"/>
      <c r="R518" s="241"/>
      <c r="S518" s="241"/>
      <c r="T518" s="242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43" t="s">
        <v>136</v>
      </c>
      <c r="AU518" s="243" t="s">
        <v>85</v>
      </c>
      <c r="AV518" s="13" t="s">
        <v>85</v>
      </c>
      <c r="AW518" s="13" t="s">
        <v>31</v>
      </c>
      <c r="AX518" s="13" t="s">
        <v>75</v>
      </c>
      <c r="AY518" s="243" t="s">
        <v>126</v>
      </c>
    </row>
    <row r="519" s="13" customFormat="1">
      <c r="A519" s="13"/>
      <c r="B519" s="232"/>
      <c r="C519" s="233"/>
      <c r="D519" s="234" t="s">
        <v>136</v>
      </c>
      <c r="E519" s="235" t="s">
        <v>1</v>
      </c>
      <c r="F519" s="236" t="s">
        <v>584</v>
      </c>
      <c r="G519" s="233"/>
      <c r="H519" s="237">
        <v>59.399999999999999</v>
      </c>
      <c r="I519" s="238"/>
      <c r="J519" s="233"/>
      <c r="K519" s="233"/>
      <c r="L519" s="239"/>
      <c r="M519" s="240"/>
      <c r="N519" s="241"/>
      <c r="O519" s="241"/>
      <c r="P519" s="241"/>
      <c r="Q519" s="241"/>
      <c r="R519" s="241"/>
      <c r="S519" s="241"/>
      <c r="T519" s="242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43" t="s">
        <v>136</v>
      </c>
      <c r="AU519" s="243" t="s">
        <v>85</v>
      </c>
      <c r="AV519" s="13" t="s">
        <v>85</v>
      </c>
      <c r="AW519" s="13" t="s">
        <v>31</v>
      </c>
      <c r="AX519" s="13" t="s">
        <v>75</v>
      </c>
      <c r="AY519" s="243" t="s">
        <v>126</v>
      </c>
    </row>
    <row r="520" s="13" customFormat="1">
      <c r="A520" s="13"/>
      <c r="B520" s="232"/>
      <c r="C520" s="233"/>
      <c r="D520" s="234" t="s">
        <v>136</v>
      </c>
      <c r="E520" s="235" t="s">
        <v>1</v>
      </c>
      <c r="F520" s="236" t="s">
        <v>585</v>
      </c>
      <c r="G520" s="233"/>
      <c r="H520" s="237">
        <v>990</v>
      </c>
      <c r="I520" s="238"/>
      <c r="J520" s="233"/>
      <c r="K520" s="233"/>
      <c r="L520" s="239"/>
      <c r="M520" s="240"/>
      <c r="N520" s="241"/>
      <c r="O520" s="241"/>
      <c r="P520" s="241"/>
      <c r="Q520" s="241"/>
      <c r="R520" s="241"/>
      <c r="S520" s="241"/>
      <c r="T520" s="242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43" t="s">
        <v>136</v>
      </c>
      <c r="AU520" s="243" t="s">
        <v>85</v>
      </c>
      <c r="AV520" s="13" t="s">
        <v>85</v>
      </c>
      <c r="AW520" s="13" t="s">
        <v>31</v>
      </c>
      <c r="AX520" s="13" t="s">
        <v>75</v>
      </c>
      <c r="AY520" s="243" t="s">
        <v>126</v>
      </c>
    </row>
    <row r="521" s="13" customFormat="1">
      <c r="A521" s="13"/>
      <c r="B521" s="232"/>
      <c r="C521" s="233"/>
      <c r="D521" s="234" t="s">
        <v>136</v>
      </c>
      <c r="E521" s="235" t="s">
        <v>1</v>
      </c>
      <c r="F521" s="236" t="s">
        <v>586</v>
      </c>
      <c r="G521" s="233"/>
      <c r="H521" s="237">
        <v>980.10000000000002</v>
      </c>
      <c r="I521" s="238"/>
      <c r="J521" s="233"/>
      <c r="K521" s="233"/>
      <c r="L521" s="239"/>
      <c r="M521" s="240"/>
      <c r="N521" s="241"/>
      <c r="O521" s="241"/>
      <c r="P521" s="241"/>
      <c r="Q521" s="241"/>
      <c r="R521" s="241"/>
      <c r="S521" s="241"/>
      <c r="T521" s="242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43" t="s">
        <v>136</v>
      </c>
      <c r="AU521" s="243" t="s">
        <v>85</v>
      </c>
      <c r="AV521" s="13" t="s">
        <v>85</v>
      </c>
      <c r="AW521" s="13" t="s">
        <v>31</v>
      </c>
      <c r="AX521" s="13" t="s">
        <v>75</v>
      </c>
      <c r="AY521" s="243" t="s">
        <v>126</v>
      </c>
    </row>
    <row r="522" s="15" customFormat="1">
      <c r="A522" s="15"/>
      <c r="B522" s="255"/>
      <c r="C522" s="256"/>
      <c r="D522" s="234" t="s">
        <v>136</v>
      </c>
      <c r="E522" s="257" t="s">
        <v>1</v>
      </c>
      <c r="F522" s="258" t="s">
        <v>490</v>
      </c>
      <c r="G522" s="256"/>
      <c r="H522" s="257" t="s">
        <v>1</v>
      </c>
      <c r="I522" s="259"/>
      <c r="J522" s="256"/>
      <c r="K522" s="256"/>
      <c r="L522" s="260"/>
      <c r="M522" s="261"/>
      <c r="N522" s="262"/>
      <c r="O522" s="262"/>
      <c r="P522" s="262"/>
      <c r="Q522" s="262"/>
      <c r="R522" s="262"/>
      <c r="S522" s="262"/>
      <c r="T522" s="263"/>
      <c r="U522" s="15"/>
      <c r="V522" s="15"/>
      <c r="W522" s="15"/>
      <c r="X522" s="15"/>
      <c r="Y522" s="15"/>
      <c r="Z522" s="15"/>
      <c r="AA522" s="15"/>
      <c r="AB522" s="15"/>
      <c r="AC522" s="15"/>
      <c r="AD522" s="15"/>
      <c r="AE522" s="15"/>
      <c r="AT522" s="264" t="s">
        <v>136</v>
      </c>
      <c r="AU522" s="264" t="s">
        <v>85</v>
      </c>
      <c r="AV522" s="15" t="s">
        <v>83</v>
      </c>
      <c r="AW522" s="15" t="s">
        <v>31</v>
      </c>
      <c r="AX522" s="15" t="s">
        <v>75</v>
      </c>
      <c r="AY522" s="264" t="s">
        <v>126</v>
      </c>
    </row>
    <row r="523" s="13" customFormat="1">
      <c r="A523" s="13"/>
      <c r="B523" s="232"/>
      <c r="C523" s="233"/>
      <c r="D523" s="234" t="s">
        <v>136</v>
      </c>
      <c r="E523" s="235" t="s">
        <v>1</v>
      </c>
      <c r="F523" s="236" t="s">
        <v>8</v>
      </c>
      <c r="G523" s="233"/>
      <c r="H523" s="237">
        <v>15</v>
      </c>
      <c r="I523" s="238"/>
      <c r="J523" s="233"/>
      <c r="K523" s="233"/>
      <c r="L523" s="239"/>
      <c r="M523" s="240"/>
      <c r="N523" s="241"/>
      <c r="O523" s="241"/>
      <c r="P523" s="241"/>
      <c r="Q523" s="241"/>
      <c r="R523" s="241"/>
      <c r="S523" s="241"/>
      <c r="T523" s="242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43" t="s">
        <v>136</v>
      </c>
      <c r="AU523" s="243" t="s">
        <v>85</v>
      </c>
      <c r="AV523" s="13" t="s">
        <v>85</v>
      </c>
      <c r="AW523" s="13" t="s">
        <v>31</v>
      </c>
      <c r="AX523" s="13" t="s">
        <v>75</v>
      </c>
      <c r="AY523" s="243" t="s">
        <v>126</v>
      </c>
    </row>
    <row r="524" s="14" customFormat="1">
      <c r="A524" s="14"/>
      <c r="B524" s="244"/>
      <c r="C524" s="245"/>
      <c r="D524" s="234" t="s">
        <v>136</v>
      </c>
      <c r="E524" s="246" t="s">
        <v>1</v>
      </c>
      <c r="F524" s="247" t="s">
        <v>139</v>
      </c>
      <c r="G524" s="245"/>
      <c r="H524" s="248">
        <v>5461.3500000000004</v>
      </c>
      <c r="I524" s="249"/>
      <c r="J524" s="245"/>
      <c r="K524" s="245"/>
      <c r="L524" s="250"/>
      <c r="M524" s="251"/>
      <c r="N524" s="252"/>
      <c r="O524" s="252"/>
      <c r="P524" s="252"/>
      <c r="Q524" s="252"/>
      <c r="R524" s="252"/>
      <c r="S524" s="252"/>
      <c r="T524" s="253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54" t="s">
        <v>136</v>
      </c>
      <c r="AU524" s="254" t="s">
        <v>85</v>
      </c>
      <c r="AV524" s="14" t="s">
        <v>134</v>
      </c>
      <c r="AW524" s="14" t="s">
        <v>31</v>
      </c>
      <c r="AX524" s="14" t="s">
        <v>83</v>
      </c>
      <c r="AY524" s="254" t="s">
        <v>126</v>
      </c>
    </row>
    <row r="525" s="2" customFormat="1" ht="218.55" customHeight="1">
      <c r="A525" s="38"/>
      <c r="B525" s="39"/>
      <c r="C525" s="265" t="s">
        <v>785</v>
      </c>
      <c r="D525" s="265" t="s">
        <v>273</v>
      </c>
      <c r="E525" s="266" t="s">
        <v>492</v>
      </c>
      <c r="F525" s="267" t="s">
        <v>493</v>
      </c>
      <c r="G525" s="268" t="s">
        <v>207</v>
      </c>
      <c r="H525" s="269">
        <v>21.838999999999999</v>
      </c>
      <c r="I525" s="270"/>
      <c r="J525" s="271">
        <f>ROUND(I525*H525,2)</f>
        <v>0</v>
      </c>
      <c r="K525" s="267" t="s">
        <v>132</v>
      </c>
      <c r="L525" s="44"/>
      <c r="M525" s="272" t="s">
        <v>1</v>
      </c>
      <c r="N525" s="273" t="s">
        <v>40</v>
      </c>
      <c r="O525" s="91"/>
      <c r="P525" s="228">
        <f>O525*H525</f>
        <v>0</v>
      </c>
      <c r="Q525" s="228">
        <v>0</v>
      </c>
      <c r="R525" s="228">
        <f>Q525*H525</f>
        <v>0</v>
      </c>
      <c r="S525" s="228">
        <v>0</v>
      </c>
      <c r="T525" s="229">
        <f>S525*H525</f>
        <v>0</v>
      </c>
      <c r="U525" s="38"/>
      <c r="V525" s="38"/>
      <c r="W525" s="38"/>
      <c r="X525" s="38"/>
      <c r="Y525" s="38"/>
      <c r="Z525" s="38"/>
      <c r="AA525" s="38"/>
      <c r="AB525" s="38"/>
      <c r="AC525" s="38"/>
      <c r="AD525" s="38"/>
      <c r="AE525" s="38"/>
      <c r="AR525" s="230" t="s">
        <v>462</v>
      </c>
      <c r="AT525" s="230" t="s">
        <v>273</v>
      </c>
      <c r="AU525" s="230" t="s">
        <v>85</v>
      </c>
      <c r="AY525" s="17" t="s">
        <v>126</v>
      </c>
      <c r="BE525" s="231">
        <f>IF(N525="základní",J525,0)</f>
        <v>0</v>
      </c>
      <c r="BF525" s="231">
        <f>IF(N525="snížená",J525,0)</f>
        <v>0</v>
      </c>
      <c r="BG525" s="231">
        <f>IF(N525="zákl. přenesená",J525,0)</f>
        <v>0</v>
      </c>
      <c r="BH525" s="231">
        <f>IF(N525="sníž. přenesená",J525,0)</f>
        <v>0</v>
      </c>
      <c r="BI525" s="231">
        <f>IF(N525="nulová",J525,0)</f>
        <v>0</v>
      </c>
      <c r="BJ525" s="17" t="s">
        <v>83</v>
      </c>
      <c r="BK525" s="231">
        <f>ROUND(I525*H525,2)</f>
        <v>0</v>
      </c>
      <c r="BL525" s="17" t="s">
        <v>462</v>
      </c>
      <c r="BM525" s="230" t="s">
        <v>786</v>
      </c>
    </row>
    <row r="526" s="2" customFormat="1">
      <c r="A526" s="38"/>
      <c r="B526" s="39"/>
      <c r="C526" s="40"/>
      <c r="D526" s="234" t="s">
        <v>277</v>
      </c>
      <c r="E526" s="40"/>
      <c r="F526" s="274" t="s">
        <v>482</v>
      </c>
      <c r="G526" s="40"/>
      <c r="H526" s="40"/>
      <c r="I526" s="275"/>
      <c r="J526" s="40"/>
      <c r="K526" s="40"/>
      <c r="L526" s="44"/>
      <c r="M526" s="276"/>
      <c r="N526" s="277"/>
      <c r="O526" s="91"/>
      <c r="P526" s="91"/>
      <c r="Q526" s="91"/>
      <c r="R526" s="91"/>
      <c r="S526" s="91"/>
      <c r="T526" s="92"/>
      <c r="U526" s="38"/>
      <c r="V526" s="38"/>
      <c r="W526" s="38"/>
      <c r="X526" s="38"/>
      <c r="Y526" s="38"/>
      <c r="Z526" s="38"/>
      <c r="AA526" s="38"/>
      <c r="AB526" s="38"/>
      <c r="AC526" s="38"/>
      <c r="AD526" s="38"/>
      <c r="AE526" s="38"/>
      <c r="AT526" s="17" t="s">
        <v>277</v>
      </c>
      <c r="AU526" s="17" t="s">
        <v>85</v>
      </c>
    </row>
    <row r="527" s="15" customFormat="1">
      <c r="A527" s="15"/>
      <c r="B527" s="255"/>
      <c r="C527" s="256"/>
      <c r="D527" s="234" t="s">
        <v>136</v>
      </c>
      <c r="E527" s="257" t="s">
        <v>1</v>
      </c>
      <c r="F527" s="258" t="s">
        <v>787</v>
      </c>
      <c r="G527" s="256"/>
      <c r="H527" s="257" t="s">
        <v>1</v>
      </c>
      <c r="I527" s="259"/>
      <c r="J527" s="256"/>
      <c r="K527" s="256"/>
      <c r="L527" s="260"/>
      <c r="M527" s="261"/>
      <c r="N527" s="262"/>
      <c r="O527" s="262"/>
      <c r="P527" s="262"/>
      <c r="Q527" s="262"/>
      <c r="R527" s="262"/>
      <c r="S527" s="262"/>
      <c r="T527" s="263"/>
      <c r="U527" s="15"/>
      <c r="V527" s="15"/>
      <c r="W527" s="15"/>
      <c r="X527" s="15"/>
      <c r="Y527" s="15"/>
      <c r="Z527" s="15"/>
      <c r="AA527" s="15"/>
      <c r="AB527" s="15"/>
      <c r="AC527" s="15"/>
      <c r="AD527" s="15"/>
      <c r="AE527" s="15"/>
      <c r="AT527" s="264" t="s">
        <v>136</v>
      </c>
      <c r="AU527" s="264" t="s">
        <v>85</v>
      </c>
      <c r="AV527" s="15" t="s">
        <v>83</v>
      </c>
      <c r="AW527" s="15" t="s">
        <v>31</v>
      </c>
      <c r="AX527" s="15" t="s">
        <v>75</v>
      </c>
      <c r="AY527" s="264" t="s">
        <v>126</v>
      </c>
    </row>
    <row r="528" s="13" customFormat="1">
      <c r="A528" s="13"/>
      <c r="B528" s="232"/>
      <c r="C528" s="233"/>
      <c r="D528" s="234" t="s">
        <v>136</v>
      </c>
      <c r="E528" s="235" t="s">
        <v>1</v>
      </c>
      <c r="F528" s="236" t="s">
        <v>788</v>
      </c>
      <c r="G528" s="233"/>
      <c r="H528" s="237">
        <v>21.838999999999999</v>
      </c>
      <c r="I528" s="238"/>
      <c r="J528" s="233"/>
      <c r="K528" s="233"/>
      <c r="L528" s="239"/>
      <c r="M528" s="240"/>
      <c r="N528" s="241"/>
      <c r="O528" s="241"/>
      <c r="P528" s="241"/>
      <c r="Q528" s="241"/>
      <c r="R528" s="241"/>
      <c r="S528" s="241"/>
      <c r="T528" s="242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43" t="s">
        <v>136</v>
      </c>
      <c r="AU528" s="243" t="s">
        <v>85</v>
      </c>
      <c r="AV528" s="13" t="s">
        <v>85</v>
      </c>
      <c r="AW528" s="13" t="s">
        <v>31</v>
      </c>
      <c r="AX528" s="13" t="s">
        <v>75</v>
      </c>
      <c r="AY528" s="243" t="s">
        <v>126</v>
      </c>
    </row>
    <row r="529" s="14" customFormat="1">
      <c r="A529" s="14"/>
      <c r="B529" s="244"/>
      <c r="C529" s="245"/>
      <c r="D529" s="234" t="s">
        <v>136</v>
      </c>
      <c r="E529" s="246" t="s">
        <v>1</v>
      </c>
      <c r="F529" s="247" t="s">
        <v>139</v>
      </c>
      <c r="G529" s="245"/>
      <c r="H529" s="248">
        <v>21.838999999999999</v>
      </c>
      <c r="I529" s="249"/>
      <c r="J529" s="245"/>
      <c r="K529" s="245"/>
      <c r="L529" s="250"/>
      <c r="M529" s="251"/>
      <c r="N529" s="252"/>
      <c r="O529" s="252"/>
      <c r="P529" s="252"/>
      <c r="Q529" s="252"/>
      <c r="R529" s="252"/>
      <c r="S529" s="252"/>
      <c r="T529" s="253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54" t="s">
        <v>136</v>
      </c>
      <c r="AU529" s="254" t="s">
        <v>85</v>
      </c>
      <c r="AV529" s="14" t="s">
        <v>134</v>
      </c>
      <c r="AW529" s="14" t="s">
        <v>31</v>
      </c>
      <c r="AX529" s="14" t="s">
        <v>83</v>
      </c>
      <c r="AY529" s="254" t="s">
        <v>126</v>
      </c>
    </row>
    <row r="530" s="2" customFormat="1" ht="232.2" customHeight="1">
      <c r="A530" s="38"/>
      <c r="B530" s="39"/>
      <c r="C530" s="265" t="s">
        <v>789</v>
      </c>
      <c r="D530" s="265" t="s">
        <v>273</v>
      </c>
      <c r="E530" s="266" t="s">
        <v>498</v>
      </c>
      <c r="F530" s="267" t="s">
        <v>499</v>
      </c>
      <c r="G530" s="268" t="s">
        <v>207</v>
      </c>
      <c r="H530" s="269">
        <v>552.59900000000005</v>
      </c>
      <c r="I530" s="270"/>
      <c r="J530" s="271">
        <f>ROUND(I530*H530,2)</f>
        <v>0</v>
      </c>
      <c r="K530" s="267" t="s">
        <v>132</v>
      </c>
      <c r="L530" s="44"/>
      <c r="M530" s="272" t="s">
        <v>1</v>
      </c>
      <c r="N530" s="273" t="s">
        <v>40</v>
      </c>
      <c r="O530" s="91"/>
      <c r="P530" s="228">
        <f>O530*H530</f>
        <v>0</v>
      </c>
      <c r="Q530" s="228">
        <v>0</v>
      </c>
      <c r="R530" s="228">
        <f>Q530*H530</f>
        <v>0</v>
      </c>
      <c r="S530" s="228">
        <v>0</v>
      </c>
      <c r="T530" s="229">
        <f>S530*H530</f>
        <v>0</v>
      </c>
      <c r="U530" s="38"/>
      <c r="V530" s="38"/>
      <c r="W530" s="38"/>
      <c r="X530" s="38"/>
      <c r="Y530" s="38"/>
      <c r="Z530" s="38"/>
      <c r="AA530" s="38"/>
      <c r="AB530" s="38"/>
      <c r="AC530" s="38"/>
      <c r="AD530" s="38"/>
      <c r="AE530" s="38"/>
      <c r="AR530" s="230" t="s">
        <v>462</v>
      </c>
      <c r="AT530" s="230" t="s">
        <v>273</v>
      </c>
      <c r="AU530" s="230" t="s">
        <v>85</v>
      </c>
      <c r="AY530" s="17" t="s">
        <v>126</v>
      </c>
      <c r="BE530" s="231">
        <f>IF(N530="základní",J530,0)</f>
        <v>0</v>
      </c>
      <c r="BF530" s="231">
        <f>IF(N530="snížená",J530,0)</f>
        <v>0</v>
      </c>
      <c r="BG530" s="231">
        <f>IF(N530="zákl. přenesená",J530,0)</f>
        <v>0</v>
      </c>
      <c r="BH530" s="231">
        <f>IF(N530="sníž. přenesená",J530,0)</f>
        <v>0</v>
      </c>
      <c r="BI530" s="231">
        <f>IF(N530="nulová",J530,0)</f>
        <v>0</v>
      </c>
      <c r="BJ530" s="17" t="s">
        <v>83</v>
      </c>
      <c r="BK530" s="231">
        <f>ROUND(I530*H530,2)</f>
        <v>0</v>
      </c>
      <c r="BL530" s="17" t="s">
        <v>462</v>
      </c>
      <c r="BM530" s="230" t="s">
        <v>790</v>
      </c>
    </row>
    <row r="531" s="2" customFormat="1">
      <c r="A531" s="38"/>
      <c r="B531" s="39"/>
      <c r="C531" s="40"/>
      <c r="D531" s="234" t="s">
        <v>277</v>
      </c>
      <c r="E531" s="40"/>
      <c r="F531" s="274" t="s">
        <v>482</v>
      </c>
      <c r="G531" s="40"/>
      <c r="H531" s="40"/>
      <c r="I531" s="275"/>
      <c r="J531" s="40"/>
      <c r="K531" s="40"/>
      <c r="L531" s="44"/>
      <c r="M531" s="276"/>
      <c r="N531" s="277"/>
      <c r="O531" s="91"/>
      <c r="P531" s="91"/>
      <c r="Q531" s="91"/>
      <c r="R531" s="91"/>
      <c r="S531" s="91"/>
      <c r="T531" s="92"/>
      <c r="U531" s="38"/>
      <c r="V531" s="38"/>
      <c r="W531" s="38"/>
      <c r="X531" s="38"/>
      <c r="Y531" s="38"/>
      <c r="Z531" s="38"/>
      <c r="AA531" s="38"/>
      <c r="AB531" s="38"/>
      <c r="AC531" s="38"/>
      <c r="AD531" s="38"/>
      <c r="AE531" s="38"/>
      <c r="AT531" s="17" t="s">
        <v>277</v>
      </c>
      <c r="AU531" s="17" t="s">
        <v>85</v>
      </c>
    </row>
    <row r="532" s="15" customFormat="1">
      <c r="A532" s="15"/>
      <c r="B532" s="255"/>
      <c r="C532" s="256"/>
      <c r="D532" s="234" t="s">
        <v>136</v>
      </c>
      <c r="E532" s="257" t="s">
        <v>1</v>
      </c>
      <c r="F532" s="258" t="s">
        <v>501</v>
      </c>
      <c r="G532" s="256"/>
      <c r="H532" s="257" t="s">
        <v>1</v>
      </c>
      <c r="I532" s="259"/>
      <c r="J532" s="256"/>
      <c r="K532" s="256"/>
      <c r="L532" s="260"/>
      <c r="M532" s="261"/>
      <c r="N532" s="262"/>
      <c r="O532" s="262"/>
      <c r="P532" s="262"/>
      <c r="Q532" s="262"/>
      <c r="R532" s="262"/>
      <c r="S532" s="262"/>
      <c r="T532" s="263"/>
      <c r="U532" s="15"/>
      <c r="V532" s="15"/>
      <c r="W532" s="15"/>
      <c r="X532" s="15"/>
      <c r="Y532" s="15"/>
      <c r="Z532" s="15"/>
      <c r="AA532" s="15"/>
      <c r="AB532" s="15"/>
      <c r="AC532" s="15"/>
      <c r="AD532" s="15"/>
      <c r="AE532" s="15"/>
      <c r="AT532" s="264" t="s">
        <v>136</v>
      </c>
      <c r="AU532" s="264" t="s">
        <v>85</v>
      </c>
      <c r="AV532" s="15" t="s">
        <v>83</v>
      </c>
      <c r="AW532" s="15" t="s">
        <v>31</v>
      </c>
      <c r="AX532" s="15" t="s">
        <v>75</v>
      </c>
      <c r="AY532" s="264" t="s">
        <v>126</v>
      </c>
    </row>
    <row r="533" s="13" customFormat="1">
      <c r="A533" s="13"/>
      <c r="B533" s="232"/>
      <c r="C533" s="233"/>
      <c r="D533" s="234" t="s">
        <v>136</v>
      </c>
      <c r="E533" s="235" t="s">
        <v>1</v>
      </c>
      <c r="F533" s="236" t="s">
        <v>791</v>
      </c>
      <c r="G533" s="233"/>
      <c r="H533" s="237">
        <v>370.59899999999999</v>
      </c>
      <c r="I533" s="238"/>
      <c r="J533" s="233"/>
      <c r="K533" s="233"/>
      <c r="L533" s="239"/>
      <c r="M533" s="240"/>
      <c r="N533" s="241"/>
      <c r="O533" s="241"/>
      <c r="P533" s="241"/>
      <c r="Q533" s="241"/>
      <c r="R533" s="241"/>
      <c r="S533" s="241"/>
      <c r="T533" s="242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43" t="s">
        <v>136</v>
      </c>
      <c r="AU533" s="243" t="s">
        <v>85</v>
      </c>
      <c r="AV533" s="13" t="s">
        <v>85</v>
      </c>
      <c r="AW533" s="13" t="s">
        <v>31</v>
      </c>
      <c r="AX533" s="13" t="s">
        <v>75</v>
      </c>
      <c r="AY533" s="243" t="s">
        <v>126</v>
      </c>
    </row>
    <row r="534" s="15" customFormat="1">
      <c r="A534" s="15"/>
      <c r="B534" s="255"/>
      <c r="C534" s="256"/>
      <c r="D534" s="234" t="s">
        <v>136</v>
      </c>
      <c r="E534" s="257" t="s">
        <v>1</v>
      </c>
      <c r="F534" s="258" t="s">
        <v>503</v>
      </c>
      <c r="G534" s="256"/>
      <c r="H534" s="257" t="s">
        <v>1</v>
      </c>
      <c r="I534" s="259"/>
      <c r="J534" s="256"/>
      <c r="K534" s="256"/>
      <c r="L534" s="260"/>
      <c r="M534" s="261"/>
      <c r="N534" s="262"/>
      <c r="O534" s="262"/>
      <c r="P534" s="262"/>
      <c r="Q534" s="262"/>
      <c r="R534" s="262"/>
      <c r="S534" s="262"/>
      <c r="T534" s="263"/>
      <c r="U534" s="15"/>
      <c r="V534" s="15"/>
      <c r="W534" s="15"/>
      <c r="X534" s="15"/>
      <c r="Y534" s="15"/>
      <c r="Z534" s="15"/>
      <c r="AA534" s="15"/>
      <c r="AB534" s="15"/>
      <c r="AC534" s="15"/>
      <c r="AD534" s="15"/>
      <c r="AE534" s="15"/>
      <c r="AT534" s="264" t="s">
        <v>136</v>
      </c>
      <c r="AU534" s="264" t="s">
        <v>85</v>
      </c>
      <c r="AV534" s="15" t="s">
        <v>83</v>
      </c>
      <c r="AW534" s="15" t="s">
        <v>31</v>
      </c>
      <c r="AX534" s="15" t="s">
        <v>75</v>
      </c>
      <c r="AY534" s="264" t="s">
        <v>126</v>
      </c>
    </row>
    <row r="535" s="13" customFormat="1">
      <c r="A535" s="13"/>
      <c r="B535" s="232"/>
      <c r="C535" s="233"/>
      <c r="D535" s="234" t="s">
        <v>136</v>
      </c>
      <c r="E535" s="235" t="s">
        <v>1</v>
      </c>
      <c r="F535" s="236" t="s">
        <v>792</v>
      </c>
      <c r="G535" s="233"/>
      <c r="H535" s="237">
        <v>182</v>
      </c>
      <c r="I535" s="238"/>
      <c r="J535" s="233"/>
      <c r="K535" s="233"/>
      <c r="L535" s="239"/>
      <c r="M535" s="240"/>
      <c r="N535" s="241"/>
      <c r="O535" s="241"/>
      <c r="P535" s="241"/>
      <c r="Q535" s="241"/>
      <c r="R535" s="241"/>
      <c r="S535" s="241"/>
      <c r="T535" s="242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43" t="s">
        <v>136</v>
      </c>
      <c r="AU535" s="243" t="s">
        <v>85</v>
      </c>
      <c r="AV535" s="13" t="s">
        <v>85</v>
      </c>
      <c r="AW535" s="13" t="s">
        <v>31</v>
      </c>
      <c r="AX535" s="13" t="s">
        <v>75</v>
      </c>
      <c r="AY535" s="243" t="s">
        <v>126</v>
      </c>
    </row>
    <row r="536" s="14" customFormat="1">
      <c r="A536" s="14"/>
      <c r="B536" s="244"/>
      <c r="C536" s="245"/>
      <c r="D536" s="234" t="s">
        <v>136</v>
      </c>
      <c r="E536" s="246" t="s">
        <v>1</v>
      </c>
      <c r="F536" s="247" t="s">
        <v>139</v>
      </c>
      <c r="G536" s="245"/>
      <c r="H536" s="248">
        <v>552.59900000000005</v>
      </c>
      <c r="I536" s="249"/>
      <c r="J536" s="245"/>
      <c r="K536" s="245"/>
      <c r="L536" s="250"/>
      <c r="M536" s="251"/>
      <c r="N536" s="252"/>
      <c r="O536" s="252"/>
      <c r="P536" s="252"/>
      <c r="Q536" s="252"/>
      <c r="R536" s="252"/>
      <c r="S536" s="252"/>
      <c r="T536" s="253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54" t="s">
        <v>136</v>
      </c>
      <c r="AU536" s="254" t="s">
        <v>85</v>
      </c>
      <c r="AV536" s="14" t="s">
        <v>134</v>
      </c>
      <c r="AW536" s="14" t="s">
        <v>31</v>
      </c>
      <c r="AX536" s="14" t="s">
        <v>83</v>
      </c>
      <c r="AY536" s="254" t="s">
        <v>126</v>
      </c>
    </row>
    <row r="537" s="2" customFormat="1" ht="232.2" customHeight="1">
      <c r="A537" s="38"/>
      <c r="B537" s="39"/>
      <c r="C537" s="265" t="s">
        <v>793</v>
      </c>
      <c r="D537" s="265" t="s">
        <v>273</v>
      </c>
      <c r="E537" s="266" t="s">
        <v>506</v>
      </c>
      <c r="F537" s="267" t="s">
        <v>507</v>
      </c>
      <c r="G537" s="268" t="s">
        <v>207</v>
      </c>
      <c r="H537" s="269">
        <v>26.149999999999999</v>
      </c>
      <c r="I537" s="270"/>
      <c r="J537" s="271">
        <f>ROUND(I537*H537,2)</f>
        <v>0</v>
      </c>
      <c r="K537" s="267" t="s">
        <v>132</v>
      </c>
      <c r="L537" s="44"/>
      <c r="M537" s="272" t="s">
        <v>1</v>
      </c>
      <c r="N537" s="273" t="s">
        <v>40</v>
      </c>
      <c r="O537" s="91"/>
      <c r="P537" s="228">
        <f>O537*H537</f>
        <v>0</v>
      </c>
      <c r="Q537" s="228">
        <v>0</v>
      </c>
      <c r="R537" s="228">
        <f>Q537*H537</f>
        <v>0</v>
      </c>
      <c r="S537" s="228">
        <v>0</v>
      </c>
      <c r="T537" s="229">
        <f>S537*H537</f>
        <v>0</v>
      </c>
      <c r="U537" s="38"/>
      <c r="V537" s="38"/>
      <c r="W537" s="38"/>
      <c r="X537" s="38"/>
      <c r="Y537" s="38"/>
      <c r="Z537" s="38"/>
      <c r="AA537" s="38"/>
      <c r="AB537" s="38"/>
      <c r="AC537" s="38"/>
      <c r="AD537" s="38"/>
      <c r="AE537" s="38"/>
      <c r="AR537" s="230" t="s">
        <v>462</v>
      </c>
      <c r="AT537" s="230" t="s">
        <v>273</v>
      </c>
      <c r="AU537" s="230" t="s">
        <v>85</v>
      </c>
      <c r="AY537" s="17" t="s">
        <v>126</v>
      </c>
      <c r="BE537" s="231">
        <f>IF(N537="základní",J537,0)</f>
        <v>0</v>
      </c>
      <c r="BF537" s="231">
        <f>IF(N537="snížená",J537,0)</f>
        <v>0</v>
      </c>
      <c r="BG537" s="231">
        <f>IF(N537="zákl. přenesená",J537,0)</f>
        <v>0</v>
      </c>
      <c r="BH537" s="231">
        <f>IF(N537="sníž. přenesená",J537,0)</f>
        <v>0</v>
      </c>
      <c r="BI537" s="231">
        <f>IF(N537="nulová",J537,0)</f>
        <v>0</v>
      </c>
      <c r="BJ537" s="17" t="s">
        <v>83</v>
      </c>
      <c r="BK537" s="231">
        <f>ROUND(I537*H537,2)</f>
        <v>0</v>
      </c>
      <c r="BL537" s="17" t="s">
        <v>462</v>
      </c>
      <c r="BM537" s="230" t="s">
        <v>794</v>
      </c>
    </row>
    <row r="538" s="2" customFormat="1">
      <c r="A538" s="38"/>
      <c r="B538" s="39"/>
      <c r="C538" s="40"/>
      <c r="D538" s="234" t="s">
        <v>277</v>
      </c>
      <c r="E538" s="40"/>
      <c r="F538" s="274" t="s">
        <v>482</v>
      </c>
      <c r="G538" s="40"/>
      <c r="H538" s="40"/>
      <c r="I538" s="275"/>
      <c r="J538" s="40"/>
      <c r="K538" s="40"/>
      <c r="L538" s="44"/>
      <c r="M538" s="276"/>
      <c r="N538" s="277"/>
      <c r="O538" s="91"/>
      <c r="P538" s="91"/>
      <c r="Q538" s="91"/>
      <c r="R538" s="91"/>
      <c r="S538" s="91"/>
      <c r="T538" s="92"/>
      <c r="U538" s="38"/>
      <c r="V538" s="38"/>
      <c r="W538" s="38"/>
      <c r="X538" s="38"/>
      <c r="Y538" s="38"/>
      <c r="Z538" s="38"/>
      <c r="AA538" s="38"/>
      <c r="AB538" s="38"/>
      <c r="AC538" s="38"/>
      <c r="AD538" s="38"/>
      <c r="AE538" s="38"/>
      <c r="AT538" s="17" t="s">
        <v>277</v>
      </c>
      <c r="AU538" s="17" t="s">
        <v>85</v>
      </c>
    </row>
    <row r="539" s="15" customFormat="1">
      <c r="A539" s="15"/>
      <c r="B539" s="255"/>
      <c r="C539" s="256"/>
      <c r="D539" s="234" t="s">
        <v>136</v>
      </c>
      <c r="E539" s="257" t="s">
        <v>1</v>
      </c>
      <c r="F539" s="258" t="s">
        <v>795</v>
      </c>
      <c r="G539" s="256"/>
      <c r="H539" s="257" t="s">
        <v>1</v>
      </c>
      <c r="I539" s="259"/>
      <c r="J539" s="256"/>
      <c r="K539" s="256"/>
      <c r="L539" s="260"/>
      <c r="M539" s="261"/>
      <c r="N539" s="262"/>
      <c r="O539" s="262"/>
      <c r="P539" s="262"/>
      <c r="Q539" s="262"/>
      <c r="R539" s="262"/>
      <c r="S539" s="262"/>
      <c r="T539" s="263"/>
      <c r="U539" s="15"/>
      <c r="V539" s="15"/>
      <c r="W539" s="15"/>
      <c r="X539" s="15"/>
      <c r="Y539" s="15"/>
      <c r="Z539" s="15"/>
      <c r="AA539" s="15"/>
      <c r="AB539" s="15"/>
      <c r="AC539" s="15"/>
      <c r="AD539" s="15"/>
      <c r="AE539" s="15"/>
      <c r="AT539" s="264" t="s">
        <v>136</v>
      </c>
      <c r="AU539" s="264" t="s">
        <v>85</v>
      </c>
      <c r="AV539" s="15" t="s">
        <v>83</v>
      </c>
      <c r="AW539" s="15" t="s">
        <v>31</v>
      </c>
      <c r="AX539" s="15" t="s">
        <v>75</v>
      </c>
      <c r="AY539" s="264" t="s">
        <v>126</v>
      </c>
    </row>
    <row r="540" s="13" customFormat="1">
      <c r="A540" s="13"/>
      <c r="B540" s="232"/>
      <c r="C540" s="233"/>
      <c r="D540" s="234" t="s">
        <v>136</v>
      </c>
      <c r="E540" s="235" t="s">
        <v>1</v>
      </c>
      <c r="F540" s="236" t="s">
        <v>796</v>
      </c>
      <c r="G540" s="233"/>
      <c r="H540" s="237">
        <v>18.149999999999999</v>
      </c>
      <c r="I540" s="238"/>
      <c r="J540" s="233"/>
      <c r="K540" s="233"/>
      <c r="L540" s="239"/>
      <c r="M540" s="240"/>
      <c r="N540" s="241"/>
      <c r="O540" s="241"/>
      <c r="P540" s="241"/>
      <c r="Q540" s="241"/>
      <c r="R540" s="241"/>
      <c r="S540" s="241"/>
      <c r="T540" s="242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43" t="s">
        <v>136</v>
      </c>
      <c r="AU540" s="243" t="s">
        <v>85</v>
      </c>
      <c r="AV540" s="13" t="s">
        <v>85</v>
      </c>
      <c r="AW540" s="13" t="s">
        <v>31</v>
      </c>
      <c r="AX540" s="13" t="s">
        <v>75</v>
      </c>
      <c r="AY540" s="243" t="s">
        <v>126</v>
      </c>
    </row>
    <row r="541" s="15" customFormat="1">
      <c r="A541" s="15"/>
      <c r="B541" s="255"/>
      <c r="C541" s="256"/>
      <c r="D541" s="234" t="s">
        <v>136</v>
      </c>
      <c r="E541" s="257" t="s">
        <v>1</v>
      </c>
      <c r="F541" s="258" t="s">
        <v>797</v>
      </c>
      <c r="G541" s="256"/>
      <c r="H541" s="257" t="s">
        <v>1</v>
      </c>
      <c r="I541" s="259"/>
      <c r="J541" s="256"/>
      <c r="K541" s="256"/>
      <c r="L541" s="260"/>
      <c r="M541" s="261"/>
      <c r="N541" s="262"/>
      <c r="O541" s="262"/>
      <c r="P541" s="262"/>
      <c r="Q541" s="262"/>
      <c r="R541" s="262"/>
      <c r="S541" s="262"/>
      <c r="T541" s="263"/>
      <c r="U541" s="15"/>
      <c r="V541" s="15"/>
      <c r="W541" s="15"/>
      <c r="X541" s="15"/>
      <c r="Y541" s="15"/>
      <c r="Z541" s="15"/>
      <c r="AA541" s="15"/>
      <c r="AB541" s="15"/>
      <c r="AC541" s="15"/>
      <c r="AD541" s="15"/>
      <c r="AE541" s="15"/>
      <c r="AT541" s="264" t="s">
        <v>136</v>
      </c>
      <c r="AU541" s="264" t="s">
        <v>85</v>
      </c>
      <c r="AV541" s="15" t="s">
        <v>83</v>
      </c>
      <c r="AW541" s="15" t="s">
        <v>31</v>
      </c>
      <c r="AX541" s="15" t="s">
        <v>75</v>
      </c>
      <c r="AY541" s="264" t="s">
        <v>126</v>
      </c>
    </row>
    <row r="542" s="13" customFormat="1">
      <c r="A542" s="13"/>
      <c r="B542" s="232"/>
      <c r="C542" s="233"/>
      <c r="D542" s="234" t="s">
        <v>136</v>
      </c>
      <c r="E542" s="235" t="s">
        <v>1</v>
      </c>
      <c r="F542" s="236" t="s">
        <v>133</v>
      </c>
      <c r="G542" s="233"/>
      <c r="H542" s="237">
        <v>8</v>
      </c>
      <c r="I542" s="238"/>
      <c r="J542" s="233"/>
      <c r="K542" s="233"/>
      <c r="L542" s="239"/>
      <c r="M542" s="240"/>
      <c r="N542" s="241"/>
      <c r="O542" s="241"/>
      <c r="P542" s="241"/>
      <c r="Q542" s="241"/>
      <c r="R542" s="241"/>
      <c r="S542" s="241"/>
      <c r="T542" s="242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43" t="s">
        <v>136</v>
      </c>
      <c r="AU542" s="243" t="s">
        <v>85</v>
      </c>
      <c r="AV542" s="13" t="s">
        <v>85</v>
      </c>
      <c r="AW542" s="13" t="s">
        <v>31</v>
      </c>
      <c r="AX542" s="13" t="s">
        <v>75</v>
      </c>
      <c r="AY542" s="243" t="s">
        <v>126</v>
      </c>
    </row>
    <row r="543" s="14" customFormat="1">
      <c r="A543" s="14"/>
      <c r="B543" s="244"/>
      <c r="C543" s="245"/>
      <c r="D543" s="234" t="s">
        <v>136</v>
      </c>
      <c r="E543" s="246" t="s">
        <v>1</v>
      </c>
      <c r="F543" s="247" t="s">
        <v>139</v>
      </c>
      <c r="G543" s="245"/>
      <c r="H543" s="248">
        <v>26.149999999999999</v>
      </c>
      <c r="I543" s="249"/>
      <c r="J543" s="245"/>
      <c r="K543" s="245"/>
      <c r="L543" s="250"/>
      <c r="M543" s="251"/>
      <c r="N543" s="252"/>
      <c r="O543" s="252"/>
      <c r="P543" s="252"/>
      <c r="Q543" s="252"/>
      <c r="R543" s="252"/>
      <c r="S543" s="252"/>
      <c r="T543" s="253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54" t="s">
        <v>136</v>
      </c>
      <c r="AU543" s="254" t="s">
        <v>85</v>
      </c>
      <c r="AV543" s="14" t="s">
        <v>134</v>
      </c>
      <c r="AW543" s="14" t="s">
        <v>31</v>
      </c>
      <c r="AX543" s="14" t="s">
        <v>83</v>
      </c>
      <c r="AY543" s="254" t="s">
        <v>126</v>
      </c>
    </row>
    <row r="544" s="2" customFormat="1" ht="232.2" customHeight="1">
      <c r="A544" s="38"/>
      <c r="B544" s="39"/>
      <c r="C544" s="265" t="s">
        <v>798</v>
      </c>
      <c r="D544" s="265" t="s">
        <v>273</v>
      </c>
      <c r="E544" s="266" t="s">
        <v>512</v>
      </c>
      <c r="F544" s="267" t="s">
        <v>513</v>
      </c>
      <c r="G544" s="268" t="s">
        <v>207</v>
      </c>
      <c r="H544" s="269">
        <v>45.360999999999997</v>
      </c>
      <c r="I544" s="270"/>
      <c r="J544" s="271">
        <f>ROUND(I544*H544,2)</f>
        <v>0</v>
      </c>
      <c r="K544" s="267" t="s">
        <v>132</v>
      </c>
      <c r="L544" s="44"/>
      <c r="M544" s="272" t="s">
        <v>1</v>
      </c>
      <c r="N544" s="273" t="s">
        <v>40</v>
      </c>
      <c r="O544" s="91"/>
      <c r="P544" s="228">
        <f>O544*H544</f>
        <v>0</v>
      </c>
      <c r="Q544" s="228">
        <v>0</v>
      </c>
      <c r="R544" s="228">
        <f>Q544*H544</f>
        <v>0</v>
      </c>
      <c r="S544" s="228">
        <v>0</v>
      </c>
      <c r="T544" s="229">
        <f>S544*H544</f>
        <v>0</v>
      </c>
      <c r="U544" s="38"/>
      <c r="V544" s="38"/>
      <c r="W544" s="38"/>
      <c r="X544" s="38"/>
      <c r="Y544" s="38"/>
      <c r="Z544" s="38"/>
      <c r="AA544" s="38"/>
      <c r="AB544" s="38"/>
      <c r="AC544" s="38"/>
      <c r="AD544" s="38"/>
      <c r="AE544" s="38"/>
      <c r="AR544" s="230" t="s">
        <v>462</v>
      </c>
      <c r="AT544" s="230" t="s">
        <v>273</v>
      </c>
      <c r="AU544" s="230" t="s">
        <v>85</v>
      </c>
      <c r="AY544" s="17" t="s">
        <v>126</v>
      </c>
      <c r="BE544" s="231">
        <f>IF(N544="základní",J544,0)</f>
        <v>0</v>
      </c>
      <c r="BF544" s="231">
        <f>IF(N544="snížená",J544,0)</f>
        <v>0</v>
      </c>
      <c r="BG544" s="231">
        <f>IF(N544="zákl. přenesená",J544,0)</f>
        <v>0</v>
      </c>
      <c r="BH544" s="231">
        <f>IF(N544="sníž. přenesená",J544,0)</f>
        <v>0</v>
      </c>
      <c r="BI544" s="231">
        <f>IF(N544="nulová",J544,0)</f>
        <v>0</v>
      </c>
      <c r="BJ544" s="17" t="s">
        <v>83</v>
      </c>
      <c r="BK544" s="231">
        <f>ROUND(I544*H544,2)</f>
        <v>0</v>
      </c>
      <c r="BL544" s="17" t="s">
        <v>462</v>
      </c>
      <c r="BM544" s="230" t="s">
        <v>799</v>
      </c>
    </row>
    <row r="545" s="2" customFormat="1">
      <c r="A545" s="38"/>
      <c r="B545" s="39"/>
      <c r="C545" s="40"/>
      <c r="D545" s="234" t="s">
        <v>277</v>
      </c>
      <c r="E545" s="40"/>
      <c r="F545" s="274" t="s">
        <v>482</v>
      </c>
      <c r="G545" s="40"/>
      <c r="H545" s="40"/>
      <c r="I545" s="275"/>
      <c r="J545" s="40"/>
      <c r="K545" s="40"/>
      <c r="L545" s="44"/>
      <c r="M545" s="276"/>
      <c r="N545" s="277"/>
      <c r="O545" s="91"/>
      <c r="P545" s="91"/>
      <c r="Q545" s="91"/>
      <c r="R545" s="91"/>
      <c r="S545" s="91"/>
      <c r="T545" s="92"/>
      <c r="U545" s="38"/>
      <c r="V545" s="38"/>
      <c r="W545" s="38"/>
      <c r="X545" s="38"/>
      <c r="Y545" s="38"/>
      <c r="Z545" s="38"/>
      <c r="AA545" s="38"/>
      <c r="AB545" s="38"/>
      <c r="AC545" s="38"/>
      <c r="AD545" s="38"/>
      <c r="AE545" s="38"/>
      <c r="AT545" s="17" t="s">
        <v>277</v>
      </c>
      <c r="AU545" s="17" t="s">
        <v>85</v>
      </c>
    </row>
    <row r="546" s="15" customFormat="1">
      <c r="A546" s="15"/>
      <c r="B546" s="255"/>
      <c r="C546" s="256"/>
      <c r="D546" s="234" t="s">
        <v>136</v>
      </c>
      <c r="E546" s="257" t="s">
        <v>1</v>
      </c>
      <c r="F546" s="258" t="s">
        <v>515</v>
      </c>
      <c r="G546" s="256"/>
      <c r="H546" s="257" t="s">
        <v>1</v>
      </c>
      <c r="I546" s="259"/>
      <c r="J546" s="256"/>
      <c r="K546" s="256"/>
      <c r="L546" s="260"/>
      <c r="M546" s="261"/>
      <c r="N546" s="262"/>
      <c r="O546" s="262"/>
      <c r="P546" s="262"/>
      <c r="Q546" s="262"/>
      <c r="R546" s="262"/>
      <c r="S546" s="262"/>
      <c r="T546" s="263"/>
      <c r="U546" s="15"/>
      <c r="V546" s="15"/>
      <c r="W546" s="15"/>
      <c r="X546" s="15"/>
      <c r="Y546" s="15"/>
      <c r="Z546" s="15"/>
      <c r="AA546" s="15"/>
      <c r="AB546" s="15"/>
      <c r="AC546" s="15"/>
      <c r="AD546" s="15"/>
      <c r="AE546" s="15"/>
      <c r="AT546" s="264" t="s">
        <v>136</v>
      </c>
      <c r="AU546" s="264" t="s">
        <v>85</v>
      </c>
      <c r="AV546" s="15" t="s">
        <v>83</v>
      </c>
      <c r="AW546" s="15" t="s">
        <v>31</v>
      </c>
      <c r="AX546" s="15" t="s">
        <v>75</v>
      </c>
      <c r="AY546" s="264" t="s">
        <v>126</v>
      </c>
    </row>
    <row r="547" s="13" customFormat="1">
      <c r="A547" s="13"/>
      <c r="B547" s="232"/>
      <c r="C547" s="233"/>
      <c r="D547" s="234" t="s">
        <v>136</v>
      </c>
      <c r="E547" s="235" t="s">
        <v>1</v>
      </c>
      <c r="F547" s="236" t="s">
        <v>800</v>
      </c>
      <c r="G547" s="233"/>
      <c r="H547" s="237">
        <v>39.552999999999997</v>
      </c>
      <c r="I547" s="238"/>
      <c r="J547" s="233"/>
      <c r="K547" s="233"/>
      <c r="L547" s="239"/>
      <c r="M547" s="240"/>
      <c r="N547" s="241"/>
      <c r="O547" s="241"/>
      <c r="P547" s="241"/>
      <c r="Q547" s="241"/>
      <c r="R547" s="241"/>
      <c r="S547" s="241"/>
      <c r="T547" s="242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43" t="s">
        <v>136</v>
      </c>
      <c r="AU547" s="243" t="s">
        <v>85</v>
      </c>
      <c r="AV547" s="13" t="s">
        <v>85</v>
      </c>
      <c r="AW547" s="13" t="s">
        <v>31</v>
      </c>
      <c r="AX547" s="13" t="s">
        <v>75</v>
      </c>
      <c r="AY547" s="243" t="s">
        <v>126</v>
      </c>
    </row>
    <row r="548" s="15" customFormat="1">
      <c r="A548" s="15"/>
      <c r="B548" s="255"/>
      <c r="C548" s="256"/>
      <c r="D548" s="234" t="s">
        <v>136</v>
      </c>
      <c r="E548" s="257" t="s">
        <v>1</v>
      </c>
      <c r="F548" s="258" t="s">
        <v>801</v>
      </c>
      <c r="G548" s="256"/>
      <c r="H548" s="257" t="s">
        <v>1</v>
      </c>
      <c r="I548" s="259"/>
      <c r="J548" s="256"/>
      <c r="K548" s="256"/>
      <c r="L548" s="260"/>
      <c r="M548" s="261"/>
      <c r="N548" s="262"/>
      <c r="O548" s="262"/>
      <c r="P548" s="262"/>
      <c r="Q548" s="262"/>
      <c r="R548" s="262"/>
      <c r="S548" s="262"/>
      <c r="T548" s="263"/>
      <c r="U548" s="15"/>
      <c r="V548" s="15"/>
      <c r="W548" s="15"/>
      <c r="X548" s="15"/>
      <c r="Y548" s="15"/>
      <c r="Z548" s="15"/>
      <c r="AA548" s="15"/>
      <c r="AB548" s="15"/>
      <c r="AC548" s="15"/>
      <c r="AD548" s="15"/>
      <c r="AE548" s="15"/>
      <c r="AT548" s="264" t="s">
        <v>136</v>
      </c>
      <c r="AU548" s="264" t="s">
        <v>85</v>
      </c>
      <c r="AV548" s="15" t="s">
        <v>83</v>
      </c>
      <c r="AW548" s="15" t="s">
        <v>31</v>
      </c>
      <c r="AX548" s="15" t="s">
        <v>75</v>
      </c>
      <c r="AY548" s="264" t="s">
        <v>126</v>
      </c>
    </row>
    <row r="549" s="13" customFormat="1">
      <c r="A549" s="13"/>
      <c r="B549" s="232"/>
      <c r="C549" s="233"/>
      <c r="D549" s="234" t="s">
        <v>136</v>
      </c>
      <c r="E549" s="235" t="s">
        <v>1</v>
      </c>
      <c r="F549" s="236" t="s">
        <v>802</v>
      </c>
      <c r="G549" s="233"/>
      <c r="H549" s="237">
        <v>5.8079999999999998</v>
      </c>
      <c r="I549" s="238"/>
      <c r="J549" s="233"/>
      <c r="K549" s="233"/>
      <c r="L549" s="239"/>
      <c r="M549" s="240"/>
      <c r="N549" s="241"/>
      <c r="O549" s="241"/>
      <c r="P549" s="241"/>
      <c r="Q549" s="241"/>
      <c r="R549" s="241"/>
      <c r="S549" s="241"/>
      <c r="T549" s="242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43" t="s">
        <v>136</v>
      </c>
      <c r="AU549" s="243" t="s">
        <v>85</v>
      </c>
      <c r="AV549" s="13" t="s">
        <v>85</v>
      </c>
      <c r="AW549" s="13" t="s">
        <v>31</v>
      </c>
      <c r="AX549" s="13" t="s">
        <v>75</v>
      </c>
      <c r="AY549" s="243" t="s">
        <v>126</v>
      </c>
    </row>
    <row r="550" s="14" customFormat="1">
      <c r="A550" s="14"/>
      <c r="B550" s="244"/>
      <c r="C550" s="245"/>
      <c r="D550" s="234" t="s">
        <v>136</v>
      </c>
      <c r="E550" s="246" t="s">
        <v>1</v>
      </c>
      <c r="F550" s="247" t="s">
        <v>139</v>
      </c>
      <c r="G550" s="245"/>
      <c r="H550" s="248">
        <v>45.360999999999997</v>
      </c>
      <c r="I550" s="249"/>
      <c r="J550" s="245"/>
      <c r="K550" s="245"/>
      <c r="L550" s="250"/>
      <c r="M550" s="251"/>
      <c r="N550" s="252"/>
      <c r="O550" s="252"/>
      <c r="P550" s="252"/>
      <c r="Q550" s="252"/>
      <c r="R550" s="252"/>
      <c r="S550" s="252"/>
      <c r="T550" s="253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54" t="s">
        <v>136</v>
      </c>
      <c r="AU550" s="254" t="s">
        <v>85</v>
      </c>
      <c r="AV550" s="14" t="s">
        <v>134</v>
      </c>
      <c r="AW550" s="14" t="s">
        <v>31</v>
      </c>
      <c r="AX550" s="14" t="s">
        <v>83</v>
      </c>
      <c r="AY550" s="254" t="s">
        <v>126</v>
      </c>
    </row>
    <row r="551" s="2" customFormat="1" ht="204.9" customHeight="1">
      <c r="A551" s="38"/>
      <c r="B551" s="39"/>
      <c r="C551" s="265" t="s">
        <v>803</v>
      </c>
      <c r="D551" s="265" t="s">
        <v>273</v>
      </c>
      <c r="E551" s="266" t="s">
        <v>520</v>
      </c>
      <c r="F551" s="267" t="s">
        <v>521</v>
      </c>
      <c r="G551" s="268" t="s">
        <v>207</v>
      </c>
      <c r="H551" s="269">
        <v>15.884</v>
      </c>
      <c r="I551" s="270"/>
      <c r="J551" s="271">
        <f>ROUND(I551*H551,2)</f>
        <v>0</v>
      </c>
      <c r="K551" s="267" t="s">
        <v>132</v>
      </c>
      <c r="L551" s="44"/>
      <c r="M551" s="272" t="s">
        <v>1</v>
      </c>
      <c r="N551" s="273" t="s">
        <v>40</v>
      </c>
      <c r="O551" s="91"/>
      <c r="P551" s="228">
        <f>O551*H551</f>
        <v>0</v>
      </c>
      <c r="Q551" s="228">
        <v>0</v>
      </c>
      <c r="R551" s="228">
        <f>Q551*H551</f>
        <v>0</v>
      </c>
      <c r="S551" s="228">
        <v>0</v>
      </c>
      <c r="T551" s="229">
        <f>S551*H551</f>
        <v>0</v>
      </c>
      <c r="U551" s="38"/>
      <c r="V551" s="38"/>
      <c r="W551" s="38"/>
      <c r="X551" s="38"/>
      <c r="Y551" s="38"/>
      <c r="Z551" s="38"/>
      <c r="AA551" s="38"/>
      <c r="AB551" s="38"/>
      <c r="AC551" s="38"/>
      <c r="AD551" s="38"/>
      <c r="AE551" s="38"/>
      <c r="AR551" s="230" t="s">
        <v>462</v>
      </c>
      <c r="AT551" s="230" t="s">
        <v>273</v>
      </c>
      <c r="AU551" s="230" t="s">
        <v>85</v>
      </c>
      <c r="AY551" s="17" t="s">
        <v>126</v>
      </c>
      <c r="BE551" s="231">
        <f>IF(N551="základní",J551,0)</f>
        <v>0</v>
      </c>
      <c r="BF551" s="231">
        <f>IF(N551="snížená",J551,0)</f>
        <v>0</v>
      </c>
      <c r="BG551" s="231">
        <f>IF(N551="zákl. přenesená",J551,0)</f>
        <v>0</v>
      </c>
      <c r="BH551" s="231">
        <f>IF(N551="sníž. přenesená",J551,0)</f>
        <v>0</v>
      </c>
      <c r="BI551" s="231">
        <f>IF(N551="nulová",J551,0)</f>
        <v>0</v>
      </c>
      <c r="BJ551" s="17" t="s">
        <v>83</v>
      </c>
      <c r="BK551" s="231">
        <f>ROUND(I551*H551,2)</f>
        <v>0</v>
      </c>
      <c r="BL551" s="17" t="s">
        <v>462</v>
      </c>
      <c r="BM551" s="230" t="s">
        <v>804</v>
      </c>
    </row>
    <row r="552" s="2" customFormat="1">
      <c r="A552" s="38"/>
      <c r="B552" s="39"/>
      <c r="C552" s="40"/>
      <c r="D552" s="234" t="s">
        <v>277</v>
      </c>
      <c r="E552" s="40"/>
      <c r="F552" s="274" t="s">
        <v>482</v>
      </c>
      <c r="G552" s="40"/>
      <c r="H552" s="40"/>
      <c r="I552" s="275"/>
      <c r="J552" s="40"/>
      <c r="K552" s="40"/>
      <c r="L552" s="44"/>
      <c r="M552" s="276"/>
      <c r="N552" s="277"/>
      <c r="O552" s="91"/>
      <c r="P552" s="91"/>
      <c r="Q552" s="91"/>
      <c r="R552" s="91"/>
      <c r="S552" s="91"/>
      <c r="T552" s="92"/>
      <c r="U552" s="38"/>
      <c r="V552" s="38"/>
      <c r="W552" s="38"/>
      <c r="X552" s="38"/>
      <c r="Y552" s="38"/>
      <c r="Z552" s="38"/>
      <c r="AA552" s="38"/>
      <c r="AB552" s="38"/>
      <c r="AC552" s="38"/>
      <c r="AD552" s="38"/>
      <c r="AE552" s="38"/>
      <c r="AT552" s="17" t="s">
        <v>277</v>
      </c>
      <c r="AU552" s="17" t="s">
        <v>85</v>
      </c>
    </row>
    <row r="553" s="15" customFormat="1">
      <c r="A553" s="15"/>
      <c r="B553" s="255"/>
      <c r="C553" s="256"/>
      <c r="D553" s="234" t="s">
        <v>136</v>
      </c>
      <c r="E553" s="257" t="s">
        <v>1</v>
      </c>
      <c r="F553" s="258" t="s">
        <v>805</v>
      </c>
      <c r="G553" s="256"/>
      <c r="H553" s="257" t="s">
        <v>1</v>
      </c>
      <c r="I553" s="259"/>
      <c r="J553" s="256"/>
      <c r="K553" s="256"/>
      <c r="L553" s="260"/>
      <c r="M553" s="261"/>
      <c r="N553" s="262"/>
      <c r="O553" s="262"/>
      <c r="P553" s="262"/>
      <c r="Q553" s="262"/>
      <c r="R553" s="262"/>
      <c r="S553" s="262"/>
      <c r="T553" s="263"/>
      <c r="U553" s="15"/>
      <c r="V553" s="15"/>
      <c r="W553" s="15"/>
      <c r="X553" s="15"/>
      <c r="Y553" s="15"/>
      <c r="Z553" s="15"/>
      <c r="AA553" s="15"/>
      <c r="AB553" s="15"/>
      <c r="AC553" s="15"/>
      <c r="AD553" s="15"/>
      <c r="AE553" s="15"/>
      <c r="AT553" s="264" t="s">
        <v>136</v>
      </c>
      <c r="AU553" s="264" t="s">
        <v>85</v>
      </c>
      <c r="AV553" s="15" t="s">
        <v>83</v>
      </c>
      <c r="AW553" s="15" t="s">
        <v>31</v>
      </c>
      <c r="AX553" s="15" t="s">
        <v>75</v>
      </c>
      <c r="AY553" s="264" t="s">
        <v>126</v>
      </c>
    </row>
    <row r="554" s="13" customFormat="1">
      <c r="A554" s="13"/>
      <c r="B554" s="232"/>
      <c r="C554" s="233"/>
      <c r="D554" s="234" t="s">
        <v>136</v>
      </c>
      <c r="E554" s="235" t="s">
        <v>1</v>
      </c>
      <c r="F554" s="236" t="s">
        <v>806</v>
      </c>
      <c r="G554" s="233"/>
      <c r="H554" s="237">
        <v>15.884</v>
      </c>
      <c r="I554" s="238"/>
      <c r="J554" s="233"/>
      <c r="K554" s="233"/>
      <c r="L554" s="239"/>
      <c r="M554" s="240"/>
      <c r="N554" s="241"/>
      <c r="O554" s="241"/>
      <c r="P554" s="241"/>
      <c r="Q554" s="241"/>
      <c r="R554" s="241"/>
      <c r="S554" s="241"/>
      <c r="T554" s="242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43" t="s">
        <v>136</v>
      </c>
      <c r="AU554" s="243" t="s">
        <v>85</v>
      </c>
      <c r="AV554" s="13" t="s">
        <v>85</v>
      </c>
      <c r="AW554" s="13" t="s">
        <v>31</v>
      </c>
      <c r="AX554" s="13" t="s">
        <v>75</v>
      </c>
      <c r="AY554" s="243" t="s">
        <v>126</v>
      </c>
    </row>
    <row r="555" s="14" customFormat="1">
      <c r="A555" s="14"/>
      <c r="B555" s="244"/>
      <c r="C555" s="245"/>
      <c r="D555" s="234" t="s">
        <v>136</v>
      </c>
      <c r="E555" s="246" t="s">
        <v>1</v>
      </c>
      <c r="F555" s="247" t="s">
        <v>139</v>
      </c>
      <c r="G555" s="245"/>
      <c r="H555" s="248">
        <v>15.884</v>
      </c>
      <c r="I555" s="249"/>
      <c r="J555" s="245"/>
      <c r="K555" s="245"/>
      <c r="L555" s="250"/>
      <c r="M555" s="251"/>
      <c r="N555" s="252"/>
      <c r="O555" s="252"/>
      <c r="P555" s="252"/>
      <c r="Q555" s="252"/>
      <c r="R555" s="252"/>
      <c r="S555" s="252"/>
      <c r="T555" s="253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54" t="s">
        <v>136</v>
      </c>
      <c r="AU555" s="254" t="s">
        <v>85</v>
      </c>
      <c r="AV555" s="14" t="s">
        <v>134</v>
      </c>
      <c r="AW555" s="14" t="s">
        <v>31</v>
      </c>
      <c r="AX555" s="14" t="s">
        <v>83</v>
      </c>
      <c r="AY555" s="254" t="s">
        <v>126</v>
      </c>
    </row>
    <row r="556" s="2" customFormat="1" ht="218.55" customHeight="1">
      <c r="A556" s="38"/>
      <c r="B556" s="39"/>
      <c r="C556" s="265" t="s">
        <v>807</v>
      </c>
      <c r="D556" s="265" t="s">
        <v>273</v>
      </c>
      <c r="E556" s="266" t="s">
        <v>808</v>
      </c>
      <c r="F556" s="267" t="s">
        <v>809</v>
      </c>
      <c r="G556" s="268" t="s">
        <v>207</v>
      </c>
      <c r="H556" s="269">
        <v>675.79999999999995</v>
      </c>
      <c r="I556" s="270"/>
      <c r="J556" s="271">
        <f>ROUND(I556*H556,2)</f>
        <v>0</v>
      </c>
      <c r="K556" s="267" t="s">
        <v>132</v>
      </c>
      <c r="L556" s="44"/>
      <c r="M556" s="272" t="s">
        <v>1</v>
      </c>
      <c r="N556" s="273" t="s">
        <v>40</v>
      </c>
      <c r="O556" s="91"/>
      <c r="P556" s="228">
        <f>O556*H556</f>
        <v>0</v>
      </c>
      <c r="Q556" s="228">
        <v>0</v>
      </c>
      <c r="R556" s="228">
        <f>Q556*H556</f>
        <v>0</v>
      </c>
      <c r="S556" s="228">
        <v>0</v>
      </c>
      <c r="T556" s="229">
        <f>S556*H556</f>
        <v>0</v>
      </c>
      <c r="U556" s="38"/>
      <c r="V556" s="38"/>
      <c r="W556" s="38"/>
      <c r="X556" s="38"/>
      <c r="Y556" s="38"/>
      <c r="Z556" s="38"/>
      <c r="AA556" s="38"/>
      <c r="AB556" s="38"/>
      <c r="AC556" s="38"/>
      <c r="AD556" s="38"/>
      <c r="AE556" s="38"/>
      <c r="AR556" s="230" t="s">
        <v>462</v>
      </c>
      <c r="AT556" s="230" t="s">
        <v>273</v>
      </c>
      <c r="AU556" s="230" t="s">
        <v>85</v>
      </c>
      <c r="AY556" s="17" t="s">
        <v>126</v>
      </c>
      <c r="BE556" s="231">
        <f>IF(N556="základní",J556,0)</f>
        <v>0</v>
      </c>
      <c r="BF556" s="231">
        <f>IF(N556="snížená",J556,0)</f>
        <v>0</v>
      </c>
      <c r="BG556" s="231">
        <f>IF(N556="zákl. přenesená",J556,0)</f>
        <v>0</v>
      </c>
      <c r="BH556" s="231">
        <f>IF(N556="sníž. přenesená",J556,0)</f>
        <v>0</v>
      </c>
      <c r="BI556" s="231">
        <f>IF(N556="nulová",J556,0)</f>
        <v>0</v>
      </c>
      <c r="BJ556" s="17" t="s">
        <v>83</v>
      </c>
      <c r="BK556" s="231">
        <f>ROUND(I556*H556,2)</f>
        <v>0</v>
      </c>
      <c r="BL556" s="17" t="s">
        <v>462</v>
      </c>
      <c r="BM556" s="230" t="s">
        <v>810</v>
      </c>
    </row>
    <row r="557" s="2" customFormat="1">
      <c r="A557" s="38"/>
      <c r="B557" s="39"/>
      <c r="C557" s="40"/>
      <c r="D557" s="234" t="s">
        <v>277</v>
      </c>
      <c r="E557" s="40"/>
      <c r="F557" s="274" t="s">
        <v>482</v>
      </c>
      <c r="G557" s="40"/>
      <c r="H557" s="40"/>
      <c r="I557" s="275"/>
      <c r="J557" s="40"/>
      <c r="K557" s="40"/>
      <c r="L557" s="44"/>
      <c r="M557" s="276"/>
      <c r="N557" s="277"/>
      <c r="O557" s="91"/>
      <c r="P557" s="91"/>
      <c r="Q557" s="91"/>
      <c r="R557" s="91"/>
      <c r="S557" s="91"/>
      <c r="T557" s="92"/>
      <c r="U557" s="38"/>
      <c r="V557" s="38"/>
      <c r="W557" s="38"/>
      <c r="X557" s="38"/>
      <c r="Y557" s="38"/>
      <c r="Z557" s="38"/>
      <c r="AA557" s="38"/>
      <c r="AB557" s="38"/>
      <c r="AC557" s="38"/>
      <c r="AD557" s="38"/>
      <c r="AE557" s="38"/>
      <c r="AT557" s="17" t="s">
        <v>277</v>
      </c>
      <c r="AU557" s="17" t="s">
        <v>85</v>
      </c>
    </row>
    <row r="558" s="15" customFormat="1">
      <c r="A558" s="15"/>
      <c r="B558" s="255"/>
      <c r="C558" s="256"/>
      <c r="D558" s="234" t="s">
        <v>136</v>
      </c>
      <c r="E558" s="257" t="s">
        <v>1</v>
      </c>
      <c r="F558" s="258" t="s">
        <v>811</v>
      </c>
      <c r="G558" s="256"/>
      <c r="H558" s="257" t="s">
        <v>1</v>
      </c>
      <c r="I558" s="259"/>
      <c r="J558" s="256"/>
      <c r="K558" s="256"/>
      <c r="L558" s="260"/>
      <c r="M558" s="261"/>
      <c r="N558" s="262"/>
      <c r="O558" s="262"/>
      <c r="P558" s="262"/>
      <c r="Q558" s="262"/>
      <c r="R558" s="262"/>
      <c r="S558" s="262"/>
      <c r="T558" s="263"/>
      <c r="U558" s="15"/>
      <c r="V558" s="15"/>
      <c r="W558" s="15"/>
      <c r="X558" s="15"/>
      <c r="Y558" s="15"/>
      <c r="Z558" s="15"/>
      <c r="AA558" s="15"/>
      <c r="AB558" s="15"/>
      <c r="AC558" s="15"/>
      <c r="AD558" s="15"/>
      <c r="AE558" s="15"/>
      <c r="AT558" s="264" t="s">
        <v>136</v>
      </c>
      <c r="AU558" s="264" t="s">
        <v>85</v>
      </c>
      <c r="AV558" s="15" t="s">
        <v>83</v>
      </c>
      <c r="AW558" s="15" t="s">
        <v>31</v>
      </c>
      <c r="AX558" s="15" t="s">
        <v>75</v>
      </c>
      <c r="AY558" s="264" t="s">
        <v>126</v>
      </c>
    </row>
    <row r="559" s="13" customFormat="1">
      <c r="A559" s="13"/>
      <c r="B559" s="232"/>
      <c r="C559" s="233"/>
      <c r="D559" s="234" t="s">
        <v>136</v>
      </c>
      <c r="E559" s="235" t="s">
        <v>1</v>
      </c>
      <c r="F559" s="236" t="s">
        <v>812</v>
      </c>
      <c r="G559" s="233"/>
      <c r="H559" s="237">
        <v>136.25</v>
      </c>
      <c r="I559" s="238"/>
      <c r="J559" s="233"/>
      <c r="K559" s="233"/>
      <c r="L559" s="239"/>
      <c r="M559" s="240"/>
      <c r="N559" s="241"/>
      <c r="O559" s="241"/>
      <c r="P559" s="241"/>
      <c r="Q559" s="241"/>
      <c r="R559" s="241"/>
      <c r="S559" s="241"/>
      <c r="T559" s="242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43" t="s">
        <v>136</v>
      </c>
      <c r="AU559" s="243" t="s">
        <v>85</v>
      </c>
      <c r="AV559" s="13" t="s">
        <v>85</v>
      </c>
      <c r="AW559" s="13" t="s">
        <v>31</v>
      </c>
      <c r="AX559" s="13" t="s">
        <v>75</v>
      </c>
      <c r="AY559" s="243" t="s">
        <v>126</v>
      </c>
    </row>
    <row r="560" s="13" customFormat="1">
      <c r="A560" s="13"/>
      <c r="B560" s="232"/>
      <c r="C560" s="233"/>
      <c r="D560" s="234" t="s">
        <v>136</v>
      </c>
      <c r="E560" s="235" t="s">
        <v>1</v>
      </c>
      <c r="F560" s="236" t="s">
        <v>813</v>
      </c>
      <c r="G560" s="233"/>
      <c r="H560" s="237">
        <v>539.54999999999995</v>
      </c>
      <c r="I560" s="238"/>
      <c r="J560" s="233"/>
      <c r="K560" s="233"/>
      <c r="L560" s="239"/>
      <c r="M560" s="240"/>
      <c r="N560" s="241"/>
      <c r="O560" s="241"/>
      <c r="P560" s="241"/>
      <c r="Q560" s="241"/>
      <c r="R560" s="241"/>
      <c r="S560" s="241"/>
      <c r="T560" s="242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43" t="s">
        <v>136</v>
      </c>
      <c r="AU560" s="243" t="s">
        <v>85</v>
      </c>
      <c r="AV560" s="13" t="s">
        <v>85</v>
      </c>
      <c r="AW560" s="13" t="s">
        <v>31</v>
      </c>
      <c r="AX560" s="13" t="s">
        <v>75</v>
      </c>
      <c r="AY560" s="243" t="s">
        <v>126</v>
      </c>
    </row>
    <row r="561" s="14" customFormat="1">
      <c r="A561" s="14"/>
      <c r="B561" s="244"/>
      <c r="C561" s="245"/>
      <c r="D561" s="234" t="s">
        <v>136</v>
      </c>
      <c r="E561" s="246" t="s">
        <v>1</v>
      </c>
      <c r="F561" s="247" t="s">
        <v>139</v>
      </c>
      <c r="G561" s="245"/>
      <c r="H561" s="248">
        <v>675.79999999999995</v>
      </c>
      <c r="I561" s="249"/>
      <c r="J561" s="245"/>
      <c r="K561" s="245"/>
      <c r="L561" s="250"/>
      <c r="M561" s="251"/>
      <c r="N561" s="252"/>
      <c r="O561" s="252"/>
      <c r="P561" s="252"/>
      <c r="Q561" s="252"/>
      <c r="R561" s="252"/>
      <c r="S561" s="252"/>
      <c r="T561" s="253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54" t="s">
        <v>136</v>
      </c>
      <c r="AU561" s="254" t="s">
        <v>85</v>
      </c>
      <c r="AV561" s="14" t="s">
        <v>134</v>
      </c>
      <c r="AW561" s="14" t="s">
        <v>31</v>
      </c>
      <c r="AX561" s="14" t="s">
        <v>83</v>
      </c>
      <c r="AY561" s="254" t="s">
        <v>126</v>
      </c>
    </row>
    <row r="562" s="2" customFormat="1" ht="90" customHeight="1">
      <c r="A562" s="38"/>
      <c r="B562" s="39"/>
      <c r="C562" s="265" t="s">
        <v>814</v>
      </c>
      <c r="D562" s="265" t="s">
        <v>273</v>
      </c>
      <c r="E562" s="266" t="s">
        <v>526</v>
      </c>
      <c r="F562" s="267" t="s">
        <v>527</v>
      </c>
      <c r="G562" s="268" t="s">
        <v>207</v>
      </c>
      <c r="H562" s="269">
        <v>5.8049999999999997</v>
      </c>
      <c r="I562" s="270"/>
      <c r="J562" s="271">
        <f>ROUND(I562*H562,2)</f>
        <v>0</v>
      </c>
      <c r="K562" s="267" t="s">
        <v>132</v>
      </c>
      <c r="L562" s="44"/>
      <c r="M562" s="272" t="s">
        <v>1</v>
      </c>
      <c r="N562" s="273" t="s">
        <v>40</v>
      </c>
      <c r="O562" s="91"/>
      <c r="P562" s="228">
        <f>O562*H562</f>
        <v>0</v>
      </c>
      <c r="Q562" s="228">
        <v>0</v>
      </c>
      <c r="R562" s="228">
        <f>Q562*H562</f>
        <v>0</v>
      </c>
      <c r="S562" s="228">
        <v>0</v>
      </c>
      <c r="T562" s="229">
        <f>S562*H562</f>
        <v>0</v>
      </c>
      <c r="U562" s="38"/>
      <c r="V562" s="38"/>
      <c r="W562" s="38"/>
      <c r="X562" s="38"/>
      <c r="Y562" s="38"/>
      <c r="Z562" s="38"/>
      <c r="AA562" s="38"/>
      <c r="AB562" s="38"/>
      <c r="AC562" s="38"/>
      <c r="AD562" s="38"/>
      <c r="AE562" s="38"/>
      <c r="AR562" s="230" t="s">
        <v>462</v>
      </c>
      <c r="AT562" s="230" t="s">
        <v>273</v>
      </c>
      <c r="AU562" s="230" t="s">
        <v>85</v>
      </c>
      <c r="AY562" s="17" t="s">
        <v>126</v>
      </c>
      <c r="BE562" s="231">
        <f>IF(N562="základní",J562,0)</f>
        <v>0</v>
      </c>
      <c r="BF562" s="231">
        <f>IF(N562="snížená",J562,0)</f>
        <v>0</v>
      </c>
      <c r="BG562" s="231">
        <f>IF(N562="zákl. přenesená",J562,0)</f>
        <v>0</v>
      </c>
      <c r="BH562" s="231">
        <f>IF(N562="sníž. přenesená",J562,0)</f>
        <v>0</v>
      </c>
      <c r="BI562" s="231">
        <f>IF(N562="nulová",J562,0)</f>
        <v>0</v>
      </c>
      <c r="BJ562" s="17" t="s">
        <v>83</v>
      </c>
      <c r="BK562" s="231">
        <f>ROUND(I562*H562,2)</f>
        <v>0</v>
      </c>
      <c r="BL562" s="17" t="s">
        <v>462</v>
      </c>
      <c r="BM562" s="230" t="s">
        <v>815</v>
      </c>
    </row>
    <row r="563" s="2" customFormat="1">
      <c r="A563" s="38"/>
      <c r="B563" s="39"/>
      <c r="C563" s="40"/>
      <c r="D563" s="234" t="s">
        <v>277</v>
      </c>
      <c r="E563" s="40"/>
      <c r="F563" s="274" t="s">
        <v>529</v>
      </c>
      <c r="G563" s="40"/>
      <c r="H563" s="40"/>
      <c r="I563" s="275"/>
      <c r="J563" s="40"/>
      <c r="K563" s="40"/>
      <c r="L563" s="44"/>
      <c r="M563" s="276"/>
      <c r="N563" s="277"/>
      <c r="O563" s="91"/>
      <c r="P563" s="91"/>
      <c r="Q563" s="91"/>
      <c r="R563" s="91"/>
      <c r="S563" s="91"/>
      <c r="T563" s="92"/>
      <c r="U563" s="38"/>
      <c r="V563" s="38"/>
      <c r="W563" s="38"/>
      <c r="X563" s="38"/>
      <c r="Y563" s="38"/>
      <c r="Z563" s="38"/>
      <c r="AA563" s="38"/>
      <c r="AB563" s="38"/>
      <c r="AC563" s="38"/>
      <c r="AD563" s="38"/>
      <c r="AE563" s="38"/>
      <c r="AT563" s="17" t="s">
        <v>277</v>
      </c>
      <c r="AU563" s="17" t="s">
        <v>85</v>
      </c>
    </row>
    <row r="564" s="15" customFormat="1">
      <c r="A564" s="15"/>
      <c r="B564" s="255"/>
      <c r="C564" s="256"/>
      <c r="D564" s="234" t="s">
        <v>136</v>
      </c>
      <c r="E564" s="257" t="s">
        <v>1</v>
      </c>
      <c r="F564" s="258" t="s">
        <v>816</v>
      </c>
      <c r="G564" s="256"/>
      <c r="H564" s="257" t="s">
        <v>1</v>
      </c>
      <c r="I564" s="259"/>
      <c r="J564" s="256"/>
      <c r="K564" s="256"/>
      <c r="L564" s="260"/>
      <c r="M564" s="261"/>
      <c r="N564" s="262"/>
      <c r="O564" s="262"/>
      <c r="P564" s="262"/>
      <c r="Q564" s="262"/>
      <c r="R564" s="262"/>
      <c r="S564" s="262"/>
      <c r="T564" s="263"/>
      <c r="U564" s="15"/>
      <c r="V564" s="15"/>
      <c r="W564" s="15"/>
      <c r="X564" s="15"/>
      <c r="Y564" s="15"/>
      <c r="Z564" s="15"/>
      <c r="AA564" s="15"/>
      <c r="AB564" s="15"/>
      <c r="AC564" s="15"/>
      <c r="AD564" s="15"/>
      <c r="AE564" s="15"/>
      <c r="AT564" s="264" t="s">
        <v>136</v>
      </c>
      <c r="AU564" s="264" t="s">
        <v>85</v>
      </c>
      <c r="AV564" s="15" t="s">
        <v>83</v>
      </c>
      <c r="AW564" s="15" t="s">
        <v>31</v>
      </c>
      <c r="AX564" s="15" t="s">
        <v>75</v>
      </c>
      <c r="AY564" s="264" t="s">
        <v>126</v>
      </c>
    </row>
    <row r="565" s="13" customFormat="1">
      <c r="A565" s="13"/>
      <c r="B565" s="232"/>
      <c r="C565" s="233"/>
      <c r="D565" s="234" t="s">
        <v>136</v>
      </c>
      <c r="E565" s="235" t="s">
        <v>1</v>
      </c>
      <c r="F565" s="236" t="s">
        <v>817</v>
      </c>
      <c r="G565" s="233"/>
      <c r="H565" s="237">
        <v>5.8049999999999997</v>
      </c>
      <c r="I565" s="238"/>
      <c r="J565" s="233"/>
      <c r="K565" s="233"/>
      <c r="L565" s="239"/>
      <c r="M565" s="240"/>
      <c r="N565" s="241"/>
      <c r="O565" s="241"/>
      <c r="P565" s="241"/>
      <c r="Q565" s="241"/>
      <c r="R565" s="241"/>
      <c r="S565" s="241"/>
      <c r="T565" s="242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43" t="s">
        <v>136</v>
      </c>
      <c r="AU565" s="243" t="s">
        <v>85</v>
      </c>
      <c r="AV565" s="13" t="s">
        <v>85</v>
      </c>
      <c r="AW565" s="13" t="s">
        <v>31</v>
      </c>
      <c r="AX565" s="13" t="s">
        <v>75</v>
      </c>
      <c r="AY565" s="243" t="s">
        <v>126</v>
      </c>
    </row>
    <row r="566" s="14" customFormat="1">
      <c r="A566" s="14"/>
      <c r="B566" s="244"/>
      <c r="C566" s="245"/>
      <c r="D566" s="234" t="s">
        <v>136</v>
      </c>
      <c r="E566" s="246" t="s">
        <v>1</v>
      </c>
      <c r="F566" s="247" t="s">
        <v>139</v>
      </c>
      <c r="G566" s="245"/>
      <c r="H566" s="248">
        <v>5.8049999999999997</v>
      </c>
      <c r="I566" s="249"/>
      <c r="J566" s="245"/>
      <c r="K566" s="245"/>
      <c r="L566" s="250"/>
      <c r="M566" s="251"/>
      <c r="N566" s="252"/>
      <c r="O566" s="252"/>
      <c r="P566" s="252"/>
      <c r="Q566" s="252"/>
      <c r="R566" s="252"/>
      <c r="S566" s="252"/>
      <c r="T566" s="253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  <c r="AE566" s="14"/>
      <c r="AT566" s="254" t="s">
        <v>136</v>
      </c>
      <c r="AU566" s="254" t="s">
        <v>85</v>
      </c>
      <c r="AV566" s="14" t="s">
        <v>134</v>
      </c>
      <c r="AW566" s="14" t="s">
        <v>31</v>
      </c>
      <c r="AX566" s="14" t="s">
        <v>83</v>
      </c>
      <c r="AY566" s="254" t="s">
        <v>126</v>
      </c>
    </row>
    <row r="567" s="2" customFormat="1" ht="90" customHeight="1">
      <c r="A567" s="38"/>
      <c r="B567" s="39"/>
      <c r="C567" s="265" t="s">
        <v>818</v>
      </c>
      <c r="D567" s="265" t="s">
        <v>273</v>
      </c>
      <c r="E567" s="266" t="s">
        <v>532</v>
      </c>
      <c r="F567" s="267" t="s">
        <v>533</v>
      </c>
      <c r="G567" s="268" t="s">
        <v>207</v>
      </c>
      <c r="H567" s="269">
        <v>18.149999999999999</v>
      </c>
      <c r="I567" s="270"/>
      <c r="J567" s="271">
        <f>ROUND(I567*H567,2)</f>
        <v>0</v>
      </c>
      <c r="K567" s="267" t="s">
        <v>132</v>
      </c>
      <c r="L567" s="44"/>
      <c r="M567" s="272" t="s">
        <v>1</v>
      </c>
      <c r="N567" s="273" t="s">
        <v>40</v>
      </c>
      <c r="O567" s="91"/>
      <c r="P567" s="228">
        <f>O567*H567</f>
        <v>0</v>
      </c>
      <c r="Q567" s="228">
        <v>0</v>
      </c>
      <c r="R567" s="228">
        <f>Q567*H567</f>
        <v>0</v>
      </c>
      <c r="S567" s="228">
        <v>0</v>
      </c>
      <c r="T567" s="229">
        <f>S567*H567</f>
        <v>0</v>
      </c>
      <c r="U567" s="38"/>
      <c r="V567" s="38"/>
      <c r="W567" s="38"/>
      <c r="X567" s="38"/>
      <c r="Y567" s="38"/>
      <c r="Z567" s="38"/>
      <c r="AA567" s="38"/>
      <c r="AB567" s="38"/>
      <c r="AC567" s="38"/>
      <c r="AD567" s="38"/>
      <c r="AE567" s="38"/>
      <c r="AR567" s="230" t="s">
        <v>462</v>
      </c>
      <c r="AT567" s="230" t="s">
        <v>273</v>
      </c>
      <c r="AU567" s="230" t="s">
        <v>85</v>
      </c>
      <c r="AY567" s="17" t="s">
        <v>126</v>
      </c>
      <c r="BE567" s="231">
        <f>IF(N567="základní",J567,0)</f>
        <v>0</v>
      </c>
      <c r="BF567" s="231">
        <f>IF(N567="snížená",J567,0)</f>
        <v>0</v>
      </c>
      <c r="BG567" s="231">
        <f>IF(N567="zákl. přenesená",J567,0)</f>
        <v>0</v>
      </c>
      <c r="BH567" s="231">
        <f>IF(N567="sníž. přenesená",J567,0)</f>
        <v>0</v>
      </c>
      <c r="BI567" s="231">
        <f>IF(N567="nulová",J567,0)</f>
        <v>0</v>
      </c>
      <c r="BJ567" s="17" t="s">
        <v>83</v>
      </c>
      <c r="BK567" s="231">
        <f>ROUND(I567*H567,2)</f>
        <v>0</v>
      </c>
      <c r="BL567" s="17" t="s">
        <v>462</v>
      </c>
      <c r="BM567" s="230" t="s">
        <v>819</v>
      </c>
    </row>
    <row r="568" s="2" customFormat="1">
      <c r="A568" s="38"/>
      <c r="B568" s="39"/>
      <c r="C568" s="40"/>
      <c r="D568" s="234" t="s">
        <v>277</v>
      </c>
      <c r="E568" s="40"/>
      <c r="F568" s="274" t="s">
        <v>535</v>
      </c>
      <c r="G568" s="40"/>
      <c r="H568" s="40"/>
      <c r="I568" s="275"/>
      <c r="J568" s="40"/>
      <c r="K568" s="40"/>
      <c r="L568" s="44"/>
      <c r="M568" s="276"/>
      <c r="N568" s="277"/>
      <c r="O568" s="91"/>
      <c r="P568" s="91"/>
      <c r="Q568" s="91"/>
      <c r="R568" s="91"/>
      <c r="S568" s="91"/>
      <c r="T568" s="92"/>
      <c r="U568" s="38"/>
      <c r="V568" s="38"/>
      <c r="W568" s="38"/>
      <c r="X568" s="38"/>
      <c r="Y568" s="38"/>
      <c r="Z568" s="38"/>
      <c r="AA568" s="38"/>
      <c r="AB568" s="38"/>
      <c r="AC568" s="38"/>
      <c r="AD568" s="38"/>
      <c r="AE568" s="38"/>
      <c r="AT568" s="17" t="s">
        <v>277</v>
      </c>
      <c r="AU568" s="17" t="s">
        <v>85</v>
      </c>
    </row>
    <row r="569" s="15" customFormat="1">
      <c r="A569" s="15"/>
      <c r="B569" s="255"/>
      <c r="C569" s="256"/>
      <c r="D569" s="234" t="s">
        <v>136</v>
      </c>
      <c r="E569" s="257" t="s">
        <v>1</v>
      </c>
      <c r="F569" s="258" t="s">
        <v>820</v>
      </c>
      <c r="G569" s="256"/>
      <c r="H569" s="257" t="s">
        <v>1</v>
      </c>
      <c r="I569" s="259"/>
      <c r="J569" s="256"/>
      <c r="K569" s="256"/>
      <c r="L569" s="260"/>
      <c r="M569" s="261"/>
      <c r="N569" s="262"/>
      <c r="O569" s="262"/>
      <c r="P569" s="262"/>
      <c r="Q569" s="262"/>
      <c r="R569" s="262"/>
      <c r="S569" s="262"/>
      <c r="T569" s="263"/>
      <c r="U569" s="15"/>
      <c r="V569" s="15"/>
      <c r="W569" s="15"/>
      <c r="X569" s="15"/>
      <c r="Y569" s="15"/>
      <c r="Z569" s="15"/>
      <c r="AA569" s="15"/>
      <c r="AB569" s="15"/>
      <c r="AC569" s="15"/>
      <c r="AD569" s="15"/>
      <c r="AE569" s="15"/>
      <c r="AT569" s="264" t="s">
        <v>136</v>
      </c>
      <c r="AU569" s="264" t="s">
        <v>85</v>
      </c>
      <c r="AV569" s="15" t="s">
        <v>83</v>
      </c>
      <c r="AW569" s="15" t="s">
        <v>31</v>
      </c>
      <c r="AX569" s="15" t="s">
        <v>75</v>
      </c>
      <c r="AY569" s="264" t="s">
        <v>126</v>
      </c>
    </row>
    <row r="570" s="13" customFormat="1">
      <c r="A570" s="13"/>
      <c r="B570" s="232"/>
      <c r="C570" s="233"/>
      <c r="D570" s="234" t="s">
        <v>136</v>
      </c>
      <c r="E570" s="235" t="s">
        <v>1</v>
      </c>
      <c r="F570" s="236" t="s">
        <v>796</v>
      </c>
      <c r="G570" s="233"/>
      <c r="H570" s="237">
        <v>18.149999999999999</v>
      </c>
      <c r="I570" s="238"/>
      <c r="J570" s="233"/>
      <c r="K570" s="233"/>
      <c r="L570" s="239"/>
      <c r="M570" s="240"/>
      <c r="N570" s="241"/>
      <c r="O570" s="241"/>
      <c r="P570" s="241"/>
      <c r="Q570" s="241"/>
      <c r="R570" s="241"/>
      <c r="S570" s="241"/>
      <c r="T570" s="242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43" t="s">
        <v>136</v>
      </c>
      <c r="AU570" s="243" t="s">
        <v>85</v>
      </c>
      <c r="AV570" s="13" t="s">
        <v>85</v>
      </c>
      <c r="AW570" s="13" t="s">
        <v>31</v>
      </c>
      <c r="AX570" s="13" t="s">
        <v>75</v>
      </c>
      <c r="AY570" s="243" t="s">
        <v>126</v>
      </c>
    </row>
    <row r="571" s="14" customFormat="1">
      <c r="A571" s="14"/>
      <c r="B571" s="244"/>
      <c r="C571" s="245"/>
      <c r="D571" s="234" t="s">
        <v>136</v>
      </c>
      <c r="E571" s="246" t="s">
        <v>1</v>
      </c>
      <c r="F571" s="247" t="s">
        <v>139</v>
      </c>
      <c r="G571" s="245"/>
      <c r="H571" s="248">
        <v>18.149999999999999</v>
      </c>
      <c r="I571" s="249"/>
      <c r="J571" s="245"/>
      <c r="K571" s="245"/>
      <c r="L571" s="250"/>
      <c r="M571" s="278"/>
      <c r="N571" s="279"/>
      <c r="O571" s="279"/>
      <c r="P571" s="279"/>
      <c r="Q571" s="279"/>
      <c r="R571" s="279"/>
      <c r="S571" s="279"/>
      <c r="T571" s="280"/>
      <c r="U571" s="14"/>
      <c r="V571" s="14"/>
      <c r="W571" s="14"/>
      <c r="X571" s="14"/>
      <c r="Y571" s="14"/>
      <c r="Z571" s="14"/>
      <c r="AA571" s="14"/>
      <c r="AB571" s="14"/>
      <c r="AC571" s="14"/>
      <c r="AD571" s="14"/>
      <c r="AE571" s="14"/>
      <c r="AT571" s="254" t="s">
        <v>136</v>
      </c>
      <c r="AU571" s="254" t="s">
        <v>85</v>
      </c>
      <c r="AV571" s="14" t="s">
        <v>134</v>
      </c>
      <c r="AW571" s="14" t="s">
        <v>31</v>
      </c>
      <c r="AX571" s="14" t="s">
        <v>83</v>
      </c>
      <c r="AY571" s="254" t="s">
        <v>126</v>
      </c>
    </row>
    <row r="572" s="2" customFormat="1" ht="6.96" customHeight="1">
      <c r="A572" s="38"/>
      <c r="B572" s="66"/>
      <c r="C572" s="67"/>
      <c r="D572" s="67"/>
      <c r="E572" s="67"/>
      <c r="F572" s="67"/>
      <c r="G572" s="67"/>
      <c r="H572" s="67"/>
      <c r="I572" s="67"/>
      <c r="J572" s="67"/>
      <c r="K572" s="67"/>
      <c r="L572" s="44"/>
      <c r="M572" s="38"/>
      <c r="O572" s="38"/>
      <c r="P572" s="38"/>
      <c r="Q572" s="38"/>
      <c r="R572" s="38"/>
      <c r="S572" s="38"/>
      <c r="T572" s="38"/>
      <c r="U572" s="38"/>
      <c r="V572" s="38"/>
      <c r="W572" s="38"/>
      <c r="X572" s="38"/>
      <c r="Y572" s="38"/>
      <c r="Z572" s="38"/>
      <c r="AA572" s="38"/>
      <c r="AB572" s="38"/>
      <c r="AC572" s="38"/>
      <c r="AD572" s="38"/>
      <c r="AE572" s="38"/>
    </row>
  </sheetData>
  <sheetProtection sheet="1" autoFilter="0" formatColumns="0" formatRows="0" objects="1" scenarios="1" spinCount="100000" saltValue="Aeb4OqPJHhqp9+h3pbVqwbZmNlI6Gv8RqNdVECfn+7DDDbhXrE8bnw4sgEnm5AhANfqUKB7ggVbBiNlr0fr9Eg==" hashValue="WWEGYzk7A9L9QMbgezXsH8vzfr5X2A7SgS0yIc4fWMToEyWHnlSZtV/s2LB1AK+KpdZEhW2YmevB++rJ27ymAg==" algorithmName="SHA-512" password="CC35"/>
  <autoFilter ref="C121:K571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91</v>
      </c>
    </row>
    <row r="3" hidden="1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85</v>
      </c>
    </row>
    <row r="4" hidden="1" s="1" customFormat="1" ht="24.96" customHeight="1">
      <c r="B4" s="20"/>
      <c r="D4" s="138" t="s">
        <v>98</v>
      </c>
      <c r="L4" s="20"/>
      <c r="M4" s="139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40" t="s">
        <v>16</v>
      </c>
      <c r="L6" s="20"/>
    </row>
    <row r="7" hidden="1" s="1" customFormat="1" ht="16.5" customHeight="1">
      <c r="B7" s="20"/>
      <c r="E7" s="141" t="str">
        <f>'Rekapitulace stavby'!K6</f>
        <v>Oprava traťového úseku Čelákovice - Neratovice</v>
      </c>
      <c r="F7" s="140"/>
      <c r="G7" s="140"/>
      <c r="H7" s="140"/>
      <c r="L7" s="20"/>
    </row>
    <row r="8" hidden="1" s="2" customFormat="1" ht="12" customHeight="1">
      <c r="A8" s="38"/>
      <c r="B8" s="44"/>
      <c r="C8" s="38"/>
      <c r="D8" s="140" t="s">
        <v>99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42" t="s">
        <v>821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28. 8. 2020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27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40" t="s">
        <v>32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43" t="s">
        <v>33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40" t="s">
        <v>34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50" t="s">
        <v>35</v>
      </c>
      <c r="E30" s="38"/>
      <c r="F30" s="38"/>
      <c r="G30" s="38"/>
      <c r="H30" s="38"/>
      <c r="I30" s="38"/>
      <c r="J30" s="151">
        <f>ROUND(J121,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52" t="s">
        <v>37</v>
      </c>
      <c r="G32" s="38"/>
      <c r="H32" s="38"/>
      <c r="I32" s="152" t="s">
        <v>36</v>
      </c>
      <c r="J32" s="152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53" t="s">
        <v>39</v>
      </c>
      <c r="E33" s="140" t="s">
        <v>40</v>
      </c>
      <c r="F33" s="154">
        <f>ROUND((SUM(BE121:BE864)),  2)</f>
        <v>0</v>
      </c>
      <c r="G33" s="38"/>
      <c r="H33" s="38"/>
      <c r="I33" s="155">
        <v>0.20999999999999999</v>
      </c>
      <c r="J33" s="154">
        <f>ROUND(((SUM(BE121:BE864))*I33),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40" t="s">
        <v>41</v>
      </c>
      <c r="F34" s="154">
        <f>ROUND((SUM(BF121:BF864)),  2)</f>
        <v>0</v>
      </c>
      <c r="G34" s="38"/>
      <c r="H34" s="38"/>
      <c r="I34" s="155">
        <v>0.14999999999999999</v>
      </c>
      <c r="J34" s="154">
        <f>ROUND(((SUM(BF121:BF864))*I34),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42</v>
      </c>
      <c r="F35" s="154">
        <f>ROUND((SUM(BG121:BG864)),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43</v>
      </c>
      <c r="F36" s="154">
        <f>ROUND((SUM(BH121:BH864)),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44</v>
      </c>
      <c r="F37" s="154">
        <f>ROUND((SUM(BI121:BI864)),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1" customFormat="1" ht="14.4" customHeight="1">
      <c r="B41" s="20"/>
      <c r="L41" s="20"/>
    </row>
    <row r="42" hidden="1" s="1" customFormat="1" ht="14.4" customHeight="1">
      <c r="B42" s="20"/>
      <c r="L42" s="20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63"/>
      <c r="D50" s="163" t="s">
        <v>48</v>
      </c>
      <c r="E50" s="164"/>
      <c r="F50" s="164"/>
      <c r="G50" s="163" t="s">
        <v>49</v>
      </c>
      <c r="H50" s="164"/>
      <c r="I50" s="164"/>
      <c r="J50" s="164"/>
      <c r="K50" s="164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65" t="s">
        <v>50</v>
      </c>
      <c r="E61" s="166"/>
      <c r="F61" s="167" t="s">
        <v>51</v>
      </c>
      <c r="G61" s="165" t="s">
        <v>50</v>
      </c>
      <c r="H61" s="166"/>
      <c r="I61" s="166"/>
      <c r="J61" s="168" t="s">
        <v>51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63" t="s">
        <v>52</v>
      </c>
      <c r="E65" s="169"/>
      <c r="F65" s="169"/>
      <c r="G65" s="163" t="s">
        <v>53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65" t="s">
        <v>50</v>
      </c>
      <c r="E76" s="166"/>
      <c r="F76" s="167" t="s">
        <v>51</v>
      </c>
      <c r="G76" s="165" t="s">
        <v>50</v>
      </c>
      <c r="H76" s="166"/>
      <c r="I76" s="166"/>
      <c r="J76" s="168" t="s">
        <v>51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hidden="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101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74" t="str">
        <f>E7</f>
        <v>Oprava traťového úseku Čelákovice - Neratovice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99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03 - Brandýs nad Labem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28. 8. 2020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Ing. Aleš Bednář</v>
      </c>
      <c r="G91" s="40"/>
      <c r="H91" s="40"/>
      <c r="I91" s="32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32</v>
      </c>
      <c r="J92" s="36" t="str">
        <f>E24</f>
        <v>Lukáš Kot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75" t="s">
        <v>102</v>
      </c>
      <c r="D94" s="176"/>
      <c r="E94" s="176"/>
      <c r="F94" s="176"/>
      <c r="G94" s="176"/>
      <c r="H94" s="176"/>
      <c r="I94" s="176"/>
      <c r="J94" s="177" t="s">
        <v>103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78" t="s">
        <v>104</v>
      </c>
      <c r="D96" s="40"/>
      <c r="E96" s="40"/>
      <c r="F96" s="40"/>
      <c r="G96" s="40"/>
      <c r="H96" s="40"/>
      <c r="I96" s="40"/>
      <c r="J96" s="110">
        <f>J121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105</v>
      </c>
    </row>
    <row r="97" hidden="1" s="9" customFormat="1" ht="24.96" customHeight="1">
      <c r="A97" s="9"/>
      <c r="B97" s="179"/>
      <c r="C97" s="180"/>
      <c r="D97" s="181" t="s">
        <v>106</v>
      </c>
      <c r="E97" s="182"/>
      <c r="F97" s="182"/>
      <c r="G97" s="182"/>
      <c r="H97" s="182"/>
      <c r="I97" s="182"/>
      <c r="J97" s="183">
        <f>J122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5"/>
      <c r="C98" s="186"/>
      <c r="D98" s="187" t="s">
        <v>107</v>
      </c>
      <c r="E98" s="188"/>
      <c r="F98" s="188"/>
      <c r="G98" s="188"/>
      <c r="H98" s="188"/>
      <c r="I98" s="188"/>
      <c r="J98" s="189">
        <f>J123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5"/>
      <c r="C99" s="186"/>
      <c r="D99" s="187" t="s">
        <v>108</v>
      </c>
      <c r="E99" s="188"/>
      <c r="F99" s="188"/>
      <c r="G99" s="188"/>
      <c r="H99" s="188"/>
      <c r="I99" s="188"/>
      <c r="J99" s="189">
        <f>J288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5"/>
      <c r="C100" s="186"/>
      <c r="D100" s="187" t="s">
        <v>109</v>
      </c>
      <c r="E100" s="188"/>
      <c r="F100" s="188"/>
      <c r="G100" s="188"/>
      <c r="H100" s="188"/>
      <c r="I100" s="188"/>
      <c r="J100" s="189">
        <f>J479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5"/>
      <c r="C101" s="186"/>
      <c r="D101" s="187" t="s">
        <v>110</v>
      </c>
      <c r="E101" s="188"/>
      <c r="F101" s="188"/>
      <c r="G101" s="188"/>
      <c r="H101" s="188"/>
      <c r="I101" s="188"/>
      <c r="J101" s="189">
        <f>J802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hidden="1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hidden="1"/>
    <row r="105" hidden="1"/>
    <row r="106" hidden="1"/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69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111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74" t="str">
        <f>E7</f>
        <v>Oprava traťového úseku Čelákovice - Neratovice</v>
      </c>
      <c r="F111" s="32"/>
      <c r="G111" s="32"/>
      <c r="H111" s="32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99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E9</f>
        <v>03 - Brandýs nad Labem</v>
      </c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40"/>
      <c r="E115" s="40"/>
      <c r="F115" s="27" t="str">
        <f>F12</f>
        <v xml:space="preserve"> </v>
      </c>
      <c r="G115" s="40"/>
      <c r="H115" s="40"/>
      <c r="I115" s="32" t="s">
        <v>22</v>
      </c>
      <c r="J115" s="79" t="str">
        <f>IF(J12="","",J12)</f>
        <v>28. 8. 2020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24</v>
      </c>
      <c r="D117" s="40"/>
      <c r="E117" s="40"/>
      <c r="F117" s="27" t="str">
        <f>E15</f>
        <v>Ing. Aleš Bednář</v>
      </c>
      <c r="G117" s="40"/>
      <c r="H117" s="40"/>
      <c r="I117" s="32" t="s">
        <v>30</v>
      </c>
      <c r="J117" s="36" t="str">
        <f>E21</f>
        <v xml:space="preserve"> 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28</v>
      </c>
      <c r="D118" s="40"/>
      <c r="E118" s="40"/>
      <c r="F118" s="27" t="str">
        <f>IF(E18="","",E18)</f>
        <v>Vyplň údaj</v>
      </c>
      <c r="G118" s="40"/>
      <c r="H118" s="40"/>
      <c r="I118" s="32" t="s">
        <v>32</v>
      </c>
      <c r="J118" s="36" t="str">
        <f>E24</f>
        <v>Lukáš Kot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191"/>
      <c r="B120" s="192"/>
      <c r="C120" s="193" t="s">
        <v>112</v>
      </c>
      <c r="D120" s="194" t="s">
        <v>60</v>
      </c>
      <c r="E120" s="194" t="s">
        <v>56</v>
      </c>
      <c r="F120" s="194" t="s">
        <v>57</v>
      </c>
      <c r="G120" s="194" t="s">
        <v>113</v>
      </c>
      <c r="H120" s="194" t="s">
        <v>114</v>
      </c>
      <c r="I120" s="194" t="s">
        <v>115</v>
      </c>
      <c r="J120" s="194" t="s">
        <v>103</v>
      </c>
      <c r="K120" s="195" t="s">
        <v>116</v>
      </c>
      <c r="L120" s="196"/>
      <c r="M120" s="100" t="s">
        <v>1</v>
      </c>
      <c r="N120" s="101" t="s">
        <v>39</v>
      </c>
      <c r="O120" s="101" t="s">
        <v>117</v>
      </c>
      <c r="P120" s="101" t="s">
        <v>118</v>
      </c>
      <c r="Q120" s="101" t="s">
        <v>119</v>
      </c>
      <c r="R120" s="101" t="s">
        <v>120</v>
      </c>
      <c r="S120" s="101" t="s">
        <v>121</v>
      </c>
      <c r="T120" s="102" t="s">
        <v>122</v>
      </c>
      <c r="U120" s="191"/>
      <c r="V120" s="191"/>
      <c r="W120" s="191"/>
      <c r="X120" s="191"/>
      <c r="Y120" s="191"/>
      <c r="Z120" s="191"/>
      <c r="AA120" s="191"/>
      <c r="AB120" s="191"/>
      <c r="AC120" s="191"/>
      <c r="AD120" s="191"/>
      <c r="AE120" s="191"/>
    </row>
    <row r="121" s="2" customFormat="1" ht="22.8" customHeight="1">
      <c r="A121" s="38"/>
      <c r="B121" s="39"/>
      <c r="C121" s="107" t="s">
        <v>123</v>
      </c>
      <c r="D121" s="40"/>
      <c r="E121" s="40"/>
      <c r="F121" s="40"/>
      <c r="G121" s="40"/>
      <c r="H121" s="40"/>
      <c r="I121" s="40"/>
      <c r="J121" s="197">
        <f>BK121</f>
        <v>0</v>
      </c>
      <c r="K121" s="40"/>
      <c r="L121" s="44"/>
      <c r="M121" s="103"/>
      <c r="N121" s="198"/>
      <c r="O121" s="104"/>
      <c r="P121" s="199">
        <f>P122</f>
        <v>0</v>
      </c>
      <c r="Q121" s="104"/>
      <c r="R121" s="199">
        <f>R122</f>
        <v>2790.42094</v>
      </c>
      <c r="S121" s="104"/>
      <c r="T121" s="200">
        <f>T122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74</v>
      </c>
      <c r="AU121" s="17" t="s">
        <v>105</v>
      </c>
      <c r="BK121" s="201">
        <f>BK122</f>
        <v>0</v>
      </c>
    </row>
    <row r="122" s="12" customFormat="1" ht="25.92" customHeight="1">
      <c r="A122" s="12"/>
      <c r="B122" s="202"/>
      <c r="C122" s="203"/>
      <c r="D122" s="204" t="s">
        <v>74</v>
      </c>
      <c r="E122" s="205" t="s">
        <v>124</v>
      </c>
      <c r="F122" s="205" t="s">
        <v>125</v>
      </c>
      <c r="G122" s="203"/>
      <c r="H122" s="203"/>
      <c r="I122" s="206"/>
      <c r="J122" s="207">
        <f>BK122</f>
        <v>0</v>
      </c>
      <c r="K122" s="203"/>
      <c r="L122" s="208"/>
      <c r="M122" s="209"/>
      <c r="N122" s="210"/>
      <c r="O122" s="210"/>
      <c r="P122" s="211">
        <f>P123+P288+P479+P802</f>
        <v>0</v>
      </c>
      <c r="Q122" s="210"/>
      <c r="R122" s="211">
        <f>R123+R288+R479+R802</f>
        <v>2790.42094</v>
      </c>
      <c r="S122" s="210"/>
      <c r="T122" s="212">
        <f>T123+T288+T479+T802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3" t="s">
        <v>83</v>
      </c>
      <c r="AT122" s="214" t="s">
        <v>74</v>
      </c>
      <c r="AU122" s="214" t="s">
        <v>75</v>
      </c>
      <c r="AY122" s="213" t="s">
        <v>126</v>
      </c>
      <c r="BK122" s="215">
        <f>BK123+BK288+BK479+BK802</f>
        <v>0</v>
      </c>
    </row>
    <row r="123" s="12" customFormat="1" ht="22.8" customHeight="1">
      <c r="A123" s="12"/>
      <c r="B123" s="202"/>
      <c r="C123" s="203"/>
      <c r="D123" s="204" t="s">
        <v>74</v>
      </c>
      <c r="E123" s="216" t="s">
        <v>83</v>
      </c>
      <c r="F123" s="216" t="s">
        <v>127</v>
      </c>
      <c r="G123" s="203"/>
      <c r="H123" s="203"/>
      <c r="I123" s="206"/>
      <c r="J123" s="217">
        <f>BK123</f>
        <v>0</v>
      </c>
      <c r="K123" s="203"/>
      <c r="L123" s="208"/>
      <c r="M123" s="209"/>
      <c r="N123" s="210"/>
      <c r="O123" s="210"/>
      <c r="P123" s="211">
        <f>SUM(P124:P287)</f>
        <v>0</v>
      </c>
      <c r="Q123" s="210"/>
      <c r="R123" s="211">
        <f>SUM(R124:R287)</f>
        <v>348.53134000000011</v>
      </c>
      <c r="S123" s="210"/>
      <c r="T123" s="212">
        <f>SUM(T124:T287)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3" t="s">
        <v>83</v>
      </c>
      <c r="AT123" s="214" t="s">
        <v>74</v>
      </c>
      <c r="AU123" s="214" t="s">
        <v>83</v>
      </c>
      <c r="AY123" s="213" t="s">
        <v>126</v>
      </c>
      <c r="BK123" s="215">
        <f>SUM(BK124:BK287)</f>
        <v>0</v>
      </c>
    </row>
    <row r="124" s="2" customFormat="1" ht="24.15" customHeight="1">
      <c r="A124" s="38"/>
      <c r="B124" s="39"/>
      <c r="C124" s="218" t="s">
        <v>83</v>
      </c>
      <c r="D124" s="218" t="s">
        <v>128</v>
      </c>
      <c r="E124" s="219" t="s">
        <v>151</v>
      </c>
      <c r="F124" s="220" t="s">
        <v>152</v>
      </c>
      <c r="G124" s="221" t="s">
        <v>131</v>
      </c>
      <c r="H124" s="222">
        <v>155</v>
      </c>
      <c r="I124" s="223"/>
      <c r="J124" s="224">
        <f>ROUND(I124*H124,2)</f>
        <v>0</v>
      </c>
      <c r="K124" s="220" t="s">
        <v>132</v>
      </c>
      <c r="L124" s="225"/>
      <c r="M124" s="226" t="s">
        <v>1</v>
      </c>
      <c r="N124" s="227" t="s">
        <v>40</v>
      </c>
      <c r="O124" s="91"/>
      <c r="P124" s="228">
        <f>O124*H124</f>
        <v>0</v>
      </c>
      <c r="Q124" s="228">
        <v>0.13200000000000001</v>
      </c>
      <c r="R124" s="228">
        <f>Q124*H124</f>
        <v>20.460000000000001</v>
      </c>
      <c r="S124" s="228">
        <v>0</v>
      </c>
      <c r="T124" s="229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30" t="s">
        <v>133</v>
      </c>
      <c r="AT124" s="230" t="s">
        <v>128</v>
      </c>
      <c r="AU124" s="230" t="s">
        <v>85</v>
      </c>
      <c r="AY124" s="17" t="s">
        <v>126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17" t="s">
        <v>83</v>
      </c>
      <c r="BK124" s="231">
        <f>ROUND(I124*H124,2)</f>
        <v>0</v>
      </c>
      <c r="BL124" s="17" t="s">
        <v>134</v>
      </c>
      <c r="BM124" s="230" t="s">
        <v>822</v>
      </c>
    </row>
    <row r="125" s="15" customFormat="1">
      <c r="A125" s="15"/>
      <c r="B125" s="255"/>
      <c r="C125" s="256"/>
      <c r="D125" s="234" t="s">
        <v>136</v>
      </c>
      <c r="E125" s="257" t="s">
        <v>1</v>
      </c>
      <c r="F125" s="258" t="s">
        <v>823</v>
      </c>
      <c r="G125" s="256"/>
      <c r="H125" s="257" t="s">
        <v>1</v>
      </c>
      <c r="I125" s="259"/>
      <c r="J125" s="256"/>
      <c r="K125" s="256"/>
      <c r="L125" s="260"/>
      <c r="M125" s="261"/>
      <c r="N125" s="262"/>
      <c r="O125" s="262"/>
      <c r="P125" s="262"/>
      <c r="Q125" s="262"/>
      <c r="R125" s="262"/>
      <c r="S125" s="262"/>
      <c r="T125" s="263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64" t="s">
        <v>136</v>
      </c>
      <c r="AU125" s="264" t="s">
        <v>85</v>
      </c>
      <c r="AV125" s="15" t="s">
        <v>83</v>
      </c>
      <c r="AW125" s="15" t="s">
        <v>31</v>
      </c>
      <c r="AX125" s="15" t="s">
        <v>75</v>
      </c>
      <c r="AY125" s="264" t="s">
        <v>126</v>
      </c>
    </row>
    <row r="126" s="13" customFormat="1">
      <c r="A126" s="13"/>
      <c r="B126" s="232"/>
      <c r="C126" s="233"/>
      <c r="D126" s="234" t="s">
        <v>136</v>
      </c>
      <c r="E126" s="235" t="s">
        <v>1</v>
      </c>
      <c r="F126" s="236" t="s">
        <v>525</v>
      </c>
      <c r="G126" s="233"/>
      <c r="H126" s="237">
        <v>62</v>
      </c>
      <c r="I126" s="238"/>
      <c r="J126" s="233"/>
      <c r="K126" s="233"/>
      <c r="L126" s="239"/>
      <c r="M126" s="240"/>
      <c r="N126" s="241"/>
      <c r="O126" s="241"/>
      <c r="P126" s="241"/>
      <c r="Q126" s="241"/>
      <c r="R126" s="241"/>
      <c r="S126" s="241"/>
      <c r="T126" s="242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3" t="s">
        <v>136</v>
      </c>
      <c r="AU126" s="243" t="s">
        <v>85</v>
      </c>
      <c r="AV126" s="13" t="s">
        <v>85</v>
      </c>
      <c r="AW126" s="13" t="s">
        <v>31</v>
      </c>
      <c r="AX126" s="13" t="s">
        <v>75</v>
      </c>
      <c r="AY126" s="243" t="s">
        <v>126</v>
      </c>
    </row>
    <row r="127" s="15" customFormat="1">
      <c r="A127" s="15"/>
      <c r="B127" s="255"/>
      <c r="C127" s="256"/>
      <c r="D127" s="234" t="s">
        <v>136</v>
      </c>
      <c r="E127" s="257" t="s">
        <v>1</v>
      </c>
      <c r="F127" s="258" t="s">
        <v>824</v>
      </c>
      <c r="G127" s="256"/>
      <c r="H127" s="257" t="s">
        <v>1</v>
      </c>
      <c r="I127" s="259"/>
      <c r="J127" s="256"/>
      <c r="K127" s="256"/>
      <c r="L127" s="260"/>
      <c r="M127" s="261"/>
      <c r="N127" s="262"/>
      <c r="O127" s="262"/>
      <c r="P127" s="262"/>
      <c r="Q127" s="262"/>
      <c r="R127" s="262"/>
      <c r="S127" s="262"/>
      <c r="T127" s="263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64" t="s">
        <v>136</v>
      </c>
      <c r="AU127" s="264" t="s">
        <v>85</v>
      </c>
      <c r="AV127" s="15" t="s">
        <v>83</v>
      </c>
      <c r="AW127" s="15" t="s">
        <v>31</v>
      </c>
      <c r="AX127" s="15" t="s">
        <v>75</v>
      </c>
      <c r="AY127" s="264" t="s">
        <v>126</v>
      </c>
    </row>
    <row r="128" s="13" customFormat="1">
      <c r="A128" s="13"/>
      <c r="B128" s="232"/>
      <c r="C128" s="233"/>
      <c r="D128" s="234" t="s">
        <v>136</v>
      </c>
      <c r="E128" s="235" t="s">
        <v>1</v>
      </c>
      <c r="F128" s="236" t="s">
        <v>525</v>
      </c>
      <c r="G128" s="233"/>
      <c r="H128" s="237">
        <v>62</v>
      </c>
      <c r="I128" s="238"/>
      <c r="J128" s="233"/>
      <c r="K128" s="233"/>
      <c r="L128" s="239"/>
      <c r="M128" s="240"/>
      <c r="N128" s="241"/>
      <c r="O128" s="241"/>
      <c r="P128" s="241"/>
      <c r="Q128" s="241"/>
      <c r="R128" s="241"/>
      <c r="S128" s="241"/>
      <c r="T128" s="24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3" t="s">
        <v>136</v>
      </c>
      <c r="AU128" s="243" t="s">
        <v>85</v>
      </c>
      <c r="AV128" s="13" t="s">
        <v>85</v>
      </c>
      <c r="AW128" s="13" t="s">
        <v>31</v>
      </c>
      <c r="AX128" s="13" t="s">
        <v>75</v>
      </c>
      <c r="AY128" s="243" t="s">
        <v>126</v>
      </c>
    </row>
    <row r="129" s="15" customFormat="1">
      <c r="A129" s="15"/>
      <c r="B129" s="255"/>
      <c r="C129" s="256"/>
      <c r="D129" s="234" t="s">
        <v>136</v>
      </c>
      <c r="E129" s="257" t="s">
        <v>1</v>
      </c>
      <c r="F129" s="258" t="s">
        <v>825</v>
      </c>
      <c r="G129" s="256"/>
      <c r="H129" s="257" t="s">
        <v>1</v>
      </c>
      <c r="I129" s="259"/>
      <c r="J129" s="256"/>
      <c r="K129" s="256"/>
      <c r="L129" s="260"/>
      <c r="M129" s="261"/>
      <c r="N129" s="262"/>
      <c r="O129" s="262"/>
      <c r="P129" s="262"/>
      <c r="Q129" s="262"/>
      <c r="R129" s="262"/>
      <c r="S129" s="262"/>
      <c r="T129" s="263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64" t="s">
        <v>136</v>
      </c>
      <c r="AU129" s="264" t="s">
        <v>85</v>
      </c>
      <c r="AV129" s="15" t="s">
        <v>83</v>
      </c>
      <c r="AW129" s="15" t="s">
        <v>31</v>
      </c>
      <c r="AX129" s="15" t="s">
        <v>75</v>
      </c>
      <c r="AY129" s="264" t="s">
        <v>126</v>
      </c>
    </row>
    <row r="130" s="13" customFormat="1">
      <c r="A130" s="13"/>
      <c r="B130" s="232"/>
      <c r="C130" s="233"/>
      <c r="D130" s="234" t="s">
        <v>136</v>
      </c>
      <c r="E130" s="235" t="s">
        <v>1</v>
      </c>
      <c r="F130" s="236" t="s">
        <v>324</v>
      </c>
      <c r="G130" s="233"/>
      <c r="H130" s="237">
        <v>31</v>
      </c>
      <c r="I130" s="238"/>
      <c r="J130" s="233"/>
      <c r="K130" s="233"/>
      <c r="L130" s="239"/>
      <c r="M130" s="240"/>
      <c r="N130" s="241"/>
      <c r="O130" s="241"/>
      <c r="P130" s="241"/>
      <c r="Q130" s="241"/>
      <c r="R130" s="241"/>
      <c r="S130" s="241"/>
      <c r="T130" s="24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3" t="s">
        <v>136</v>
      </c>
      <c r="AU130" s="243" t="s">
        <v>85</v>
      </c>
      <c r="AV130" s="13" t="s">
        <v>85</v>
      </c>
      <c r="AW130" s="13" t="s">
        <v>31</v>
      </c>
      <c r="AX130" s="13" t="s">
        <v>75</v>
      </c>
      <c r="AY130" s="243" t="s">
        <v>126</v>
      </c>
    </row>
    <row r="131" s="14" customFormat="1">
      <c r="A131" s="14"/>
      <c r="B131" s="244"/>
      <c r="C131" s="245"/>
      <c r="D131" s="234" t="s">
        <v>136</v>
      </c>
      <c r="E131" s="246" t="s">
        <v>1</v>
      </c>
      <c r="F131" s="247" t="s">
        <v>139</v>
      </c>
      <c r="G131" s="245"/>
      <c r="H131" s="248">
        <v>155</v>
      </c>
      <c r="I131" s="249"/>
      <c r="J131" s="245"/>
      <c r="K131" s="245"/>
      <c r="L131" s="250"/>
      <c r="M131" s="251"/>
      <c r="N131" s="252"/>
      <c r="O131" s="252"/>
      <c r="P131" s="252"/>
      <c r="Q131" s="252"/>
      <c r="R131" s="252"/>
      <c r="S131" s="252"/>
      <c r="T131" s="253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4" t="s">
        <v>136</v>
      </c>
      <c r="AU131" s="254" t="s">
        <v>85</v>
      </c>
      <c r="AV131" s="14" t="s">
        <v>134</v>
      </c>
      <c r="AW131" s="14" t="s">
        <v>31</v>
      </c>
      <c r="AX131" s="14" t="s">
        <v>83</v>
      </c>
      <c r="AY131" s="254" t="s">
        <v>126</v>
      </c>
    </row>
    <row r="132" s="15" customFormat="1">
      <c r="A132" s="15"/>
      <c r="B132" s="255"/>
      <c r="C132" s="256"/>
      <c r="D132" s="234" t="s">
        <v>136</v>
      </c>
      <c r="E132" s="257" t="s">
        <v>1</v>
      </c>
      <c r="F132" s="258" t="s">
        <v>140</v>
      </c>
      <c r="G132" s="256"/>
      <c r="H132" s="257" t="s">
        <v>1</v>
      </c>
      <c r="I132" s="259"/>
      <c r="J132" s="256"/>
      <c r="K132" s="256"/>
      <c r="L132" s="260"/>
      <c r="M132" s="261"/>
      <c r="N132" s="262"/>
      <c r="O132" s="262"/>
      <c r="P132" s="262"/>
      <c r="Q132" s="262"/>
      <c r="R132" s="262"/>
      <c r="S132" s="262"/>
      <c r="T132" s="263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64" t="s">
        <v>136</v>
      </c>
      <c r="AU132" s="264" t="s">
        <v>85</v>
      </c>
      <c r="AV132" s="15" t="s">
        <v>83</v>
      </c>
      <c r="AW132" s="15" t="s">
        <v>31</v>
      </c>
      <c r="AX132" s="15" t="s">
        <v>75</v>
      </c>
      <c r="AY132" s="264" t="s">
        <v>126</v>
      </c>
    </row>
    <row r="133" s="2" customFormat="1" ht="24.15" customHeight="1">
      <c r="A133" s="38"/>
      <c r="B133" s="39"/>
      <c r="C133" s="218" t="s">
        <v>85</v>
      </c>
      <c r="D133" s="218" t="s">
        <v>128</v>
      </c>
      <c r="E133" s="219" t="s">
        <v>141</v>
      </c>
      <c r="F133" s="220" t="s">
        <v>142</v>
      </c>
      <c r="G133" s="221" t="s">
        <v>131</v>
      </c>
      <c r="H133" s="222">
        <v>964</v>
      </c>
      <c r="I133" s="223"/>
      <c r="J133" s="224">
        <f>ROUND(I133*H133,2)</f>
        <v>0</v>
      </c>
      <c r="K133" s="220" t="s">
        <v>132</v>
      </c>
      <c r="L133" s="225"/>
      <c r="M133" s="226" t="s">
        <v>1</v>
      </c>
      <c r="N133" s="227" t="s">
        <v>40</v>
      </c>
      <c r="O133" s="91"/>
      <c r="P133" s="228">
        <f>O133*H133</f>
        <v>0</v>
      </c>
      <c r="Q133" s="228">
        <v>0.32000000000000001</v>
      </c>
      <c r="R133" s="228">
        <f>Q133*H133</f>
        <v>308.48000000000002</v>
      </c>
      <c r="S133" s="228">
        <v>0</v>
      </c>
      <c r="T133" s="229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0" t="s">
        <v>133</v>
      </c>
      <c r="AT133" s="230" t="s">
        <v>128</v>
      </c>
      <c r="AU133" s="230" t="s">
        <v>85</v>
      </c>
      <c r="AY133" s="17" t="s">
        <v>126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7" t="s">
        <v>83</v>
      </c>
      <c r="BK133" s="231">
        <f>ROUND(I133*H133,2)</f>
        <v>0</v>
      </c>
      <c r="BL133" s="17" t="s">
        <v>134</v>
      </c>
      <c r="BM133" s="230" t="s">
        <v>826</v>
      </c>
    </row>
    <row r="134" s="15" customFormat="1">
      <c r="A134" s="15"/>
      <c r="B134" s="255"/>
      <c r="C134" s="256"/>
      <c r="D134" s="234" t="s">
        <v>136</v>
      </c>
      <c r="E134" s="257" t="s">
        <v>1</v>
      </c>
      <c r="F134" s="258" t="s">
        <v>827</v>
      </c>
      <c r="G134" s="256"/>
      <c r="H134" s="257" t="s">
        <v>1</v>
      </c>
      <c r="I134" s="259"/>
      <c r="J134" s="256"/>
      <c r="K134" s="256"/>
      <c r="L134" s="260"/>
      <c r="M134" s="261"/>
      <c r="N134" s="262"/>
      <c r="O134" s="262"/>
      <c r="P134" s="262"/>
      <c r="Q134" s="262"/>
      <c r="R134" s="262"/>
      <c r="S134" s="262"/>
      <c r="T134" s="263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64" t="s">
        <v>136</v>
      </c>
      <c r="AU134" s="264" t="s">
        <v>85</v>
      </c>
      <c r="AV134" s="15" t="s">
        <v>83</v>
      </c>
      <c r="AW134" s="15" t="s">
        <v>31</v>
      </c>
      <c r="AX134" s="15" t="s">
        <v>75</v>
      </c>
      <c r="AY134" s="264" t="s">
        <v>126</v>
      </c>
    </row>
    <row r="135" s="15" customFormat="1">
      <c r="A135" s="15"/>
      <c r="B135" s="255"/>
      <c r="C135" s="256"/>
      <c r="D135" s="234" t="s">
        <v>136</v>
      </c>
      <c r="E135" s="257" t="s">
        <v>1</v>
      </c>
      <c r="F135" s="258" t="s">
        <v>828</v>
      </c>
      <c r="G135" s="256"/>
      <c r="H135" s="257" t="s">
        <v>1</v>
      </c>
      <c r="I135" s="259"/>
      <c r="J135" s="256"/>
      <c r="K135" s="256"/>
      <c r="L135" s="260"/>
      <c r="M135" s="261"/>
      <c r="N135" s="262"/>
      <c r="O135" s="262"/>
      <c r="P135" s="262"/>
      <c r="Q135" s="262"/>
      <c r="R135" s="262"/>
      <c r="S135" s="262"/>
      <c r="T135" s="263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64" t="s">
        <v>136</v>
      </c>
      <c r="AU135" s="264" t="s">
        <v>85</v>
      </c>
      <c r="AV135" s="15" t="s">
        <v>83</v>
      </c>
      <c r="AW135" s="15" t="s">
        <v>31</v>
      </c>
      <c r="AX135" s="15" t="s">
        <v>75</v>
      </c>
      <c r="AY135" s="264" t="s">
        <v>126</v>
      </c>
    </row>
    <row r="136" s="13" customFormat="1">
      <c r="A136" s="13"/>
      <c r="B136" s="232"/>
      <c r="C136" s="233"/>
      <c r="D136" s="234" t="s">
        <v>136</v>
      </c>
      <c r="E136" s="235" t="s">
        <v>1</v>
      </c>
      <c r="F136" s="236" t="s">
        <v>829</v>
      </c>
      <c r="G136" s="233"/>
      <c r="H136" s="237">
        <v>441.16000000000002</v>
      </c>
      <c r="I136" s="238"/>
      <c r="J136" s="233"/>
      <c r="K136" s="233"/>
      <c r="L136" s="239"/>
      <c r="M136" s="240"/>
      <c r="N136" s="241"/>
      <c r="O136" s="241"/>
      <c r="P136" s="241"/>
      <c r="Q136" s="241"/>
      <c r="R136" s="241"/>
      <c r="S136" s="241"/>
      <c r="T136" s="24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3" t="s">
        <v>136</v>
      </c>
      <c r="AU136" s="243" t="s">
        <v>85</v>
      </c>
      <c r="AV136" s="13" t="s">
        <v>85</v>
      </c>
      <c r="AW136" s="13" t="s">
        <v>31</v>
      </c>
      <c r="AX136" s="13" t="s">
        <v>75</v>
      </c>
      <c r="AY136" s="243" t="s">
        <v>126</v>
      </c>
    </row>
    <row r="137" s="15" customFormat="1">
      <c r="A137" s="15"/>
      <c r="B137" s="255"/>
      <c r="C137" s="256"/>
      <c r="D137" s="234" t="s">
        <v>136</v>
      </c>
      <c r="E137" s="257" t="s">
        <v>1</v>
      </c>
      <c r="F137" s="258" t="s">
        <v>830</v>
      </c>
      <c r="G137" s="256"/>
      <c r="H137" s="257" t="s">
        <v>1</v>
      </c>
      <c r="I137" s="259"/>
      <c r="J137" s="256"/>
      <c r="K137" s="256"/>
      <c r="L137" s="260"/>
      <c r="M137" s="261"/>
      <c r="N137" s="262"/>
      <c r="O137" s="262"/>
      <c r="P137" s="262"/>
      <c r="Q137" s="262"/>
      <c r="R137" s="262"/>
      <c r="S137" s="262"/>
      <c r="T137" s="263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64" t="s">
        <v>136</v>
      </c>
      <c r="AU137" s="264" t="s">
        <v>85</v>
      </c>
      <c r="AV137" s="15" t="s">
        <v>83</v>
      </c>
      <c r="AW137" s="15" t="s">
        <v>31</v>
      </c>
      <c r="AX137" s="15" t="s">
        <v>75</v>
      </c>
      <c r="AY137" s="264" t="s">
        <v>126</v>
      </c>
    </row>
    <row r="138" s="13" customFormat="1">
      <c r="A138" s="13"/>
      <c r="B138" s="232"/>
      <c r="C138" s="233"/>
      <c r="D138" s="234" t="s">
        <v>136</v>
      </c>
      <c r="E138" s="235" t="s">
        <v>1</v>
      </c>
      <c r="F138" s="236" t="s">
        <v>831</v>
      </c>
      <c r="G138" s="233"/>
      <c r="H138" s="237">
        <v>175.47999999999999</v>
      </c>
      <c r="I138" s="238"/>
      <c r="J138" s="233"/>
      <c r="K138" s="233"/>
      <c r="L138" s="239"/>
      <c r="M138" s="240"/>
      <c r="N138" s="241"/>
      <c r="O138" s="241"/>
      <c r="P138" s="241"/>
      <c r="Q138" s="241"/>
      <c r="R138" s="241"/>
      <c r="S138" s="241"/>
      <c r="T138" s="24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3" t="s">
        <v>136</v>
      </c>
      <c r="AU138" s="243" t="s">
        <v>85</v>
      </c>
      <c r="AV138" s="13" t="s">
        <v>85</v>
      </c>
      <c r="AW138" s="13" t="s">
        <v>31</v>
      </c>
      <c r="AX138" s="13" t="s">
        <v>75</v>
      </c>
      <c r="AY138" s="243" t="s">
        <v>126</v>
      </c>
    </row>
    <row r="139" s="15" customFormat="1">
      <c r="A139" s="15"/>
      <c r="B139" s="255"/>
      <c r="C139" s="256"/>
      <c r="D139" s="234" t="s">
        <v>136</v>
      </c>
      <c r="E139" s="257" t="s">
        <v>1</v>
      </c>
      <c r="F139" s="258" t="s">
        <v>832</v>
      </c>
      <c r="G139" s="256"/>
      <c r="H139" s="257" t="s">
        <v>1</v>
      </c>
      <c r="I139" s="259"/>
      <c r="J139" s="256"/>
      <c r="K139" s="256"/>
      <c r="L139" s="260"/>
      <c r="M139" s="261"/>
      <c r="N139" s="262"/>
      <c r="O139" s="262"/>
      <c r="P139" s="262"/>
      <c r="Q139" s="262"/>
      <c r="R139" s="262"/>
      <c r="S139" s="262"/>
      <c r="T139" s="263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64" t="s">
        <v>136</v>
      </c>
      <c r="AU139" s="264" t="s">
        <v>85</v>
      </c>
      <c r="AV139" s="15" t="s">
        <v>83</v>
      </c>
      <c r="AW139" s="15" t="s">
        <v>31</v>
      </c>
      <c r="AX139" s="15" t="s">
        <v>75</v>
      </c>
      <c r="AY139" s="264" t="s">
        <v>126</v>
      </c>
    </row>
    <row r="140" s="13" customFormat="1">
      <c r="A140" s="13"/>
      <c r="B140" s="232"/>
      <c r="C140" s="233"/>
      <c r="D140" s="234" t="s">
        <v>136</v>
      </c>
      <c r="E140" s="235" t="s">
        <v>1</v>
      </c>
      <c r="F140" s="236" t="s">
        <v>833</v>
      </c>
      <c r="G140" s="233"/>
      <c r="H140" s="237">
        <v>347.68000000000001</v>
      </c>
      <c r="I140" s="238"/>
      <c r="J140" s="233"/>
      <c r="K140" s="233"/>
      <c r="L140" s="239"/>
      <c r="M140" s="240"/>
      <c r="N140" s="241"/>
      <c r="O140" s="241"/>
      <c r="P140" s="241"/>
      <c r="Q140" s="241"/>
      <c r="R140" s="241"/>
      <c r="S140" s="241"/>
      <c r="T140" s="24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3" t="s">
        <v>136</v>
      </c>
      <c r="AU140" s="243" t="s">
        <v>85</v>
      </c>
      <c r="AV140" s="13" t="s">
        <v>85</v>
      </c>
      <c r="AW140" s="13" t="s">
        <v>31</v>
      </c>
      <c r="AX140" s="13" t="s">
        <v>75</v>
      </c>
      <c r="AY140" s="243" t="s">
        <v>126</v>
      </c>
    </row>
    <row r="141" s="13" customFormat="1">
      <c r="A141" s="13"/>
      <c r="B141" s="232"/>
      <c r="C141" s="233"/>
      <c r="D141" s="234" t="s">
        <v>136</v>
      </c>
      <c r="E141" s="235" t="s">
        <v>1</v>
      </c>
      <c r="F141" s="236" t="s">
        <v>834</v>
      </c>
      <c r="G141" s="233"/>
      <c r="H141" s="237">
        <v>-0.32000000000000001</v>
      </c>
      <c r="I141" s="238"/>
      <c r="J141" s="233"/>
      <c r="K141" s="233"/>
      <c r="L141" s="239"/>
      <c r="M141" s="240"/>
      <c r="N141" s="241"/>
      <c r="O141" s="241"/>
      <c r="P141" s="241"/>
      <c r="Q141" s="241"/>
      <c r="R141" s="241"/>
      <c r="S141" s="241"/>
      <c r="T141" s="24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3" t="s">
        <v>136</v>
      </c>
      <c r="AU141" s="243" t="s">
        <v>85</v>
      </c>
      <c r="AV141" s="13" t="s">
        <v>85</v>
      </c>
      <c r="AW141" s="13" t="s">
        <v>31</v>
      </c>
      <c r="AX141" s="13" t="s">
        <v>75</v>
      </c>
      <c r="AY141" s="243" t="s">
        <v>126</v>
      </c>
    </row>
    <row r="142" s="14" customFormat="1">
      <c r="A142" s="14"/>
      <c r="B142" s="244"/>
      <c r="C142" s="245"/>
      <c r="D142" s="234" t="s">
        <v>136</v>
      </c>
      <c r="E142" s="246" t="s">
        <v>1</v>
      </c>
      <c r="F142" s="247" t="s">
        <v>139</v>
      </c>
      <c r="G142" s="245"/>
      <c r="H142" s="248">
        <v>963.99999999999989</v>
      </c>
      <c r="I142" s="249"/>
      <c r="J142" s="245"/>
      <c r="K142" s="245"/>
      <c r="L142" s="250"/>
      <c r="M142" s="251"/>
      <c r="N142" s="252"/>
      <c r="O142" s="252"/>
      <c r="P142" s="252"/>
      <c r="Q142" s="252"/>
      <c r="R142" s="252"/>
      <c r="S142" s="252"/>
      <c r="T142" s="253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4" t="s">
        <v>136</v>
      </c>
      <c r="AU142" s="254" t="s">
        <v>85</v>
      </c>
      <c r="AV142" s="14" t="s">
        <v>134</v>
      </c>
      <c r="AW142" s="14" t="s">
        <v>31</v>
      </c>
      <c r="AX142" s="14" t="s">
        <v>83</v>
      </c>
      <c r="AY142" s="254" t="s">
        <v>126</v>
      </c>
    </row>
    <row r="143" s="15" customFormat="1">
      <c r="A143" s="15"/>
      <c r="B143" s="255"/>
      <c r="C143" s="256"/>
      <c r="D143" s="234" t="s">
        <v>136</v>
      </c>
      <c r="E143" s="257" t="s">
        <v>1</v>
      </c>
      <c r="F143" s="258" t="s">
        <v>140</v>
      </c>
      <c r="G143" s="256"/>
      <c r="H143" s="257" t="s">
        <v>1</v>
      </c>
      <c r="I143" s="259"/>
      <c r="J143" s="256"/>
      <c r="K143" s="256"/>
      <c r="L143" s="260"/>
      <c r="M143" s="261"/>
      <c r="N143" s="262"/>
      <c r="O143" s="262"/>
      <c r="P143" s="262"/>
      <c r="Q143" s="262"/>
      <c r="R143" s="262"/>
      <c r="S143" s="262"/>
      <c r="T143" s="263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64" t="s">
        <v>136</v>
      </c>
      <c r="AU143" s="264" t="s">
        <v>85</v>
      </c>
      <c r="AV143" s="15" t="s">
        <v>83</v>
      </c>
      <c r="AW143" s="15" t="s">
        <v>31</v>
      </c>
      <c r="AX143" s="15" t="s">
        <v>75</v>
      </c>
      <c r="AY143" s="264" t="s">
        <v>126</v>
      </c>
    </row>
    <row r="144" s="2" customFormat="1" ht="24.15" customHeight="1">
      <c r="A144" s="38"/>
      <c r="B144" s="39"/>
      <c r="C144" s="218" t="s">
        <v>150</v>
      </c>
      <c r="D144" s="218" t="s">
        <v>128</v>
      </c>
      <c r="E144" s="219" t="s">
        <v>835</v>
      </c>
      <c r="F144" s="220" t="s">
        <v>836</v>
      </c>
      <c r="G144" s="221" t="s">
        <v>240</v>
      </c>
      <c r="H144" s="222">
        <v>500</v>
      </c>
      <c r="I144" s="223"/>
      <c r="J144" s="224">
        <f>ROUND(I144*H144,2)</f>
        <v>0</v>
      </c>
      <c r="K144" s="220" t="s">
        <v>132</v>
      </c>
      <c r="L144" s="225"/>
      <c r="M144" s="226" t="s">
        <v>1</v>
      </c>
      <c r="N144" s="227" t="s">
        <v>40</v>
      </c>
      <c r="O144" s="91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0" t="s">
        <v>133</v>
      </c>
      <c r="AT144" s="230" t="s">
        <v>128</v>
      </c>
      <c r="AU144" s="230" t="s">
        <v>85</v>
      </c>
      <c r="AY144" s="17" t="s">
        <v>126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7" t="s">
        <v>83</v>
      </c>
      <c r="BK144" s="231">
        <f>ROUND(I144*H144,2)</f>
        <v>0</v>
      </c>
      <c r="BL144" s="17" t="s">
        <v>134</v>
      </c>
      <c r="BM144" s="230" t="s">
        <v>837</v>
      </c>
    </row>
    <row r="145" s="13" customFormat="1">
      <c r="A145" s="13"/>
      <c r="B145" s="232"/>
      <c r="C145" s="233"/>
      <c r="D145" s="234" t="s">
        <v>136</v>
      </c>
      <c r="E145" s="235" t="s">
        <v>1</v>
      </c>
      <c r="F145" s="236" t="s">
        <v>838</v>
      </c>
      <c r="G145" s="233"/>
      <c r="H145" s="237">
        <v>500</v>
      </c>
      <c r="I145" s="238"/>
      <c r="J145" s="233"/>
      <c r="K145" s="233"/>
      <c r="L145" s="239"/>
      <c r="M145" s="240"/>
      <c r="N145" s="241"/>
      <c r="O145" s="241"/>
      <c r="P145" s="241"/>
      <c r="Q145" s="241"/>
      <c r="R145" s="241"/>
      <c r="S145" s="241"/>
      <c r="T145" s="24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3" t="s">
        <v>136</v>
      </c>
      <c r="AU145" s="243" t="s">
        <v>85</v>
      </c>
      <c r="AV145" s="13" t="s">
        <v>85</v>
      </c>
      <c r="AW145" s="13" t="s">
        <v>31</v>
      </c>
      <c r="AX145" s="13" t="s">
        <v>75</v>
      </c>
      <c r="AY145" s="243" t="s">
        <v>126</v>
      </c>
    </row>
    <row r="146" s="14" customFormat="1">
      <c r="A146" s="14"/>
      <c r="B146" s="244"/>
      <c r="C146" s="245"/>
      <c r="D146" s="234" t="s">
        <v>136</v>
      </c>
      <c r="E146" s="246" t="s">
        <v>1</v>
      </c>
      <c r="F146" s="247" t="s">
        <v>139</v>
      </c>
      <c r="G146" s="245"/>
      <c r="H146" s="248">
        <v>500</v>
      </c>
      <c r="I146" s="249"/>
      <c r="J146" s="245"/>
      <c r="K146" s="245"/>
      <c r="L146" s="250"/>
      <c r="M146" s="251"/>
      <c r="N146" s="252"/>
      <c r="O146" s="252"/>
      <c r="P146" s="252"/>
      <c r="Q146" s="252"/>
      <c r="R146" s="252"/>
      <c r="S146" s="252"/>
      <c r="T146" s="253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4" t="s">
        <v>136</v>
      </c>
      <c r="AU146" s="254" t="s">
        <v>85</v>
      </c>
      <c r="AV146" s="14" t="s">
        <v>134</v>
      </c>
      <c r="AW146" s="14" t="s">
        <v>31</v>
      </c>
      <c r="AX146" s="14" t="s">
        <v>83</v>
      </c>
      <c r="AY146" s="254" t="s">
        <v>126</v>
      </c>
    </row>
    <row r="147" s="15" customFormat="1">
      <c r="A147" s="15"/>
      <c r="B147" s="255"/>
      <c r="C147" s="256"/>
      <c r="D147" s="234" t="s">
        <v>136</v>
      </c>
      <c r="E147" s="257" t="s">
        <v>1</v>
      </c>
      <c r="F147" s="258" t="s">
        <v>140</v>
      </c>
      <c r="G147" s="256"/>
      <c r="H147" s="257" t="s">
        <v>1</v>
      </c>
      <c r="I147" s="259"/>
      <c r="J147" s="256"/>
      <c r="K147" s="256"/>
      <c r="L147" s="260"/>
      <c r="M147" s="261"/>
      <c r="N147" s="262"/>
      <c r="O147" s="262"/>
      <c r="P147" s="262"/>
      <c r="Q147" s="262"/>
      <c r="R147" s="262"/>
      <c r="S147" s="262"/>
      <c r="T147" s="263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64" t="s">
        <v>136</v>
      </c>
      <c r="AU147" s="264" t="s">
        <v>85</v>
      </c>
      <c r="AV147" s="15" t="s">
        <v>83</v>
      </c>
      <c r="AW147" s="15" t="s">
        <v>31</v>
      </c>
      <c r="AX147" s="15" t="s">
        <v>75</v>
      </c>
      <c r="AY147" s="264" t="s">
        <v>126</v>
      </c>
    </row>
    <row r="148" s="2" customFormat="1" ht="24.15" customHeight="1">
      <c r="A148" s="38"/>
      <c r="B148" s="39"/>
      <c r="C148" s="218" t="s">
        <v>134</v>
      </c>
      <c r="D148" s="218" t="s">
        <v>128</v>
      </c>
      <c r="E148" s="219" t="s">
        <v>839</v>
      </c>
      <c r="F148" s="220" t="s">
        <v>840</v>
      </c>
      <c r="G148" s="221" t="s">
        <v>131</v>
      </c>
      <c r="H148" s="222">
        <v>1</v>
      </c>
      <c r="I148" s="223"/>
      <c r="J148" s="224">
        <f>ROUND(I148*H148,2)</f>
        <v>0</v>
      </c>
      <c r="K148" s="220" t="s">
        <v>132</v>
      </c>
      <c r="L148" s="225"/>
      <c r="M148" s="226" t="s">
        <v>1</v>
      </c>
      <c r="N148" s="227" t="s">
        <v>40</v>
      </c>
      <c r="O148" s="91"/>
      <c r="P148" s="228">
        <f>O148*H148</f>
        <v>0</v>
      </c>
      <c r="Q148" s="228">
        <v>9.8689999999999998</v>
      </c>
      <c r="R148" s="228">
        <f>Q148*H148</f>
        <v>9.8689999999999998</v>
      </c>
      <c r="S148" s="228">
        <v>0</v>
      </c>
      <c r="T148" s="229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0" t="s">
        <v>133</v>
      </c>
      <c r="AT148" s="230" t="s">
        <v>128</v>
      </c>
      <c r="AU148" s="230" t="s">
        <v>85</v>
      </c>
      <c r="AY148" s="17" t="s">
        <v>126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7" t="s">
        <v>83</v>
      </c>
      <c r="BK148" s="231">
        <f>ROUND(I148*H148,2)</f>
        <v>0</v>
      </c>
      <c r="BL148" s="17" t="s">
        <v>134</v>
      </c>
      <c r="BM148" s="230" t="s">
        <v>841</v>
      </c>
    </row>
    <row r="149" s="15" customFormat="1">
      <c r="A149" s="15"/>
      <c r="B149" s="255"/>
      <c r="C149" s="256"/>
      <c r="D149" s="234" t="s">
        <v>136</v>
      </c>
      <c r="E149" s="257" t="s">
        <v>1</v>
      </c>
      <c r="F149" s="258" t="s">
        <v>842</v>
      </c>
      <c r="G149" s="256"/>
      <c r="H149" s="257" t="s">
        <v>1</v>
      </c>
      <c r="I149" s="259"/>
      <c r="J149" s="256"/>
      <c r="K149" s="256"/>
      <c r="L149" s="260"/>
      <c r="M149" s="261"/>
      <c r="N149" s="262"/>
      <c r="O149" s="262"/>
      <c r="P149" s="262"/>
      <c r="Q149" s="262"/>
      <c r="R149" s="262"/>
      <c r="S149" s="262"/>
      <c r="T149" s="263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64" t="s">
        <v>136</v>
      </c>
      <c r="AU149" s="264" t="s">
        <v>85</v>
      </c>
      <c r="AV149" s="15" t="s">
        <v>83</v>
      </c>
      <c r="AW149" s="15" t="s">
        <v>31</v>
      </c>
      <c r="AX149" s="15" t="s">
        <v>75</v>
      </c>
      <c r="AY149" s="264" t="s">
        <v>126</v>
      </c>
    </row>
    <row r="150" s="13" customFormat="1">
      <c r="A150" s="13"/>
      <c r="B150" s="232"/>
      <c r="C150" s="233"/>
      <c r="D150" s="234" t="s">
        <v>136</v>
      </c>
      <c r="E150" s="235" t="s">
        <v>1</v>
      </c>
      <c r="F150" s="236" t="s">
        <v>83</v>
      </c>
      <c r="G150" s="233"/>
      <c r="H150" s="237">
        <v>1</v>
      </c>
      <c r="I150" s="238"/>
      <c r="J150" s="233"/>
      <c r="K150" s="233"/>
      <c r="L150" s="239"/>
      <c r="M150" s="240"/>
      <c r="N150" s="241"/>
      <c r="O150" s="241"/>
      <c r="P150" s="241"/>
      <c r="Q150" s="241"/>
      <c r="R150" s="241"/>
      <c r="S150" s="241"/>
      <c r="T150" s="24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3" t="s">
        <v>136</v>
      </c>
      <c r="AU150" s="243" t="s">
        <v>85</v>
      </c>
      <c r="AV150" s="13" t="s">
        <v>85</v>
      </c>
      <c r="AW150" s="13" t="s">
        <v>31</v>
      </c>
      <c r="AX150" s="13" t="s">
        <v>75</v>
      </c>
      <c r="AY150" s="243" t="s">
        <v>126</v>
      </c>
    </row>
    <row r="151" s="14" customFormat="1">
      <c r="A151" s="14"/>
      <c r="B151" s="244"/>
      <c r="C151" s="245"/>
      <c r="D151" s="234" t="s">
        <v>136</v>
      </c>
      <c r="E151" s="246" t="s">
        <v>1</v>
      </c>
      <c r="F151" s="247" t="s">
        <v>139</v>
      </c>
      <c r="G151" s="245"/>
      <c r="H151" s="248">
        <v>1</v>
      </c>
      <c r="I151" s="249"/>
      <c r="J151" s="245"/>
      <c r="K151" s="245"/>
      <c r="L151" s="250"/>
      <c r="M151" s="251"/>
      <c r="N151" s="252"/>
      <c r="O151" s="252"/>
      <c r="P151" s="252"/>
      <c r="Q151" s="252"/>
      <c r="R151" s="252"/>
      <c r="S151" s="252"/>
      <c r="T151" s="253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4" t="s">
        <v>136</v>
      </c>
      <c r="AU151" s="254" t="s">
        <v>85</v>
      </c>
      <c r="AV151" s="14" t="s">
        <v>134</v>
      </c>
      <c r="AW151" s="14" t="s">
        <v>31</v>
      </c>
      <c r="AX151" s="14" t="s">
        <v>83</v>
      </c>
      <c r="AY151" s="254" t="s">
        <v>126</v>
      </c>
    </row>
    <row r="152" s="15" customFormat="1">
      <c r="A152" s="15"/>
      <c r="B152" s="255"/>
      <c r="C152" s="256"/>
      <c r="D152" s="234" t="s">
        <v>136</v>
      </c>
      <c r="E152" s="257" t="s">
        <v>1</v>
      </c>
      <c r="F152" s="258" t="s">
        <v>140</v>
      </c>
      <c r="G152" s="256"/>
      <c r="H152" s="257" t="s">
        <v>1</v>
      </c>
      <c r="I152" s="259"/>
      <c r="J152" s="256"/>
      <c r="K152" s="256"/>
      <c r="L152" s="260"/>
      <c r="M152" s="261"/>
      <c r="N152" s="262"/>
      <c r="O152" s="262"/>
      <c r="P152" s="262"/>
      <c r="Q152" s="262"/>
      <c r="R152" s="262"/>
      <c r="S152" s="262"/>
      <c r="T152" s="263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64" t="s">
        <v>136</v>
      </c>
      <c r="AU152" s="264" t="s">
        <v>85</v>
      </c>
      <c r="AV152" s="15" t="s">
        <v>83</v>
      </c>
      <c r="AW152" s="15" t="s">
        <v>31</v>
      </c>
      <c r="AX152" s="15" t="s">
        <v>75</v>
      </c>
      <c r="AY152" s="264" t="s">
        <v>126</v>
      </c>
    </row>
    <row r="153" s="2" customFormat="1" ht="24.15" customHeight="1">
      <c r="A153" s="38"/>
      <c r="B153" s="39"/>
      <c r="C153" s="218" t="s">
        <v>165</v>
      </c>
      <c r="D153" s="218" t="s">
        <v>128</v>
      </c>
      <c r="E153" s="219" t="s">
        <v>843</v>
      </c>
      <c r="F153" s="220" t="s">
        <v>844</v>
      </c>
      <c r="G153" s="221" t="s">
        <v>131</v>
      </c>
      <c r="H153" s="222">
        <v>4</v>
      </c>
      <c r="I153" s="223"/>
      <c r="J153" s="224">
        <f>ROUND(I153*H153,2)</f>
        <v>0</v>
      </c>
      <c r="K153" s="220" t="s">
        <v>132</v>
      </c>
      <c r="L153" s="225"/>
      <c r="M153" s="226" t="s">
        <v>1</v>
      </c>
      <c r="N153" s="227" t="s">
        <v>40</v>
      </c>
      <c r="O153" s="91"/>
      <c r="P153" s="228">
        <f>O153*H153</f>
        <v>0</v>
      </c>
      <c r="Q153" s="228">
        <v>0.089539999999999995</v>
      </c>
      <c r="R153" s="228">
        <f>Q153*H153</f>
        <v>0.35815999999999998</v>
      </c>
      <c r="S153" s="228">
        <v>0</v>
      </c>
      <c r="T153" s="229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0" t="s">
        <v>133</v>
      </c>
      <c r="AT153" s="230" t="s">
        <v>128</v>
      </c>
      <c r="AU153" s="230" t="s">
        <v>85</v>
      </c>
      <c r="AY153" s="17" t="s">
        <v>126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7" t="s">
        <v>83</v>
      </c>
      <c r="BK153" s="231">
        <f>ROUND(I153*H153,2)</f>
        <v>0</v>
      </c>
      <c r="BL153" s="17" t="s">
        <v>134</v>
      </c>
      <c r="BM153" s="230" t="s">
        <v>845</v>
      </c>
    </row>
    <row r="154" s="15" customFormat="1">
      <c r="A154" s="15"/>
      <c r="B154" s="255"/>
      <c r="C154" s="256"/>
      <c r="D154" s="234" t="s">
        <v>136</v>
      </c>
      <c r="E154" s="257" t="s">
        <v>1</v>
      </c>
      <c r="F154" s="258" t="s">
        <v>846</v>
      </c>
      <c r="G154" s="256"/>
      <c r="H154" s="257" t="s">
        <v>1</v>
      </c>
      <c r="I154" s="259"/>
      <c r="J154" s="256"/>
      <c r="K154" s="256"/>
      <c r="L154" s="260"/>
      <c r="M154" s="261"/>
      <c r="N154" s="262"/>
      <c r="O154" s="262"/>
      <c r="P154" s="262"/>
      <c r="Q154" s="262"/>
      <c r="R154" s="262"/>
      <c r="S154" s="262"/>
      <c r="T154" s="263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64" t="s">
        <v>136</v>
      </c>
      <c r="AU154" s="264" t="s">
        <v>85</v>
      </c>
      <c r="AV154" s="15" t="s">
        <v>83</v>
      </c>
      <c r="AW154" s="15" t="s">
        <v>31</v>
      </c>
      <c r="AX154" s="15" t="s">
        <v>75</v>
      </c>
      <c r="AY154" s="264" t="s">
        <v>126</v>
      </c>
    </row>
    <row r="155" s="13" customFormat="1">
      <c r="A155" s="13"/>
      <c r="B155" s="232"/>
      <c r="C155" s="233"/>
      <c r="D155" s="234" t="s">
        <v>136</v>
      </c>
      <c r="E155" s="235" t="s">
        <v>1</v>
      </c>
      <c r="F155" s="236" t="s">
        <v>134</v>
      </c>
      <c r="G155" s="233"/>
      <c r="H155" s="237">
        <v>4</v>
      </c>
      <c r="I155" s="238"/>
      <c r="J155" s="233"/>
      <c r="K155" s="233"/>
      <c r="L155" s="239"/>
      <c r="M155" s="240"/>
      <c r="N155" s="241"/>
      <c r="O155" s="241"/>
      <c r="P155" s="241"/>
      <c r="Q155" s="241"/>
      <c r="R155" s="241"/>
      <c r="S155" s="241"/>
      <c r="T155" s="24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3" t="s">
        <v>136</v>
      </c>
      <c r="AU155" s="243" t="s">
        <v>85</v>
      </c>
      <c r="AV155" s="13" t="s">
        <v>85</v>
      </c>
      <c r="AW155" s="13" t="s">
        <v>31</v>
      </c>
      <c r="AX155" s="13" t="s">
        <v>75</v>
      </c>
      <c r="AY155" s="243" t="s">
        <v>126</v>
      </c>
    </row>
    <row r="156" s="14" customFormat="1">
      <c r="A156" s="14"/>
      <c r="B156" s="244"/>
      <c r="C156" s="245"/>
      <c r="D156" s="234" t="s">
        <v>136</v>
      </c>
      <c r="E156" s="246" t="s">
        <v>1</v>
      </c>
      <c r="F156" s="247" t="s">
        <v>139</v>
      </c>
      <c r="G156" s="245"/>
      <c r="H156" s="248">
        <v>4</v>
      </c>
      <c r="I156" s="249"/>
      <c r="J156" s="245"/>
      <c r="K156" s="245"/>
      <c r="L156" s="250"/>
      <c r="M156" s="251"/>
      <c r="N156" s="252"/>
      <c r="O156" s="252"/>
      <c r="P156" s="252"/>
      <c r="Q156" s="252"/>
      <c r="R156" s="252"/>
      <c r="S156" s="252"/>
      <c r="T156" s="253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4" t="s">
        <v>136</v>
      </c>
      <c r="AU156" s="254" t="s">
        <v>85</v>
      </c>
      <c r="AV156" s="14" t="s">
        <v>134</v>
      </c>
      <c r="AW156" s="14" t="s">
        <v>31</v>
      </c>
      <c r="AX156" s="14" t="s">
        <v>83</v>
      </c>
      <c r="AY156" s="254" t="s">
        <v>126</v>
      </c>
    </row>
    <row r="157" s="15" customFormat="1">
      <c r="A157" s="15"/>
      <c r="B157" s="255"/>
      <c r="C157" s="256"/>
      <c r="D157" s="234" t="s">
        <v>136</v>
      </c>
      <c r="E157" s="257" t="s">
        <v>1</v>
      </c>
      <c r="F157" s="258" t="s">
        <v>140</v>
      </c>
      <c r="G157" s="256"/>
      <c r="H157" s="257" t="s">
        <v>1</v>
      </c>
      <c r="I157" s="259"/>
      <c r="J157" s="256"/>
      <c r="K157" s="256"/>
      <c r="L157" s="260"/>
      <c r="M157" s="261"/>
      <c r="N157" s="262"/>
      <c r="O157" s="262"/>
      <c r="P157" s="262"/>
      <c r="Q157" s="262"/>
      <c r="R157" s="262"/>
      <c r="S157" s="262"/>
      <c r="T157" s="263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64" t="s">
        <v>136</v>
      </c>
      <c r="AU157" s="264" t="s">
        <v>85</v>
      </c>
      <c r="AV157" s="15" t="s">
        <v>83</v>
      </c>
      <c r="AW157" s="15" t="s">
        <v>31</v>
      </c>
      <c r="AX157" s="15" t="s">
        <v>75</v>
      </c>
      <c r="AY157" s="264" t="s">
        <v>126</v>
      </c>
    </row>
    <row r="158" s="2" customFormat="1" ht="24.15" customHeight="1">
      <c r="A158" s="38"/>
      <c r="B158" s="39"/>
      <c r="C158" s="218" t="s">
        <v>173</v>
      </c>
      <c r="D158" s="218" t="s">
        <v>128</v>
      </c>
      <c r="E158" s="219" t="s">
        <v>847</v>
      </c>
      <c r="F158" s="220" t="s">
        <v>848</v>
      </c>
      <c r="G158" s="221" t="s">
        <v>131</v>
      </c>
      <c r="H158" s="222">
        <v>2</v>
      </c>
      <c r="I158" s="223"/>
      <c r="J158" s="224">
        <f>ROUND(I158*H158,2)</f>
        <v>0</v>
      </c>
      <c r="K158" s="220" t="s">
        <v>132</v>
      </c>
      <c r="L158" s="225"/>
      <c r="M158" s="226" t="s">
        <v>1</v>
      </c>
      <c r="N158" s="227" t="s">
        <v>40</v>
      </c>
      <c r="O158" s="91"/>
      <c r="P158" s="228">
        <f>O158*H158</f>
        <v>0</v>
      </c>
      <c r="Q158" s="228">
        <v>0.085809999999999997</v>
      </c>
      <c r="R158" s="228">
        <f>Q158*H158</f>
        <v>0.17162</v>
      </c>
      <c r="S158" s="228">
        <v>0</v>
      </c>
      <c r="T158" s="229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0" t="s">
        <v>133</v>
      </c>
      <c r="AT158" s="230" t="s">
        <v>128</v>
      </c>
      <c r="AU158" s="230" t="s">
        <v>85</v>
      </c>
      <c r="AY158" s="17" t="s">
        <v>126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7" t="s">
        <v>83</v>
      </c>
      <c r="BK158" s="231">
        <f>ROUND(I158*H158,2)</f>
        <v>0</v>
      </c>
      <c r="BL158" s="17" t="s">
        <v>134</v>
      </c>
      <c r="BM158" s="230" t="s">
        <v>849</v>
      </c>
    </row>
    <row r="159" s="15" customFormat="1">
      <c r="A159" s="15"/>
      <c r="B159" s="255"/>
      <c r="C159" s="256"/>
      <c r="D159" s="234" t="s">
        <v>136</v>
      </c>
      <c r="E159" s="257" t="s">
        <v>1</v>
      </c>
      <c r="F159" s="258" t="s">
        <v>846</v>
      </c>
      <c r="G159" s="256"/>
      <c r="H159" s="257" t="s">
        <v>1</v>
      </c>
      <c r="I159" s="259"/>
      <c r="J159" s="256"/>
      <c r="K159" s="256"/>
      <c r="L159" s="260"/>
      <c r="M159" s="261"/>
      <c r="N159" s="262"/>
      <c r="O159" s="262"/>
      <c r="P159" s="262"/>
      <c r="Q159" s="262"/>
      <c r="R159" s="262"/>
      <c r="S159" s="262"/>
      <c r="T159" s="263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64" t="s">
        <v>136</v>
      </c>
      <c r="AU159" s="264" t="s">
        <v>85</v>
      </c>
      <c r="AV159" s="15" t="s">
        <v>83</v>
      </c>
      <c r="AW159" s="15" t="s">
        <v>31</v>
      </c>
      <c r="AX159" s="15" t="s">
        <v>75</v>
      </c>
      <c r="AY159" s="264" t="s">
        <v>126</v>
      </c>
    </row>
    <row r="160" s="13" customFormat="1">
      <c r="A160" s="13"/>
      <c r="B160" s="232"/>
      <c r="C160" s="233"/>
      <c r="D160" s="234" t="s">
        <v>136</v>
      </c>
      <c r="E160" s="235" t="s">
        <v>1</v>
      </c>
      <c r="F160" s="236" t="s">
        <v>85</v>
      </c>
      <c r="G160" s="233"/>
      <c r="H160" s="237">
        <v>2</v>
      </c>
      <c r="I160" s="238"/>
      <c r="J160" s="233"/>
      <c r="K160" s="233"/>
      <c r="L160" s="239"/>
      <c r="M160" s="240"/>
      <c r="N160" s="241"/>
      <c r="O160" s="241"/>
      <c r="P160" s="241"/>
      <c r="Q160" s="241"/>
      <c r="R160" s="241"/>
      <c r="S160" s="241"/>
      <c r="T160" s="24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3" t="s">
        <v>136</v>
      </c>
      <c r="AU160" s="243" t="s">
        <v>85</v>
      </c>
      <c r="AV160" s="13" t="s">
        <v>85</v>
      </c>
      <c r="AW160" s="13" t="s">
        <v>31</v>
      </c>
      <c r="AX160" s="13" t="s">
        <v>75</v>
      </c>
      <c r="AY160" s="243" t="s">
        <v>126</v>
      </c>
    </row>
    <row r="161" s="14" customFormat="1">
      <c r="A161" s="14"/>
      <c r="B161" s="244"/>
      <c r="C161" s="245"/>
      <c r="D161" s="234" t="s">
        <v>136</v>
      </c>
      <c r="E161" s="246" t="s">
        <v>1</v>
      </c>
      <c r="F161" s="247" t="s">
        <v>139</v>
      </c>
      <c r="G161" s="245"/>
      <c r="H161" s="248">
        <v>2</v>
      </c>
      <c r="I161" s="249"/>
      <c r="J161" s="245"/>
      <c r="K161" s="245"/>
      <c r="L161" s="250"/>
      <c r="M161" s="251"/>
      <c r="N161" s="252"/>
      <c r="O161" s="252"/>
      <c r="P161" s="252"/>
      <c r="Q161" s="252"/>
      <c r="R161" s="252"/>
      <c r="S161" s="252"/>
      <c r="T161" s="253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4" t="s">
        <v>136</v>
      </c>
      <c r="AU161" s="254" t="s">
        <v>85</v>
      </c>
      <c r="AV161" s="14" t="s">
        <v>134</v>
      </c>
      <c r="AW161" s="14" t="s">
        <v>31</v>
      </c>
      <c r="AX161" s="14" t="s">
        <v>83</v>
      </c>
      <c r="AY161" s="254" t="s">
        <v>126</v>
      </c>
    </row>
    <row r="162" s="15" customFormat="1">
      <c r="A162" s="15"/>
      <c r="B162" s="255"/>
      <c r="C162" s="256"/>
      <c r="D162" s="234" t="s">
        <v>136</v>
      </c>
      <c r="E162" s="257" t="s">
        <v>1</v>
      </c>
      <c r="F162" s="258" t="s">
        <v>140</v>
      </c>
      <c r="G162" s="256"/>
      <c r="H162" s="257" t="s">
        <v>1</v>
      </c>
      <c r="I162" s="259"/>
      <c r="J162" s="256"/>
      <c r="K162" s="256"/>
      <c r="L162" s="260"/>
      <c r="M162" s="261"/>
      <c r="N162" s="262"/>
      <c r="O162" s="262"/>
      <c r="P162" s="262"/>
      <c r="Q162" s="262"/>
      <c r="R162" s="262"/>
      <c r="S162" s="262"/>
      <c r="T162" s="263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64" t="s">
        <v>136</v>
      </c>
      <c r="AU162" s="264" t="s">
        <v>85</v>
      </c>
      <c r="AV162" s="15" t="s">
        <v>83</v>
      </c>
      <c r="AW162" s="15" t="s">
        <v>31</v>
      </c>
      <c r="AX162" s="15" t="s">
        <v>75</v>
      </c>
      <c r="AY162" s="264" t="s">
        <v>126</v>
      </c>
    </row>
    <row r="163" s="2" customFormat="1" ht="24.15" customHeight="1">
      <c r="A163" s="38"/>
      <c r="B163" s="39"/>
      <c r="C163" s="218" t="s">
        <v>178</v>
      </c>
      <c r="D163" s="218" t="s">
        <v>128</v>
      </c>
      <c r="E163" s="219" t="s">
        <v>850</v>
      </c>
      <c r="F163" s="220" t="s">
        <v>851</v>
      </c>
      <c r="G163" s="221" t="s">
        <v>131</v>
      </c>
      <c r="H163" s="222">
        <v>19</v>
      </c>
      <c r="I163" s="223"/>
      <c r="J163" s="224">
        <f>ROUND(I163*H163,2)</f>
        <v>0</v>
      </c>
      <c r="K163" s="220" t="s">
        <v>132</v>
      </c>
      <c r="L163" s="225"/>
      <c r="M163" s="226" t="s">
        <v>1</v>
      </c>
      <c r="N163" s="227" t="s">
        <v>40</v>
      </c>
      <c r="O163" s="91"/>
      <c r="P163" s="228">
        <f>O163*H163</f>
        <v>0</v>
      </c>
      <c r="Q163" s="228">
        <v>0.097000000000000003</v>
      </c>
      <c r="R163" s="228">
        <f>Q163*H163</f>
        <v>1.843</v>
      </c>
      <c r="S163" s="228">
        <v>0</v>
      </c>
      <c r="T163" s="229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0" t="s">
        <v>133</v>
      </c>
      <c r="AT163" s="230" t="s">
        <v>128</v>
      </c>
      <c r="AU163" s="230" t="s">
        <v>85</v>
      </c>
      <c r="AY163" s="17" t="s">
        <v>126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7" t="s">
        <v>83</v>
      </c>
      <c r="BK163" s="231">
        <f>ROUND(I163*H163,2)</f>
        <v>0</v>
      </c>
      <c r="BL163" s="17" t="s">
        <v>134</v>
      </c>
      <c r="BM163" s="230" t="s">
        <v>852</v>
      </c>
    </row>
    <row r="164" s="15" customFormat="1">
      <c r="A164" s="15"/>
      <c r="B164" s="255"/>
      <c r="C164" s="256"/>
      <c r="D164" s="234" t="s">
        <v>136</v>
      </c>
      <c r="E164" s="257" t="s">
        <v>1</v>
      </c>
      <c r="F164" s="258" t="s">
        <v>853</v>
      </c>
      <c r="G164" s="256"/>
      <c r="H164" s="257" t="s">
        <v>1</v>
      </c>
      <c r="I164" s="259"/>
      <c r="J164" s="256"/>
      <c r="K164" s="256"/>
      <c r="L164" s="260"/>
      <c r="M164" s="261"/>
      <c r="N164" s="262"/>
      <c r="O164" s="262"/>
      <c r="P164" s="262"/>
      <c r="Q164" s="262"/>
      <c r="R164" s="262"/>
      <c r="S164" s="262"/>
      <c r="T164" s="263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64" t="s">
        <v>136</v>
      </c>
      <c r="AU164" s="264" t="s">
        <v>85</v>
      </c>
      <c r="AV164" s="15" t="s">
        <v>83</v>
      </c>
      <c r="AW164" s="15" t="s">
        <v>31</v>
      </c>
      <c r="AX164" s="15" t="s">
        <v>75</v>
      </c>
      <c r="AY164" s="264" t="s">
        <v>126</v>
      </c>
    </row>
    <row r="165" s="13" customFormat="1">
      <c r="A165" s="13"/>
      <c r="B165" s="232"/>
      <c r="C165" s="233"/>
      <c r="D165" s="234" t="s">
        <v>136</v>
      </c>
      <c r="E165" s="235" t="s">
        <v>1</v>
      </c>
      <c r="F165" s="236" t="s">
        <v>189</v>
      </c>
      <c r="G165" s="233"/>
      <c r="H165" s="237">
        <v>10</v>
      </c>
      <c r="I165" s="238"/>
      <c r="J165" s="233"/>
      <c r="K165" s="233"/>
      <c r="L165" s="239"/>
      <c r="M165" s="240"/>
      <c r="N165" s="241"/>
      <c r="O165" s="241"/>
      <c r="P165" s="241"/>
      <c r="Q165" s="241"/>
      <c r="R165" s="241"/>
      <c r="S165" s="241"/>
      <c r="T165" s="24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3" t="s">
        <v>136</v>
      </c>
      <c r="AU165" s="243" t="s">
        <v>85</v>
      </c>
      <c r="AV165" s="13" t="s">
        <v>85</v>
      </c>
      <c r="AW165" s="13" t="s">
        <v>31</v>
      </c>
      <c r="AX165" s="13" t="s">
        <v>75</v>
      </c>
      <c r="AY165" s="243" t="s">
        <v>126</v>
      </c>
    </row>
    <row r="166" s="15" customFormat="1">
      <c r="A166" s="15"/>
      <c r="B166" s="255"/>
      <c r="C166" s="256"/>
      <c r="D166" s="234" t="s">
        <v>136</v>
      </c>
      <c r="E166" s="257" t="s">
        <v>1</v>
      </c>
      <c r="F166" s="258" t="s">
        <v>854</v>
      </c>
      <c r="G166" s="256"/>
      <c r="H166" s="257" t="s">
        <v>1</v>
      </c>
      <c r="I166" s="259"/>
      <c r="J166" s="256"/>
      <c r="K166" s="256"/>
      <c r="L166" s="260"/>
      <c r="M166" s="261"/>
      <c r="N166" s="262"/>
      <c r="O166" s="262"/>
      <c r="P166" s="262"/>
      <c r="Q166" s="262"/>
      <c r="R166" s="262"/>
      <c r="S166" s="262"/>
      <c r="T166" s="263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64" t="s">
        <v>136</v>
      </c>
      <c r="AU166" s="264" t="s">
        <v>85</v>
      </c>
      <c r="AV166" s="15" t="s">
        <v>83</v>
      </c>
      <c r="AW166" s="15" t="s">
        <v>31</v>
      </c>
      <c r="AX166" s="15" t="s">
        <v>75</v>
      </c>
      <c r="AY166" s="264" t="s">
        <v>126</v>
      </c>
    </row>
    <row r="167" s="13" customFormat="1">
      <c r="A167" s="13"/>
      <c r="B167" s="232"/>
      <c r="C167" s="233"/>
      <c r="D167" s="234" t="s">
        <v>136</v>
      </c>
      <c r="E167" s="235" t="s">
        <v>1</v>
      </c>
      <c r="F167" s="236" t="s">
        <v>185</v>
      </c>
      <c r="G167" s="233"/>
      <c r="H167" s="237">
        <v>9</v>
      </c>
      <c r="I167" s="238"/>
      <c r="J167" s="233"/>
      <c r="K167" s="233"/>
      <c r="L167" s="239"/>
      <c r="M167" s="240"/>
      <c r="N167" s="241"/>
      <c r="O167" s="241"/>
      <c r="P167" s="241"/>
      <c r="Q167" s="241"/>
      <c r="R167" s="241"/>
      <c r="S167" s="241"/>
      <c r="T167" s="24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3" t="s">
        <v>136</v>
      </c>
      <c r="AU167" s="243" t="s">
        <v>85</v>
      </c>
      <c r="AV167" s="13" t="s">
        <v>85</v>
      </c>
      <c r="AW167" s="13" t="s">
        <v>31</v>
      </c>
      <c r="AX167" s="13" t="s">
        <v>75</v>
      </c>
      <c r="AY167" s="243" t="s">
        <v>126</v>
      </c>
    </row>
    <row r="168" s="14" customFormat="1">
      <c r="A168" s="14"/>
      <c r="B168" s="244"/>
      <c r="C168" s="245"/>
      <c r="D168" s="234" t="s">
        <v>136</v>
      </c>
      <c r="E168" s="246" t="s">
        <v>1</v>
      </c>
      <c r="F168" s="247" t="s">
        <v>139</v>
      </c>
      <c r="G168" s="245"/>
      <c r="H168" s="248">
        <v>19</v>
      </c>
      <c r="I168" s="249"/>
      <c r="J168" s="245"/>
      <c r="K168" s="245"/>
      <c r="L168" s="250"/>
      <c r="M168" s="251"/>
      <c r="N168" s="252"/>
      <c r="O168" s="252"/>
      <c r="P168" s="252"/>
      <c r="Q168" s="252"/>
      <c r="R168" s="252"/>
      <c r="S168" s="252"/>
      <c r="T168" s="253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4" t="s">
        <v>136</v>
      </c>
      <c r="AU168" s="254" t="s">
        <v>85</v>
      </c>
      <c r="AV168" s="14" t="s">
        <v>134</v>
      </c>
      <c r="AW168" s="14" t="s">
        <v>31</v>
      </c>
      <c r="AX168" s="14" t="s">
        <v>83</v>
      </c>
      <c r="AY168" s="254" t="s">
        <v>126</v>
      </c>
    </row>
    <row r="169" s="15" customFormat="1">
      <c r="A169" s="15"/>
      <c r="B169" s="255"/>
      <c r="C169" s="256"/>
      <c r="D169" s="234" t="s">
        <v>136</v>
      </c>
      <c r="E169" s="257" t="s">
        <v>1</v>
      </c>
      <c r="F169" s="258" t="s">
        <v>140</v>
      </c>
      <c r="G169" s="256"/>
      <c r="H169" s="257" t="s">
        <v>1</v>
      </c>
      <c r="I169" s="259"/>
      <c r="J169" s="256"/>
      <c r="K169" s="256"/>
      <c r="L169" s="260"/>
      <c r="M169" s="261"/>
      <c r="N169" s="262"/>
      <c r="O169" s="262"/>
      <c r="P169" s="262"/>
      <c r="Q169" s="262"/>
      <c r="R169" s="262"/>
      <c r="S169" s="262"/>
      <c r="T169" s="263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64" t="s">
        <v>136</v>
      </c>
      <c r="AU169" s="264" t="s">
        <v>85</v>
      </c>
      <c r="AV169" s="15" t="s">
        <v>83</v>
      </c>
      <c r="AW169" s="15" t="s">
        <v>31</v>
      </c>
      <c r="AX169" s="15" t="s">
        <v>75</v>
      </c>
      <c r="AY169" s="264" t="s">
        <v>126</v>
      </c>
    </row>
    <row r="170" s="2" customFormat="1" ht="24.15" customHeight="1">
      <c r="A170" s="38"/>
      <c r="B170" s="39"/>
      <c r="C170" s="218" t="s">
        <v>133</v>
      </c>
      <c r="D170" s="218" t="s">
        <v>128</v>
      </c>
      <c r="E170" s="219" t="s">
        <v>855</v>
      </c>
      <c r="F170" s="220" t="s">
        <v>856</v>
      </c>
      <c r="G170" s="221" t="s">
        <v>131</v>
      </c>
      <c r="H170" s="222">
        <v>5</v>
      </c>
      <c r="I170" s="223"/>
      <c r="J170" s="224">
        <f>ROUND(I170*H170,2)</f>
        <v>0</v>
      </c>
      <c r="K170" s="220" t="s">
        <v>132</v>
      </c>
      <c r="L170" s="225"/>
      <c r="M170" s="226" t="s">
        <v>1</v>
      </c>
      <c r="N170" s="227" t="s">
        <v>40</v>
      </c>
      <c r="O170" s="91"/>
      <c r="P170" s="228">
        <f>O170*H170</f>
        <v>0</v>
      </c>
      <c r="Q170" s="228">
        <v>0.10073</v>
      </c>
      <c r="R170" s="228">
        <f>Q170*H170</f>
        <v>0.50365000000000004</v>
      </c>
      <c r="S170" s="228">
        <v>0</v>
      </c>
      <c r="T170" s="229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0" t="s">
        <v>133</v>
      </c>
      <c r="AT170" s="230" t="s">
        <v>128</v>
      </c>
      <c r="AU170" s="230" t="s">
        <v>85</v>
      </c>
      <c r="AY170" s="17" t="s">
        <v>126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7" t="s">
        <v>83</v>
      </c>
      <c r="BK170" s="231">
        <f>ROUND(I170*H170,2)</f>
        <v>0</v>
      </c>
      <c r="BL170" s="17" t="s">
        <v>134</v>
      </c>
      <c r="BM170" s="230" t="s">
        <v>857</v>
      </c>
    </row>
    <row r="171" s="15" customFormat="1">
      <c r="A171" s="15"/>
      <c r="B171" s="255"/>
      <c r="C171" s="256"/>
      <c r="D171" s="234" t="s">
        <v>136</v>
      </c>
      <c r="E171" s="257" t="s">
        <v>1</v>
      </c>
      <c r="F171" s="258" t="s">
        <v>858</v>
      </c>
      <c r="G171" s="256"/>
      <c r="H171" s="257" t="s">
        <v>1</v>
      </c>
      <c r="I171" s="259"/>
      <c r="J171" s="256"/>
      <c r="K171" s="256"/>
      <c r="L171" s="260"/>
      <c r="M171" s="261"/>
      <c r="N171" s="262"/>
      <c r="O171" s="262"/>
      <c r="P171" s="262"/>
      <c r="Q171" s="262"/>
      <c r="R171" s="262"/>
      <c r="S171" s="262"/>
      <c r="T171" s="263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64" t="s">
        <v>136</v>
      </c>
      <c r="AU171" s="264" t="s">
        <v>85</v>
      </c>
      <c r="AV171" s="15" t="s">
        <v>83</v>
      </c>
      <c r="AW171" s="15" t="s">
        <v>31</v>
      </c>
      <c r="AX171" s="15" t="s">
        <v>75</v>
      </c>
      <c r="AY171" s="264" t="s">
        <v>126</v>
      </c>
    </row>
    <row r="172" s="13" customFormat="1">
      <c r="A172" s="13"/>
      <c r="B172" s="232"/>
      <c r="C172" s="233"/>
      <c r="D172" s="234" t="s">
        <v>136</v>
      </c>
      <c r="E172" s="235" t="s">
        <v>1</v>
      </c>
      <c r="F172" s="236" t="s">
        <v>165</v>
      </c>
      <c r="G172" s="233"/>
      <c r="H172" s="237">
        <v>5</v>
      </c>
      <c r="I172" s="238"/>
      <c r="J172" s="233"/>
      <c r="K172" s="233"/>
      <c r="L172" s="239"/>
      <c r="M172" s="240"/>
      <c r="N172" s="241"/>
      <c r="O172" s="241"/>
      <c r="P172" s="241"/>
      <c r="Q172" s="241"/>
      <c r="R172" s="241"/>
      <c r="S172" s="241"/>
      <c r="T172" s="24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3" t="s">
        <v>136</v>
      </c>
      <c r="AU172" s="243" t="s">
        <v>85</v>
      </c>
      <c r="AV172" s="13" t="s">
        <v>85</v>
      </c>
      <c r="AW172" s="13" t="s">
        <v>31</v>
      </c>
      <c r="AX172" s="13" t="s">
        <v>75</v>
      </c>
      <c r="AY172" s="243" t="s">
        <v>126</v>
      </c>
    </row>
    <row r="173" s="14" customFormat="1">
      <c r="A173" s="14"/>
      <c r="B173" s="244"/>
      <c r="C173" s="245"/>
      <c r="D173" s="234" t="s">
        <v>136</v>
      </c>
      <c r="E173" s="246" t="s">
        <v>1</v>
      </c>
      <c r="F173" s="247" t="s">
        <v>139</v>
      </c>
      <c r="G173" s="245"/>
      <c r="H173" s="248">
        <v>5</v>
      </c>
      <c r="I173" s="249"/>
      <c r="J173" s="245"/>
      <c r="K173" s="245"/>
      <c r="L173" s="250"/>
      <c r="M173" s="251"/>
      <c r="N173" s="252"/>
      <c r="O173" s="252"/>
      <c r="P173" s="252"/>
      <c r="Q173" s="252"/>
      <c r="R173" s="252"/>
      <c r="S173" s="252"/>
      <c r="T173" s="253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4" t="s">
        <v>136</v>
      </c>
      <c r="AU173" s="254" t="s">
        <v>85</v>
      </c>
      <c r="AV173" s="14" t="s">
        <v>134</v>
      </c>
      <c r="AW173" s="14" t="s">
        <v>31</v>
      </c>
      <c r="AX173" s="14" t="s">
        <v>83</v>
      </c>
      <c r="AY173" s="254" t="s">
        <v>126</v>
      </c>
    </row>
    <row r="174" s="15" customFormat="1">
      <c r="A174" s="15"/>
      <c r="B174" s="255"/>
      <c r="C174" s="256"/>
      <c r="D174" s="234" t="s">
        <v>136</v>
      </c>
      <c r="E174" s="257" t="s">
        <v>1</v>
      </c>
      <c r="F174" s="258" t="s">
        <v>140</v>
      </c>
      <c r="G174" s="256"/>
      <c r="H174" s="257" t="s">
        <v>1</v>
      </c>
      <c r="I174" s="259"/>
      <c r="J174" s="256"/>
      <c r="K174" s="256"/>
      <c r="L174" s="260"/>
      <c r="M174" s="261"/>
      <c r="N174" s="262"/>
      <c r="O174" s="262"/>
      <c r="P174" s="262"/>
      <c r="Q174" s="262"/>
      <c r="R174" s="262"/>
      <c r="S174" s="262"/>
      <c r="T174" s="263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64" t="s">
        <v>136</v>
      </c>
      <c r="AU174" s="264" t="s">
        <v>85</v>
      </c>
      <c r="AV174" s="15" t="s">
        <v>83</v>
      </c>
      <c r="AW174" s="15" t="s">
        <v>31</v>
      </c>
      <c r="AX174" s="15" t="s">
        <v>75</v>
      </c>
      <c r="AY174" s="264" t="s">
        <v>126</v>
      </c>
    </row>
    <row r="175" s="2" customFormat="1" ht="24.15" customHeight="1">
      <c r="A175" s="38"/>
      <c r="B175" s="39"/>
      <c r="C175" s="218" t="s">
        <v>185</v>
      </c>
      <c r="D175" s="218" t="s">
        <v>128</v>
      </c>
      <c r="E175" s="219" t="s">
        <v>859</v>
      </c>
      <c r="F175" s="220" t="s">
        <v>860</v>
      </c>
      <c r="G175" s="221" t="s">
        <v>131</v>
      </c>
      <c r="H175" s="222">
        <v>3</v>
      </c>
      <c r="I175" s="223"/>
      <c r="J175" s="224">
        <f>ROUND(I175*H175,2)</f>
        <v>0</v>
      </c>
      <c r="K175" s="220" t="s">
        <v>132</v>
      </c>
      <c r="L175" s="225"/>
      <c r="M175" s="226" t="s">
        <v>1</v>
      </c>
      <c r="N175" s="227" t="s">
        <v>40</v>
      </c>
      <c r="O175" s="91"/>
      <c r="P175" s="228">
        <f>O175*H175</f>
        <v>0</v>
      </c>
      <c r="Q175" s="228">
        <v>0.10446</v>
      </c>
      <c r="R175" s="228">
        <f>Q175*H175</f>
        <v>0.31337999999999999</v>
      </c>
      <c r="S175" s="228">
        <v>0</v>
      </c>
      <c r="T175" s="229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0" t="s">
        <v>133</v>
      </c>
      <c r="AT175" s="230" t="s">
        <v>128</v>
      </c>
      <c r="AU175" s="230" t="s">
        <v>85</v>
      </c>
      <c r="AY175" s="17" t="s">
        <v>126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7" t="s">
        <v>83</v>
      </c>
      <c r="BK175" s="231">
        <f>ROUND(I175*H175,2)</f>
        <v>0</v>
      </c>
      <c r="BL175" s="17" t="s">
        <v>134</v>
      </c>
      <c r="BM175" s="230" t="s">
        <v>861</v>
      </c>
    </row>
    <row r="176" s="15" customFormat="1">
      <c r="A176" s="15"/>
      <c r="B176" s="255"/>
      <c r="C176" s="256"/>
      <c r="D176" s="234" t="s">
        <v>136</v>
      </c>
      <c r="E176" s="257" t="s">
        <v>1</v>
      </c>
      <c r="F176" s="258" t="s">
        <v>862</v>
      </c>
      <c r="G176" s="256"/>
      <c r="H176" s="257" t="s">
        <v>1</v>
      </c>
      <c r="I176" s="259"/>
      <c r="J176" s="256"/>
      <c r="K176" s="256"/>
      <c r="L176" s="260"/>
      <c r="M176" s="261"/>
      <c r="N176" s="262"/>
      <c r="O176" s="262"/>
      <c r="P176" s="262"/>
      <c r="Q176" s="262"/>
      <c r="R176" s="262"/>
      <c r="S176" s="262"/>
      <c r="T176" s="263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64" t="s">
        <v>136</v>
      </c>
      <c r="AU176" s="264" t="s">
        <v>85</v>
      </c>
      <c r="AV176" s="15" t="s">
        <v>83</v>
      </c>
      <c r="AW176" s="15" t="s">
        <v>31</v>
      </c>
      <c r="AX176" s="15" t="s">
        <v>75</v>
      </c>
      <c r="AY176" s="264" t="s">
        <v>126</v>
      </c>
    </row>
    <row r="177" s="13" customFormat="1">
      <c r="A177" s="13"/>
      <c r="B177" s="232"/>
      <c r="C177" s="233"/>
      <c r="D177" s="234" t="s">
        <v>136</v>
      </c>
      <c r="E177" s="235" t="s">
        <v>1</v>
      </c>
      <c r="F177" s="236" t="s">
        <v>150</v>
      </c>
      <c r="G177" s="233"/>
      <c r="H177" s="237">
        <v>3</v>
      </c>
      <c r="I177" s="238"/>
      <c r="J177" s="233"/>
      <c r="K177" s="233"/>
      <c r="L177" s="239"/>
      <c r="M177" s="240"/>
      <c r="N177" s="241"/>
      <c r="O177" s="241"/>
      <c r="P177" s="241"/>
      <c r="Q177" s="241"/>
      <c r="R177" s="241"/>
      <c r="S177" s="241"/>
      <c r="T177" s="24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3" t="s">
        <v>136</v>
      </c>
      <c r="AU177" s="243" t="s">
        <v>85</v>
      </c>
      <c r="AV177" s="13" t="s">
        <v>85</v>
      </c>
      <c r="AW177" s="13" t="s">
        <v>31</v>
      </c>
      <c r="AX177" s="13" t="s">
        <v>75</v>
      </c>
      <c r="AY177" s="243" t="s">
        <v>126</v>
      </c>
    </row>
    <row r="178" s="14" customFormat="1">
      <c r="A178" s="14"/>
      <c r="B178" s="244"/>
      <c r="C178" s="245"/>
      <c r="D178" s="234" t="s">
        <v>136</v>
      </c>
      <c r="E178" s="246" t="s">
        <v>1</v>
      </c>
      <c r="F178" s="247" t="s">
        <v>139</v>
      </c>
      <c r="G178" s="245"/>
      <c r="H178" s="248">
        <v>3</v>
      </c>
      <c r="I178" s="249"/>
      <c r="J178" s="245"/>
      <c r="K178" s="245"/>
      <c r="L178" s="250"/>
      <c r="M178" s="251"/>
      <c r="N178" s="252"/>
      <c r="O178" s="252"/>
      <c r="P178" s="252"/>
      <c r="Q178" s="252"/>
      <c r="R178" s="252"/>
      <c r="S178" s="252"/>
      <c r="T178" s="253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4" t="s">
        <v>136</v>
      </c>
      <c r="AU178" s="254" t="s">
        <v>85</v>
      </c>
      <c r="AV178" s="14" t="s">
        <v>134</v>
      </c>
      <c r="AW178" s="14" t="s">
        <v>31</v>
      </c>
      <c r="AX178" s="14" t="s">
        <v>83</v>
      </c>
      <c r="AY178" s="254" t="s">
        <v>126</v>
      </c>
    </row>
    <row r="179" s="15" customFormat="1">
      <c r="A179" s="15"/>
      <c r="B179" s="255"/>
      <c r="C179" s="256"/>
      <c r="D179" s="234" t="s">
        <v>136</v>
      </c>
      <c r="E179" s="257" t="s">
        <v>1</v>
      </c>
      <c r="F179" s="258" t="s">
        <v>140</v>
      </c>
      <c r="G179" s="256"/>
      <c r="H179" s="257" t="s">
        <v>1</v>
      </c>
      <c r="I179" s="259"/>
      <c r="J179" s="256"/>
      <c r="K179" s="256"/>
      <c r="L179" s="260"/>
      <c r="M179" s="261"/>
      <c r="N179" s="262"/>
      <c r="O179" s="262"/>
      <c r="P179" s="262"/>
      <c r="Q179" s="262"/>
      <c r="R179" s="262"/>
      <c r="S179" s="262"/>
      <c r="T179" s="263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64" t="s">
        <v>136</v>
      </c>
      <c r="AU179" s="264" t="s">
        <v>85</v>
      </c>
      <c r="AV179" s="15" t="s">
        <v>83</v>
      </c>
      <c r="AW179" s="15" t="s">
        <v>31</v>
      </c>
      <c r="AX179" s="15" t="s">
        <v>75</v>
      </c>
      <c r="AY179" s="264" t="s">
        <v>126</v>
      </c>
    </row>
    <row r="180" s="2" customFormat="1" ht="24.15" customHeight="1">
      <c r="A180" s="38"/>
      <c r="B180" s="39"/>
      <c r="C180" s="218" t="s">
        <v>189</v>
      </c>
      <c r="D180" s="218" t="s">
        <v>128</v>
      </c>
      <c r="E180" s="219" t="s">
        <v>863</v>
      </c>
      <c r="F180" s="220" t="s">
        <v>864</v>
      </c>
      <c r="G180" s="221" t="s">
        <v>131</v>
      </c>
      <c r="H180" s="222">
        <v>3</v>
      </c>
      <c r="I180" s="223"/>
      <c r="J180" s="224">
        <f>ROUND(I180*H180,2)</f>
        <v>0</v>
      </c>
      <c r="K180" s="220" t="s">
        <v>132</v>
      </c>
      <c r="L180" s="225"/>
      <c r="M180" s="226" t="s">
        <v>1</v>
      </c>
      <c r="N180" s="227" t="s">
        <v>40</v>
      </c>
      <c r="O180" s="91"/>
      <c r="P180" s="228">
        <f>O180*H180</f>
        <v>0</v>
      </c>
      <c r="Q180" s="228">
        <v>0.10819</v>
      </c>
      <c r="R180" s="228">
        <f>Q180*H180</f>
        <v>0.32456999999999997</v>
      </c>
      <c r="S180" s="228">
        <v>0</v>
      </c>
      <c r="T180" s="229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0" t="s">
        <v>133</v>
      </c>
      <c r="AT180" s="230" t="s">
        <v>128</v>
      </c>
      <c r="AU180" s="230" t="s">
        <v>85</v>
      </c>
      <c r="AY180" s="17" t="s">
        <v>126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7" t="s">
        <v>83</v>
      </c>
      <c r="BK180" s="231">
        <f>ROUND(I180*H180,2)</f>
        <v>0</v>
      </c>
      <c r="BL180" s="17" t="s">
        <v>134</v>
      </c>
      <c r="BM180" s="230" t="s">
        <v>865</v>
      </c>
    </row>
    <row r="181" s="15" customFormat="1">
      <c r="A181" s="15"/>
      <c r="B181" s="255"/>
      <c r="C181" s="256"/>
      <c r="D181" s="234" t="s">
        <v>136</v>
      </c>
      <c r="E181" s="257" t="s">
        <v>1</v>
      </c>
      <c r="F181" s="258" t="s">
        <v>866</v>
      </c>
      <c r="G181" s="256"/>
      <c r="H181" s="257" t="s">
        <v>1</v>
      </c>
      <c r="I181" s="259"/>
      <c r="J181" s="256"/>
      <c r="K181" s="256"/>
      <c r="L181" s="260"/>
      <c r="M181" s="261"/>
      <c r="N181" s="262"/>
      <c r="O181" s="262"/>
      <c r="P181" s="262"/>
      <c r="Q181" s="262"/>
      <c r="R181" s="262"/>
      <c r="S181" s="262"/>
      <c r="T181" s="263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64" t="s">
        <v>136</v>
      </c>
      <c r="AU181" s="264" t="s">
        <v>85</v>
      </c>
      <c r="AV181" s="15" t="s">
        <v>83</v>
      </c>
      <c r="AW181" s="15" t="s">
        <v>31</v>
      </c>
      <c r="AX181" s="15" t="s">
        <v>75</v>
      </c>
      <c r="AY181" s="264" t="s">
        <v>126</v>
      </c>
    </row>
    <row r="182" s="13" customFormat="1">
      <c r="A182" s="13"/>
      <c r="B182" s="232"/>
      <c r="C182" s="233"/>
      <c r="D182" s="234" t="s">
        <v>136</v>
      </c>
      <c r="E182" s="235" t="s">
        <v>1</v>
      </c>
      <c r="F182" s="236" t="s">
        <v>150</v>
      </c>
      <c r="G182" s="233"/>
      <c r="H182" s="237">
        <v>3</v>
      </c>
      <c r="I182" s="238"/>
      <c r="J182" s="233"/>
      <c r="K182" s="233"/>
      <c r="L182" s="239"/>
      <c r="M182" s="240"/>
      <c r="N182" s="241"/>
      <c r="O182" s="241"/>
      <c r="P182" s="241"/>
      <c r="Q182" s="241"/>
      <c r="R182" s="241"/>
      <c r="S182" s="241"/>
      <c r="T182" s="24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3" t="s">
        <v>136</v>
      </c>
      <c r="AU182" s="243" t="s">
        <v>85</v>
      </c>
      <c r="AV182" s="13" t="s">
        <v>85</v>
      </c>
      <c r="AW182" s="13" t="s">
        <v>31</v>
      </c>
      <c r="AX182" s="13" t="s">
        <v>75</v>
      </c>
      <c r="AY182" s="243" t="s">
        <v>126</v>
      </c>
    </row>
    <row r="183" s="14" customFormat="1">
      <c r="A183" s="14"/>
      <c r="B183" s="244"/>
      <c r="C183" s="245"/>
      <c r="D183" s="234" t="s">
        <v>136</v>
      </c>
      <c r="E183" s="246" t="s">
        <v>1</v>
      </c>
      <c r="F183" s="247" t="s">
        <v>139</v>
      </c>
      <c r="G183" s="245"/>
      <c r="H183" s="248">
        <v>3</v>
      </c>
      <c r="I183" s="249"/>
      <c r="J183" s="245"/>
      <c r="K183" s="245"/>
      <c r="L183" s="250"/>
      <c r="M183" s="251"/>
      <c r="N183" s="252"/>
      <c r="O183" s="252"/>
      <c r="P183" s="252"/>
      <c r="Q183" s="252"/>
      <c r="R183" s="252"/>
      <c r="S183" s="252"/>
      <c r="T183" s="253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4" t="s">
        <v>136</v>
      </c>
      <c r="AU183" s="254" t="s">
        <v>85</v>
      </c>
      <c r="AV183" s="14" t="s">
        <v>134</v>
      </c>
      <c r="AW183" s="14" t="s">
        <v>31</v>
      </c>
      <c r="AX183" s="14" t="s">
        <v>83</v>
      </c>
      <c r="AY183" s="254" t="s">
        <v>126</v>
      </c>
    </row>
    <row r="184" s="15" customFormat="1">
      <c r="A184" s="15"/>
      <c r="B184" s="255"/>
      <c r="C184" s="256"/>
      <c r="D184" s="234" t="s">
        <v>136</v>
      </c>
      <c r="E184" s="257" t="s">
        <v>1</v>
      </c>
      <c r="F184" s="258" t="s">
        <v>140</v>
      </c>
      <c r="G184" s="256"/>
      <c r="H184" s="257" t="s">
        <v>1</v>
      </c>
      <c r="I184" s="259"/>
      <c r="J184" s="256"/>
      <c r="K184" s="256"/>
      <c r="L184" s="260"/>
      <c r="M184" s="261"/>
      <c r="N184" s="262"/>
      <c r="O184" s="262"/>
      <c r="P184" s="262"/>
      <c r="Q184" s="262"/>
      <c r="R184" s="262"/>
      <c r="S184" s="262"/>
      <c r="T184" s="263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64" t="s">
        <v>136</v>
      </c>
      <c r="AU184" s="264" t="s">
        <v>85</v>
      </c>
      <c r="AV184" s="15" t="s">
        <v>83</v>
      </c>
      <c r="AW184" s="15" t="s">
        <v>31</v>
      </c>
      <c r="AX184" s="15" t="s">
        <v>75</v>
      </c>
      <c r="AY184" s="264" t="s">
        <v>126</v>
      </c>
    </row>
    <row r="185" s="2" customFormat="1" ht="24.15" customHeight="1">
      <c r="A185" s="38"/>
      <c r="B185" s="39"/>
      <c r="C185" s="218" t="s">
        <v>195</v>
      </c>
      <c r="D185" s="218" t="s">
        <v>128</v>
      </c>
      <c r="E185" s="219" t="s">
        <v>867</v>
      </c>
      <c r="F185" s="220" t="s">
        <v>868</v>
      </c>
      <c r="G185" s="221" t="s">
        <v>131</v>
      </c>
      <c r="H185" s="222">
        <v>3</v>
      </c>
      <c r="I185" s="223"/>
      <c r="J185" s="224">
        <f>ROUND(I185*H185,2)</f>
        <v>0</v>
      </c>
      <c r="K185" s="220" t="s">
        <v>132</v>
      </c>
      <c r="L185" s="225"/>
      <c r="M185" s="226" t="s">
        <v>1</v>
      </c>
      <c r="N185" s="227" t="s">
        <v>40</v>
      </c>
      <c r="O185" s="91"/>
      <c r="P185" s="228">
        <f>O185*H185</f>
        <v>0</v>
      </c>
      <c r="Q185" s="228">
        <v>0.11192000000000001</v>
      </c>
      <c r="R185" s="228">
        <f>Q185*H185</f>
        <v>0.33576</v>
      </c>
      <c r="S185" s="228">
        <v>0</v>
      </c>
      <c r="T185" s="229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0" t="s">
        <v>133</v>
      </c>
      <c r="AT185" s="230" t="s">
        <v>128</v>
      </c>
      <c r="AU185" s="230" t="s">
        <v>85</v>
      </c>
      <c r="AY185" s="17" t="s">
        <v>126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17" t="s">
        <v>83</v>
      </c>
      <c r="BK185" s="231">
        <f>ROUND(I185*H185,2)</f>
        <v>0</v>
      </c>
      <c r="BL185" s="17" t="s">
        <v>134</v>
      </c>
      <c r="BM185" s="230" t="s">
        <v>869</v>
      </c>
    </row>
    <row r="186" s="15" customFormat="1">
      <c r="A186" s="15"/>
      <c r="B186" s="255"/>
      <c r="C186" s="256"/>
      <c r="D186" s="234" t="s">
        <v>136</v>
      </c>
      <c r="E186" s="257" t="s">
        <v>1</v>
      </c>
      <c r="F186" s="258" t="s">
        <v>870</v>
      </c>
      <c r="G186" s="256"/>
      <c r="H186" s="257" t="s">
        <v>1</v>
      </c>
      <c r="I186" s="259"/>
      <c r="J186" s="256"/>
      <c r="K186" s="256"/>
      <c r="L186" s="260"/>
      <c r="M186" s="261"/>
      <c r="N186" s="262"/>
      <c r="O186" s="262"/>
      <c r="P186" s="262"/>
      <c r="Q186" s="262"/>
      <c r="R186" s="262"/>
      <c r="S186" s="262"/>
      <c r="T186" s="263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64" t="s">
        <v>136</v>
      </c>
      <c r="AU186" s="264" t="s">
        <v>85</v>
      </c>
      <c r="AV186" s="15" t="s">
        <v>83</v>
      </c>
      <c r="AW186" s="15" t="s">
        <v>31</v>
      </c>
      <c r="AX186" s="15" t="s">
        <v>75</v>
      </c>
      <c r="AY186" s="264" t="s">
        <v>126</v>
      </c>
    </row>
    <row r="187" s="13" customFormat="1">
      <c r="A187" s="13"/>
      <c r="B187" s="232"/>
      <c r="C187" s="233"/>
      <c r="D187" s="234" t="s">
        <v>136</v>
      </c>
      <c r="E187" s="235" t="s">
        <v>1</v>
      </c>
      <c r="F187" s="236" t="s">
        <v>150</v>
      </c>
      <c r="G187" s="233"/>
      <c r="H187" s="237">
        <v>3</v>
      </c>
      <c r="I187" s="238"/>
      <c r="J187" s="233"/>
      <c r="K187" s="233"/>
      <c r="L187" s="239"/>
      <c r="M187" s="240"/>
      <c r="N187" s="241"/>
      <c r="O187" s="241"/>
      <c r="P187" s="241"/>
      <c r="Q187" s="241"/>
      <c r="R187" s="241"/>
      <c r="S187" s="241"/>
      <c r="T187" s="242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3" t="s">
        <v>136</v>
      </c>
      <c r="AU187" s="243" t="s">
        <v>85</v>
      </c>
      <c r="AV187" s="13" t="s">
        <v>85</v>
      </c>
      <c r="AW187" s="13" t="s">
        <v>31</v>
      </c>
      <c r="AX187" s="13" t="s">
        <v>75</v>
      </c>
      <c r="AY187" s="243" t="s">
        <v>126</v>
      </c>
    </row>
    <row r="188" s="14" customFormat="1">
      <c r="A188" s="14"/>
      <c r="B188" s="244"/>
      <c r="C188" s="245"/>
      <c r="D188" s="234" t="s">
        <v>136</v>
      </c>
      <c r="E188" s="246" t="s">
        <v>1</v>
      </c>
      <c r="F188" s="247" t="s">
        <v>139</v>
      </c>
      <c r="G188" s="245"/>
      <c r="H188" s="248">
        <v>3</v>
      </c>
      <c r="I188" s="249"/>
      <c r="J188" s="245"/>
      <c r="K188" s="245"/>
      <c r="L188" s="250"/>
      <c r="M188" s="251"/>
      <c r="N188" s="252"/>
      <c r="O188" s="252"/>
      <c r="P188" s="252"/>
      <c r="Q188" s="252"/>
      <c r="R188" s="252"/>
      <c r="S188" s="252"/>
      <c r="T188" s="253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4" t="s">
        <v>136</v>
      </c>
      <c r="AU188" s="254" t="s">
        <v>85</v>
      </c>
      <c r="AV188" s="14" t="s">
        <v>134</v>
      </c>
      <c r="AW188" s="14" t="s">
        <v>31</v>
      </c>
      <c r="AX188" s="14" t="s">
        <v>83</v>
      </c>
      <c r="AY188" s="254" t="s">
        <v>126</v>
      </c>
    </row>
    <row r="189" s="15" customFormat="1">
      <c r="A189" s="15"/>
      <c r="B189" s="255"/>
      <c r="C189" s="256"/>
      <c r="D189" s="234" t="s">
        <v>136</v>
      </c>
      <c r="E189" s="257" t="s">
        <v>1</v>
      </c>
      <c r="F189" s="258" t="s">
        <v>140</v>
      </c>
      <c r="G189" s="256"/>
      <c r="H189" s="257" t="s">
        <v>1</v>
      </c>
      <c r="I189" s="259"/>
      <c r="J189" s="256"/>
      <c r="K189" s="256"/>
      <c r="L189" s="260"/>
      <c r="M189" s="261"/>
      <c r="N189" s="262"/>
      <c r="O189" s="262"/>
      <c r="P189" s="262"/>
      <c r="Q189" s="262"/>
      <c r="R189" s="262"/>
      <c r="S189" s="262"/>
      <c r="T189" s="263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64" t="s">
        <v>136</v>
      </c>
      <c r="AU189" s="264" t="s">
        <v>85</v>
      </c>
      <c r="AV189" s="15" t="s">
        <v>83</v>
      </c>
      <c r="AW189" s="15" t="s">
        <v>31</v>
      </c>
      <c r="AX189" s="15" t="s">
        <v>75</v>
      </c>
      <c r="AY189" s="264" t="s">
        <v>126</v>
      </c>
    </row>
    <row r="190" s="2" customFormat="1" ht="24.15" customHeight="1">
      <c r="A190" s="38"/>
      <c r="B190" s="39"/>
      <c r="C190" s="218" t="s">
        <v>194</v>
      </c>
      <c r="D190" s="218" t="s">
        <v>128</v>
      </c>
      <c r="E190" s="219" t="s">
        <v>871</v>
      </c>
      <c r="F190" s="220" t="s">
        <v>872</v>
      </c>
      <c r="G190" s="221" t="s">
        <v>131</v>
      </c>
      <c r="H190" s="222">
        <v>2</v>
      </c>
      <c r="I190" s="223"/>
      <c r="J190" s="224">
        <f>ROUND(I190*H190,2)</f>
        <v>0</v>
      </c>
      <c r="K190" s="220" t="s">
        <v>132</v>
      </c>
      <c r="L190" s="225"/>
      <c r="M190" s="226" t="s">
        <v>1</v>
      </c>
      <c r="N190" s="227" t="s">
        <v>40</v>
      </c>
      <c r="O190" s="91"/>
      <c r="P190" s="228">
        <f>O190*H190</f>
        <v>0</v>
      </c>
      <c r="Q190" s="228">
        <v>0.11565</v>
      </c>
      <c r="R190" s="228">
        <f>Q190*H190</f>
        <v>0.23130000000000001</v>
      </c>
      <c r="S190" s="228">
        <v>0</v>
      </c>
      <c r="T190" s="229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30" t="s">
        <v>133</v>
      </c>
      <c r="AT190" s="230" t="s">
        <v>128</v>
      </c>
      <c r="AU190" s="230" t="s">
        <v>85</v>
      </c>
      <c r="AY190" s="17" t="s">
        <v>126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7" t="s">
        <v>83</v>
      </c>
      <c r="BK190" s="231">
        <f>ROUND(I190*H190,2)</f>
        <v>0</v>
      </c>
      <c r="BL190" s="17" t="s">
        <v>134</v>
      </c>
      <c r="BM190" s="230" t="s">
        <v>873</v>
      </c>
    </row>
    <row r="191" s="15" customFormat="1">
      <c r="A191" s="15"/>
      <c r="B191" s="255"/>
      <c r="C191" s="256"/>
      <c r="D191" s="234" t="s">
        <v>136</v>
      </c>
      <c r="E191" s="257" t="s">
        <v>1</v>
      </c>
      <c r="F191" s="258" t="s">
        <v>874</v>
      </c>
      <c r="G191" s="256"/>
      <c r="H191" s="257" t="s">
        <v>1</v>
      </c>
      <c r="I191" s="259"/>
      <c r="J191" s="256"/>
      <c r="K191" s="256"/>
      <c r="L191" s="260"/>
      <c r="M191" s="261"/>
      <c r="N191" s="262"/>
      <c r="O191" s="262"/>
      <c r="P191" s="262"/>
      <c r="Q191" s="262"/>
      <c r="R191" s="262"/>
      <c r="S191" s="262"/>
      <c r="T191" s="263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64" t="s">
        <v>136</v>
      </c>
      <c r="AU191" s="264" t="s">
        <v>85</v>
      </c>
      <c r="AV191" s="15" t="s">
        <v>83</v>
      </c>
      <c r="AW191" s="15" t="s">
        <v>31</v>
      </c>
      <c r="AX191" s="15" t="s">
        <v>75</v>
      </c>
      <c r="AY191" s="264" t="s">
        <v>126</v>
      </c>
    </row>
    <row r="192" s="13" customFormat="1">
      <c r="A192" s="13"/>
      <c r="B192" s="232"/>
      <c r="C192" s="233"/>
      <c r="D192" s="234" t="s">
        <v>136</v>
      </c>
      <c r="E192" s="235" t="s">
        <v>1</v>
      </c>
      <c r="F192" s="236" t="s">
        <v>85</v>
      </c>
      <c r="G192" s="233"/>
      <c r="H192" s="237">
        <v>2</v>
      </c>
      <c r="I192" s="238"/>
      <c r="J192" s="233"/>
      <c r="K192" s="233"/>
      <c r="L192" s="239"/>
      <c r="M192" s="240"/>
      <c r="N192" s="241"/>
      <c r="O192" s="241"/>
      <c r="P192" s="241"/>
      <c r="Q192" s="241"/>
      <c r="R192" s="241"/>
      <c r="S192" s="241"/>
      <c r="T192" s="24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3" t="s">
        <v>136</v>
      </c>
      <c r="AU192" s="243" t="s">
        <v>85</v>
      </c>
      <c r="AV192" s="13" t="s">
        <v>85</v>
      </c>
      <c r="AW192" s="13" t="s">
        <v>31</v>
      </c>
      <c r="AX192" s="13" t="s">
        <v>75</v>
      </c>
      <c r="AY192" s="243" t="s">
        <v>126</v>
      </c>
    </row>
    <row r="193" s="14" customFormat="1">
      <c r="A193" s="14"/>
      <c r="B193" s="244"/>
      <c r="C193" s="245"/>
      <c r="D193" s="234" t="s">
        <v>136</v>
      </c>
      <c r="E193" s="246" t="s">
        <v>1</v>
      </c>
      <c r="F193" s="247" t="s">
        <v>139</v>
      </c>
      <c r="G193" s="245"/>
      <c r="H193" s="248">
        <v>2</v>
      </c>
      <c r="I193" s="249"/>
      <c r="J193" s="245"/>
      <c r="K193" s="245"/>
      <c r="L193" s="250"/>
      <c r="M193" s="251"/>
      <c r="N193" s="252"/>
      <c r="O193" s="252"/>
      <c r="P193" s="252"/>
      <c r="Q193" s="252"/>
      <c r="R193" s="252"/>
      <c r="S193" s="252"/>
      <c r="T193" s="253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4" t="s">
        <v>136</v>
      </c>
      <c r="AU193" s="254" t="s">
        <v>85</v>
      </c>
      <c r="AV193" s="14" t="s">
        <v>134</v>
      </c>
      <c r="AW193" s="14" t="s">
        <v>31</v>
      </c>
      <c r="AX193" s="14" t="s">
        <v>83</v>
      </c>
      <c r="AY193" s="254" t="s">
        <v>126</v>
      </c>
    </row>
    <row r="194" s="15" customFormat="1">
      <c r="A194" s="15"/>
      <c r="B194" s="255"/>
      <c r="C194" s="256"/>
      <c r="D194" s="234" t="s">
        <v>136</v>
      </c>
      <c r="E194" s="257" t="s">
        <v>1</v>
      </c>
      <c r="F194" s="258" t="s">
        <v>140</v>
      </c>
      <c r="G194" s="256"/>
      <c r="H194" s="257" t="s">
        <v>1</v>
      </c>
      <c r="I194" s="259"/>
      <c r="J194" s="256"/>
      <c r="K194" s="256"/>
      <c r="L194" s="260"/>
      <c r="M194" s="261"/>
      <c r="N194" s="262"/>
      <c r="O194" s="262"/>
      <c r="P194" s="262"/>
      <c r="Q194" s="262"/>
      <c r="R194" s="262"/>
      <c r="S194" s="262"/>
      <c r="T194" s="263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64" t="s">
        <v>136</v>
      </c>
      <c r="AU194" s="264" t="s">
        <v>85</v>
      </c>
      <c r="AV194" s="15" t="s">
        <v>83</v>
      </c>
      <c r="AW194" s="15" t="s">
        <v>31</v>
      </c>
      <c r="AX194" s="15" t="s">
        <v>75</v>
      </c>
      <c r="AY194" s="264" t="s">
        <v>126</v>
      </c>
    </row>
    <row r="195" s="2" customFormat="1" ht="24.15" customHeight="1">
      <c r="A195" s="38"/>
      <c r="B195" s="39"/>
      <c r="C195" s="218" t="s">
        <v>204</v>
      </c>
      <c r="D195" s="218" t="s">
        <v>128</v>
      </c>
      <c r="E195" s="219" t="s">
        <v>875</v>
      </c>
      <c r="F195" s="220" t="s">
        <v>876</v>
      </c>
      <c r="G195" s="221" t="s">
        <v>131</v>
      </c>
      <c r="H195" s="222">
        <v>2</v>
      </c>
      <c r="I195" s="223"/>
      <c r="J195" s="224">
        <f>ROUND(I195*H195,2)</f>
        <v>0</v>
      </c>
      <c r="K195" s="220" t="s">
        <v>132</v>
      </c>
      <c r="L195" s="225"/>
      <c r="M195" s="226" t="s">
        <v>1</v>
      </c>
      <c r="N195" s="227" t="s">
        <v>40</v>
      </c>
      <c r="O195" s="91"/>
      <c r="P195" s="228">
        <f>O195*H195</f>
        <v>0</v>
      </c>
      <c r="Q195" s="228">
        <v>0.11938</v>
      </c>
      <c r="R195" s="228">
        <f>Q195*H195</f>
        <v>0.23876</v>
      </c>
      <c r="S195" s="228">
        <v>0</v>
      </c>
      <c r="T195" s="229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30" t="s">
        <v>133</v>
      </c>
      <c r="AT195" s="230" t="s">
        <v>128</v>
      </c>
      <c r="AU195" s="230" t="s">
        <v>85</v>
      </c>
      <c r="AY195" s="17" t="s">
        <v>126</v>
      </c>
      <c r="BE195" s="231">
        <f>IF(N195="základní",J195,0)</f>
        <v>0</v>
      </c>
      <c r="BF195" s="231">
        <f>IF(N195="snížená",J195,0)</f>
        <v>0</v>
      </c>
      <c r="BG195" s="231">
        <f>IF(N195="zákl. přenesená",J195,0)</f>
        <v>0</v>
      </c>
      <c r="BH195" s="231">
        <f>IF(N195="sníž. přenesená",J195,0)</f>
        <v>0</v>
      </c>
      <c r="BI195" s="231">
        <f>IF(N195="nulová",J195,0)</f>
        <v>0</v>
      </c>
      <c r="BJ195" s="17" t="s">
        <v>83</v>
      </c>
      <c r="BK195" s="231">
        <f>ROUND(I195*H195,2)</f>
        <v>0</v>
      </c>
      <c r="BL195" s="17" t="s">
        <v>134</v>
      </c>
      <c r="BM195" s="230" t="s">
        <v>877</v>
      </c>
    </row>
    <row r="196" s="15" customFormat="1">
      <c r="A196" s="15"/>
      <c r="B196" s="255"/>
      <c r="C196" s="256"/>
      <c r="D196" s="234" t="s">
        <v>136</v>
      </c>
      <c r="E196" s="257" t="s">
        <v>1</v>
      </c>
      <c r="F196" s="258" t="s">
        <v>878</v>
      </c>
      <c r="G196" s="256"/>
      <c r="H196" s="257" t="s">
        <v>1</v>
      </c>
      <c r="I196" s="259"/>
      <c r="J196" s="256"/>
      <c r="K196" s="256"/>
      <c r="L196" s="260"/>
      <c r="M196" s="261"/>
      <c r="N196" s="262"/>
      <c r="O196" s="262"/>
      <c r="P196" s="262"/>
      <c r="Q196" s="262"/>
      <c r="R196" s="262"/>
      <c r="S196" s="262"/>
      <c r="T196" s="263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64" t="s">
        <v>136</v>
      </c>
      <c r="AU196" s="264" t="s">
        <v>85</v>
      </c>
      <c r="AV196" s="15" t="s">
        <v>83</v>
      </c>
      <c r="AW196" s="15" t="s">
        <v>31</v>
      </c>
      <c r="AX196" s="15" t="s">
        <v>75</v>
      </c>
      <c r="AY196" s="264" t="s">
        <v>126</v>
      </c>
    </row>
    <row r="197" s="13" customFormat="1">
      <c r="A197" s="13"/>
      <c r="B197" s="232"/>
      <c r="C197" s="233"/>
      <c r="D197" s="234" t="s">
        <v>136</v>
      </c>
      <c r="E197" s="235" t="s">
        <v>1</v>
      </c>
      <c r="F197" s="236" t="s">
        <v>85</v>
      </c>
      <c r="G197" s="233"/>
      <c r="H197" s="237">
        <v>2</v>
      </c>
      <c r="I197" s="238"/>
      <c r="J197" s="233"/>
      <c r="K197" s="233"/>
      <c r="L197" s="239"/>
      <c r="M197" s="240"/>
      <c r="N197" s="241"/>
      <c r="O197" s="241"/>
      <c r="P197" s="241"/>
      <c r="Q197" s="241"/>
      <c r="R197" s="241"/>
      <c r="S197" s="241"/>
      <c r="T197" s="242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3" t="s">
        <v>136</v>
      </c>
      <c r="AU197" s="243" t="s">
        <v>85</v>
      </c>
      <c r="AV197" s="13" t="s">
        <v>85</v>
      </c>
      <c r="AW197" s="13" t="s">
        <v>31</v>
      </c>
      <c r="AX197" s="13" t="s">
        <v>75</v>
      </c>
      <c r="AY197" s="243" t="s">
        <v>126</v>
      </c>
    </row>
    <row r="198" s="14" customFormat="1">
      <c r="A198" s="14"/>
      <c r="B198" s="244"/>
      <c r="C198" s="245"/>
      <c r="D198" s="234" t="s">
        <v>136</v>
      </c>
      <c r="E198" s="246" t="s">
        <v>1</v>
      </c>
      <c r="F198" s="247" t="s">
        <v>139</v>
      </c>
      <c r="G198" s="245"/>
      <c r="H198" s="248">
        <v>2</v>
      </c>
      <c r="I198" s="249"/>
      <c r="J198" s="245"/>
      <c r="K198" s="245"/>
      <c r="L198" s="250"/>
      <c r="M198" s="251"/>
      <c r="N198" s="252"/>
      <c r="O198" s="252"/>
      <c r="P198" s="252"/>
      <c r="Q198" s="252"/>
      <c r="R198" s="252"/>
      <c r="S198" s="252"/>
      <c r="T198" s="253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4" t="s">
        <v>136</v>
      </c>
      <c r="AU198" s="254" t="s">
        <v>85</v>
      </c>
      <c r="AV198" s="14" t="s">
        <v>134</v>
      </c>
      <c r="AW198" s="14" t="s">
        <v>31</v>
      </c>
      <c r="AX198" s="14" t="s">
        <v>83</v>
      </c>
      <c r="AY198" s="254" t="s">
        <v>126</v>
      </c>
    </row>
    <row r="199" s="15" customFormat="1">
      <c r="A199" s="15"/>
      <c r="B199" s="255"/>
      <c r="C199" s="256"/>
      <c r="D199" s="234" t="s">
        <v>136</v>
      </c>
      <c r="E199" s="257" t="s">
        <v>1</v>
      </c>
      <c r="F199" s="258" t="s">
        <v>140</v>
      </c>
      <c r="G199" s="256"/>
      <c r="H199" s="257" t="s">
        <v>1</v>
      </c>
      <c r="I199" s="259"/>
      <c r="J199" s="256"/>
      <c r="K199" s="256"/>
      <c r="L199" s="260"/>
      <c r="M199" s="261"/>
      <c r="N199" s="262"/>
      <c r="O199" s="262"/>
      <c r="P199" s="262"/>
      <c r="Q199" s="262"/>
      <c r="R199" s="262"/>
      <c r="S199" s="262"/>
      <c r="T199" s="263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64" t="s">
        <v>136</v>
      </c>
      <c r="AU199" s="264" t="s">
        <v>85</v>
      </c>
      <c r="AV199" s="15" t="s">
        <v>83</v>
      </c>
      <c r="AW199" s="15" t="s">
        <v>31</v>
      </c>
      <c r="AX199" s="15" t="s">
        <v>75</v>
      </c>
      <c r="AY199" s="264" t="s">
        <v>126</v>
      </c>
    </row>
    <row r="200" s="2" customFormat="1" ht="24.15" customHeight="1">
      <c r="A200" s="38"/>
      <c r="B200" s="39"/>
      <c r="C200" s="218" t="s">
        <v>217</v>
      </c>
      <c r="D200" s="218" t="s">
        <v>128</v>
      </c>
      <c r="E200" s="219" t="s">
        <v>879</v>
      </c>
      <c r="F200" s="220" t="s">
        <v>880</v>
      </c>
      <c r="G200" s="221" t="s">
        <v>131</v>
      </c>
      <c r="H200" s="222">
        <v>1</v>
      </c>
      <c r="I200" s="223"/>
      <c r="J200" s="224">
        <f>ROUND(I200*H200,2)</f>
        <v>0</v>
      </c>
      <c r="K200" s="220" t="s">
        <v>132</v>
      </c>
      <c r="L200" s="225"/>
      <c r="M200" s="226" t="s">
        <v>1</v>
      </c>
      <c r="N200" s="227" t="s">
        <v>40</v>
      </c>
      <c r="O200" s="91"/>
      <c r="P200" s="228">
        <f>O200*H200</f>
        <v>0</v>
      </c>
      <c r="Q200" s="228">
        <v>0.12311999999999999</v>
      </c>
      <c r="R200" s="228">
        <f>Q200*H200</f>
        <v>0.12311999999999999</v>
      </c>
      <c r="S200" s="228">
        <v>0</v>
      </c>
      <c r="T200" s="229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30" t="s">
        <v>133</v>
      </c>
      <c r="AT200" s="230" t="s">
        <v>128</v>
      </c>
      <c r="AU200" s="230" t="s">
        <v>85</v>
      </c>
      <c r="AY200" s="17" t="s">
        <v>126</v>
      </c>
      <c r="BE200" s="231">
        <f>IF(N200="základní",J200,0)</f>
        <v>0</v>
      </c>
      <c r="BF200" s="231">
        <f>IF(N200="snížená",J200,0)</f>
        <v>0</v>
      </c>
      <c r="BG200" s="231">
        <f>IF(N200="zákl. přenesená",J200,0)</f>
        <v>0</v>
      </c>
      <c r="BH200" s="231">
        <f>IF(N200="sníž. přenesená",J200,0)</f>
        <v>0</v>
      </c>
      <c r="BI200" s="231">
        <f>IF(N200="nulová",J200,0)</f>
        <v>0</v>
      </c>
      <c r="BJ200" s="17" t="s">
        <v>83</v>
      </c>
      <c r="BK200" s="231">
        <f>ROUND(I200*H200,2)</f>
        <v>0</v>
      </c>
      <c r="BL200" s="17" t="s">
        <v>134</v>
      </c>
      <c r="BM200" s="230" t="s">
        <v>881</v>
      </c>
    </row>
    <row r="201" s="15" customFormat="1">
      <c r="A201" s="15"/>
      <c r="B201" s="255"/>
      <c r="C201" s="256"/>
      <c r="D201" s="234" t="s">
        <v>136</v>
      </c>
      <c r="E201" s="257" t="s">
        <v>1</v>
      </c>
      <c r="F201" s="258" t="s">
        <v>882</v>
      </c>
      <c r="G201" s="256"/>
      <c r="H201" s="257" t="s">
        <v>1</v>
      </c>
      <c r="I201" s="259"/>
      <c r="J201" s="256"/>
      <c r="K201" s="256"/>
      <c r="L201" s="260"/>
      <c r="M201" s="261"/>
      <c r="N201" s="262"/>
      <c r="O201" s="262"/>
      <c r="P201" s="262"/>
      <c r="Q201" s="262"/>
      <c r="R201" s="262"/>
      <c r="S201" s="262"/>
      <c r="T201" s="263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64" t="s">
        <v>136</v>
      </c>
      <c r="AU201" s="264" t="s">
        <v>85</v>
      </c>
      <c r="AV201" s="15" t="s">
        <v>83</v>
      </c>
      <c r="AW201" s="15" t="s">
        <v>31</v>
      </c>
      <c r="AX201" s="15" t="s">
        <v>75</v>
      </c>
      <c r="AY201" s="264" t="s">
        <v>126</v>
      </c>
    </row>
    <row r="202" s="13" customFormat="1">
      <c r="A202" s="13"/>
      <c r="B202" s="232"/>
      <c r="C202" s="233"/>
      <c r="D202" s="234" t="s">
        <v>136</v>
      </c>
      <c r="E202" s="235" t="s">
        <v>1</v>
      </c>
      <c r="F202" s="236" t="s">
        <v>83</v>
      </c>
      <c r="G202" s="233"/>
      <c r="H202" s="237">
        <v>1</v>
      </c>
      <c r="I202" s="238"/>
      <c r="J202" s="233"/>
      <c r="K202" s="233"/>
      <c r="L202" s="239"/>
      <c r="M202" s="240"/>
      <c r="N202" s="241"/>
      <c r="O202" s="241"/>
      <c r="P202" s="241"/>
      <c r="Q202" s="241"/>
      <c r="R202" s="241"/>
      <c r="S202" s="241"/>
      <c r="T202" s="242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3" t="s">
        <v>136</v>
      </c>
      <c r="AU202" s="243" t="s">
        <v>85</v>
      </c>
      <c r="AV202" s="13" t="s">
        <v>85</v>
      </c>
      <c r="AW202" s="13" t="s">
        <v>31</v>
      </c>
      <c r="AX202" s="13" t="s">
        <v>75</v>
      </c>
      <c r="AY202" s="243" t="s">
        <v>126</v>
      </c>
    </row>
    <row r="203" s="14" customFormat="1">
      <c r="A203" s="14"/>
      <c r="B203" s="244"/>
      <c r="C203" s="245"/>
      <c r="D203" s="234" t="s">
        <v>136</v>
      </c>
      <c r="E203" s="246" t="s">
        <v>1</v>
      </c>
      <c r="F203" s="247" t="s">
        <v>139</v>
      </c>
      <c r="G203" s="245"/>
      <c r="H203" s="248">
        <v>1</v>
      </c>
      <c r="I203" s="249"/>
      <c r="J203" s="245"/>
      <c r="K203" s="245"/>
      <c r="L203" s="250"/>
      <c r="M203" s="251"/>
      <c r="N203" s="252"/>
      <c r="O203" s="252"/>
      <c r="P203" s="252"/>
      <c r="Q203" s="252"/>
      <c r="R203" s="252"/>
      <c r="S203" s="252"/>
      <c r="T203" s="253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4" t="s">
        <v>136</v>
      </c>
      <c r="AU203" s="254" t="s">
        <v>85</v>
      </c>
      <c r="AV203" s="14" t="s">
        <v>134</v>
      </c>
      <c r="AW203" s="14" t="s">
        <v>31</v>
      </c>
      <c r="AX203" s="14" t="s">
        <v>83</v>
      </c>
      <c r="AY203" s="254" t="s">
        <v>126</v>
      </c>
    </row>
    <row r="204" s="15" customFormat="1">
      <c r="A204" s="15"/>
      <c r="B204" s="255"/>
      <c r="C204" s="256"/>
      <c r="D204" s="234" t="s">
        <v>136</v>
      </c>
      <c r="E204" s="257" t="s">
        <v>1</v>
      </c>
      <c r="F204" s="258" t="s">
        <v>140</v>
      </c>
      <c r="G204" s="256"/>
      <c r="H204" s="257" t="s">
        <v>1</v>
      </c>
      <c r="I204" s="259"/>
      <c r="J204" s="256"/>
      <c r="K204" s="256"/>
      <c r="L204" s="260"/>
      <c r="M204" s="261"/>
      <c r="N204" s="262"/>
      <c r="O204" s="262"/>
      <c r="P204" s="262"/>
      <c r="Q204" s="262"/>
      <c r="R204" s="262"/>
      <c r="S204" s="262"/>
      <c r="T204" s="263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64" t="s">
        <v>136</v>
      </c>
      <c r="AU204" s="264" t="s">
        <v>85</v>
      </c>
      <c r="AV204" s="15" t="s">
        <v>83</v>
      </c>
      <c r="AW204" s="15" t="s">
        <v>31</v>
      </c>
      <c r="AX204" s="15" t="s">
        <v>75</v>
      </c>
      <c r="AY204" s="264" t="s">
        <v>126</v>
      </c>
    </row>
    <row r="205" s="2" customFormat="1" ht="24.15" customHeight="1">
      <c r="A205" s="38"/>
      <c r="B205" s="39"/>
      <c r="C205" s="218" t="s">
        <v>8</v>
      </c>
      <c r="D205" s="218" t="s">
        <v>128</v>
      </c>
      <c r="E205" s="219" t="s">
        <v>883</v>
      </c>
      <c r="F205" s="220" t="s">
        <v>884</v>
      </c>
      <c r="G205" s="221" t="s">
        <v>131</v>
      </c>
      <c r="H205" s="222">
        <v>2</v>
      </c>
      <c r="I205" s="223"/>
      <c r="J205" s="224">
        <f>ROUND(I205*H205,2)</f>
        <v>0</v>
      </c>
      <c r="K205" s="220" t="s">
        <v>132</v>
      </c>
      <c r="L205" s="225"/>
      <c r="M205" s="226" t="s">
        <v>1</v>
      </c>
      <c r="N205" s="227" t="s">
        <v>40</v>
      </c>
      <c r="O205" s="91"/>
      <c r="P205" s="228">
        <f>O205*H205</f>
        <v>0</v>
      </c>
      <c r="Q205" s="228">
        <v>0.12684999999999999</v>
      </c>
      <c r="R205" s="228">
        <f>Q205*H205</f>
        <v>0.25369999999999998</v>
      </c>
      <c r="S205" s="228">
        <v>0</v>
      </c>
      <c r="T205" s="229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30" t="s">
        <v>133</v>
      </c>
      <c r="AT205" s="230" t="s">
        <v>128</v>
      </c>
      <c r="AU205" s="230" t="s">
        <v>85</v>
      </c>
      <c r="AY205" s="17" t="s">
        <v>126</v>
      </c>
      <c r="BE205" s="231">
        <f>IF(N205="základní",J205,0)</f>
        <v>0</v>
      </c>
      <c r="BF205" s="231">
        <f>IF(N205="snížená",J205,0)</f>
        <v>0</v>
      </c>
      <c r="BG205" s="231">
        <f>IF(N205="zákl. přenesená",J205,0)</f>
        <v>0</v>
      </c>
      <c r="BH205" s="231">
        <f>IF(N205="sníž. přenesená",J205,0)</f>
        <v>0</v>
      </c>
      <c r="BI205" s="231">
        <f>IF(N205="nulová",J205,0)</f>
        <v>0</v>
      </c>
      <c r="BJ205" s="17" t="s">
        <v>83</v>
      </c>
      <c r="BK205" s="231">
        <f>ROUND(I205*H205,2)</f>
        <v>0</v>
      </c>
      <c r="BL205" s="17" t="s">
        <v>134</v>
      </c>
      <c r="BM205" s="230" t="s">
        <v>885</v>
      </c>
    </row>
    <row r="206" s="15" customFormat="1">
      <c r="A206" s="15"/>
      <c r="B206" s="255"/>
      <c r="C206" s="256"/>
      <c r="D206" s="234" t="s">
        <v>136</v>
      </c>
      <c r="E206" s="257" t="s">
        <v>1</v>
      </c>
      <c r="F206" s="258" t="s">
        <v>886</v>
      </c>
      <c r="G206" s="256"/>
      <c r="H206" s="257" t="s">
        <v>1</v>
      </c>
      <c r="I206" s="259"/>
      <c r="J206" s="256"/>
      <c r="K206" s="256"/>
      <c r="L206" s="260"/>
      <c r="M206" s="261"/>
      <c r="N206" s="262"/>
      <c r="O206" s="262"/>
      <c r="P206" s="262"/>
      <c r="Q206" s="262"/>
      <c r="R206" s="262"/>
      <c r="S206" s="262"/>
      <c r="T206" s="263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64" t="s">
        <v>136</v>
      </c>
      <c r="AU206" s="264" t="s">
        <v>85</v>
      </c>
      <c r="AV206" s="15" t="s">
        <v>83</v>
      </c>
      <c r="AW206" s="15" t="s">
        <v>31</v>
      </c>
      <c r="AX206" s="15" t="s">
        <v>75</v>
      </c>
      <c r="AY206" s="264" t="s">
        <v>126</v>
      </c>
    </row>
    <row r="207" s="13" customFormat="1">
      <c r="A207" s="13"/>
      <c r="B207" s="232"/>
      <c r="C207" s="233"/>
      <c r="D207" s="234" t="s">
        <v>136</v>
      </c>
      <c r="E207" s="235" t="s">
        <v>1</v>
      </c>
      <c r="F207" s="236" t="s">
        <v>85</v>
      </c>
      <c r="G207" s="233"/>
      <c r="H207" s="237">
        <v>2</v>
      </c>
      <c r="I207" s="238"/>
      <c r="J207" s="233"/>
      <c r="K207" s="233"/>
      <c r="L207" s="239"/>
      <c r="M207" s="240"/>
      <c r="N207" s="241"/>
      <c r="O207" s="241"/>
      <c r="P207" s="241"/>
      <c r="Q207" s="241"/>
      <c r="R207" s="241"/>
      <c r="S207" s="241"/>
      <c r="T207" s="242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3" t="s">
        <v>136</v>
      </c>
      <c r="AU207" s="243" t="s">
        <v>85</v>
      </c>
      <c r="AV207" s="13" t="s">
        <v>85</v>
      </c>
      <c r="AW207" s="13" t="s">
        <v>31</v>
      </c>
      <c r="AX207" s="13" t="s">
        <v>75</v>
      </c>
      <c r="AY207" s="243" t="s">
        <v>126</v>
      </c>
    </row>
    <row r="208" s="14" customFormat="1">
      <c r="A208" s="14"/>
      <c r="B208" s="244"/>
      <c r="C208" s="245"/>
      <c r="D208" s="234" t="s">
        <v>136</v>
      </c>
      <c r="E208" s="246" t="s">
        <v>1</v>
      </c>
      <c r="F208" s="247" t="s">
        <v>139</v>
      </c>
      <c r="G208" s="245"/>
      <c r="H208" s="248">
        <v>2</v>
      </c>
      <c r="I208" s="249"/>
      <c r="J208" s="245"/>
      <c r="K208" s="245"/>
      <c r="L208" s="250"/>
      <c r="M208" s="251"/>
      <c r="N208" s="252"/>
      <c r="O208" s="252"/>
      <c r="P208" s="252"/>
      <c r="Q208" s="252"/>
      <c r="R208" s="252"/>
      <c r="S208" s="252"/>
      <c r="T208" s="253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4" t="s">
        <v>136</v>
      </c>
      <c r="AU208" s="254" t="s">
        <v>85</v>
      </c>
      <c r="AV208" s="14" t="s">
        <v>134</v>
      </c>
      <c r="AW208" s="14" t="s">
        <v>31</v>
      </c>
      <c r="AX208" s="14" t="s">
        <v>83</v>
      </c>
      <c r="AY208" s="254" t="s">
        <v>126</v>
      </c>
    </row>
    <row r="209" s="15" customFormat="1">
      <c r="A209" s="15"/>
      <c r="B209" s="255"/>
      <c r="C209" s="256"/>
      <c r="D209" s="234" t="s">
        <v>136</v>
      </c>
      <c r="E209" s="257" t="s">
        <v>1</v>
      </c>
      <c r="F209" s="258" t="s">
        <v>140</v>
      </c>
      <c r="G209" s="256"/>
      <c r="H209" s="257" t="s">
        <v>1</v>
      </c>
      <c r="I209" s="259"/>
      <c r="J209" s="256"/>
      <c r="K209" s="256"/>
      <c r="L209" s="260"/>
      <c r="M209" s="261"/>
      <c r="N209" s="262"/>
      <c r="O209" s="262"/>
      <c r="P209" s="262"/>
      <c r="Q209" s="262"/>
      <c r="R209" s="262"/>
      <c r="S209" s="262"/>
      <c r="T209" s="263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64" t="s">
        <v>136</v>
      </c>
      <c r="AU209" s="264" t="s">
        <v>85</v>
      </c>
      <c r="AV209" s="15" t="s">
        <v>83</v>
      </c>
      <c r="AW209" s="15" t="s">
        <v>31</v>
      </c>
      <c r="AX209" s="15" t="s">
        <v>75</v>
      </c>
      <c r="AY209" s="264" t="s">
        <v>126</v>
      </c>
    </row>
    <row r="210" s="2" customFormat="1" ht="24.15" customHeight="1">
      <c r="A210" s="38"/>
      <c r="B210" s="39"/>
      <c r="C210" s="218" t="s">
        <v>226</v>
      </c>
      <c r="D210" s="218" t="s">
        <v>128</v>
      </c>
      <c r="E210" s="219" t="s">
        <v>887</v>
      </c>
      <c r="F210" s="220" t="s">
        <v>888</v>
      </c>
      <c r="G210" s="221" t="s">
        <v>131</v>
      </c>
      <c r="H210" s="222">
        <v>1</v>
      </c>
      <c r="I210" s="223"/>
      <c r="J210" s="224">
        <f>ROUND(I210*H210,2)</f>
        <v>0</v>
      </c>
      <c r="K210" s="220" t="s">
        <v>132</v>
      </c>
      <c r="L210" s="225"/>
      <c r="M210" s="226" t="s">
        <v>1</v>
      </c>
      <c r="N210" s="227" t="s">
        <v>40</v>
      </c>
      <c r="O210" s="91"/>
      <c r="P210" s="228">
        <f>O210*H210</f>
        <v>0</v>
      </c>
      <c r="Q210" s="228">
        <v>0.13058</v>
      </c>
      <c r="R210" s="228">
        <f>Q210*H210</f>
        <v>0.13058</v>
      </c>
      <c r="S210" s="228">
        <v>0</v>
      </c>
      <c r="T210" s="229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30" t="s">
        <v>133</v>
      </c>
      <c r="AT210" s="230" t="s">
        <v>128</v>
      </c>
      <c r="AU210" s="230" t="s">
        <v>85</v>
      </c>
      <c r="AY210" s="17" t="s">
        <v>126</v>
      </c>
      <c r="BE210" s="231">
        <f>IF(N210="základní",J210,0)</f>
        <v>0</v>
      </c>
      <c r="BF210" s="231">
        <f>IF(N210="snížená",J210,0)</f>
        <v>0</v>
      </c>
      <c r="BG210" s="231">
        <f>IF(N210="zákl. přenesená",J210,0)</f>
        <v>0</v>
      </c>
      <c r="BH210" s="231">
        <f>IF(N210="sníž. přenesená",J210,0)</f>
        <v>0</v>
      </c>
      <c r="BI210" s="231">
        <f>IF(N210="nulová",J210,0)</f>
        <v>0</v>
      </c>
      <c r="BJ210" s="17" t="s">
        <v>83</v>
      </c>
      <c r="BK210" s="231">
        <f>ROUND(I210*H210,2)</f>
        <v>0</v>
      </c>
      <c r="BL210" s="17" t="s">
        <v>134</v>
      </c>
      <c r="BM210" s="230" t="s">
        <v>889</v>
      </c>
    </row>
    <row r="211" s="15" customFormat="1">
      <c r="A211" s="15"/>
      <c r="B211" s="255"/>
      <c r="C211" s="256"/>
      <c r="D211" s="234" t="s">
        <v>136</v>
      </c>
      <c r="E211" s="257" t="s">
        <v>1</v>
      </c>
      <c r="F211" s="258" t="s">
        <v>890</v>
      </c>
      <c r="G211" s="256"/>
      <c r="H211" s="257" t="s">
        <v>1</v>
      </c>
      <c r="I211" s="259"/>
      <c r="J211" s="256"/>
      <c r="K211" s="256"/>
      <c r="L211" s="260"/>
      <c r="M211" s="261"/>
      <c r="N211" s="262"/>
      <c r="O211" s="262"/>
      <c r="P211" s="262"/>
      <c r="Q211" s="262"/>
      <c r="R211" s="262"/>
      <c r="S211" s="262"/>
      <c r="T211" s="263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64" t="s">
        <v>136</v>
      </c>
      <c r="AU211" s="264" t="s">
        <v>85</v>
      </c>
      <c r="AV211" s="15" t="s">
        <v>83</v>
      </c>
      <c r="AW211" s="15" t="s">
        <v>31</v>
      </c>
      <c r="AX211" s="15" t="s">
        <v>75</v>
      </c>
      <c r="AY211" s="264" t="s">
        <v>126</v>
      </c>
    </row>
    <row r="212" s="13" customFormat="1">
      <c r="A212" s="13"/>
      <c r="B212" s="232"/>
      <c r="C212" s="233"/>
      <c r="D212" s="234" t="s">
        <v>136</v>
      </c>
      <c r="E212" s="235" t="s">
        <v>1</v>
      </c>
      <c r="F212" s="236" t="s">
        <v>83</v>
      </c>
      <c r="G212" s="233"/>
      <c r="H212" s="237">
        <v>1</v>
      </c>
      <c r="I212" s="238"/>
      <c r="J212" s="233"/>
      <c r="K212" s="233"/>
      <c r="L212" s="239"/>
      <c r="M212" s="240"/>
      <c r="N212" s="241"/>
      <c r="O212" s="241"/>
      <c r="P212" s="241"/>
      <c r="Q212" s="241"/>
      <c r="R212" s="241"/>
      <c r="S212" s="241"/>
      <c r="T212" s="242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3" t="s">
        <v>136</v>
      </c>
      <c r="AU212" s="243" t="s">
        <v>85</v>
      </c>
      <c r="AV212" s="13" t="s">
        <v>85</v>
      </c>
      <c r="AW212" s="13" t="s">
        <v>31</v>
      </c>
      <c r="AX212" s="13" t="s">
        <v>75</v>
      </c>
      <c r="AY212" s="243" t="s">
        <v>126</v>
      </c>
    </row>
    <row r="213" s="14" customFormat="1">
      <c r="A213" s="14"/>
      <c r="B213" s="244"/>
      <c r="C213" s="245"/>
      <c r="D213" s="234" t="s">
        <v>136</v>
      </c>
      <c r="E213" s="246" t="s">
        <v>1</v>
      </c>
      <c r="F213" s="247" t="s">
        <v>139</v>
      </c>
      <c r="G213" s="245"/>
      <c r="H213" s="248">
        <v>1</v>
      </c>
      <c r="I213" s="249"/>
      <c r="J213" s="245"/>
      <c r="K213" s="245"/>
      <c r="L213" s="250"/>
      <c r="M213" s="251"/>
      <c r="N213" s="252"/>
      <c r="O213" s="252"/>
      <c r="P213" s="252"/>
      <c r="Q213" s="252"/>
      <c r="R213" s="252"/>
      <c r="S213" s="252"/>
      <c r="T213" s="253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4" t="s">
        <v>136</v>
      </c>
      <c r="AU213" s="254" t="s">
        <v>85</v>
      </c>
      <c r="AV213" s="14" t="s">
        <v>134</v>
      </c>
      <c r="AW213" s="14" t="s">
        <v>31</v>
      </c>
      <c r="AX213" s="14" t="s">
        <v>83</v>
      </c>
      <c r="AY213" s="254" t="s">
        <v>126</v>
      </c>
    </row>
    <row r="214" s="15" customFormat="1">
      <c r="A214" s="15"/>
      <c r="B214" s="255"/>
      <c r="C214" s="256"/>
      <c r="D214" s="234" t="s">
        <v>136</v>
      </c>
      <c r="E214" s="257" t="s">
        <v>1</v>
      </c>
      <c r="F214" s="258" t="s">
        <v>140</v>
      </c>
      <c r="G214" s="256"/>
      <c r="H214" s="257" t="s">
        <v>1</v>
      </c>
      <c r="I214" s="259"/>
      <c r="J214" s="256"/>
      <c r="K214" s="256"/>
      <c r="L214" s="260"/>
      <c r="M214" s="261"/>
      <c r="N214" s="262"/>
      <c r="O214" s="262"/>
      <c r="P214" s="262"/>
      <c r="Q214" s="262"/>
      <c r="R214" s="262"/>
      <c r="S214" s="262"/>
      <c r="T214" s="263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64" t="s">
        <v>136</v>
      </c>
      <c r="AU214" s="264" t="s">
        <v>85</v>
      </c>
      <c r="AV214" s="15" t="s">
        <v>83</v>
      </c>
      <c r="AW214" s="15" t="s">
        <v>31</v>
      </c>
      <c r="AX214" s="15" t="s">
        <v>75</v>
      </c>
      <c r="AY214" s="264" t="s">
        <v>126</v>
      </c>
    </row>
    <row r="215" s="2" customFormat="1" ht="24.15" customHeight="1">
      <c r="A215" s="38"/>
      <c r="B215" s="39"/>
      <c r="C215" s="218" t="s">
        <v>233</v>
      </c>
      <c r="D215" s="218" t="s">
        <v>128</v>
      </c>
      <c r="E215" s="219" t="s">
        <v>891</v>
      </c>
      <c r="F215" s="220" t="s">
        <v>892</v>
      </c>
      <c r="G215" s="221" t="s">
        <v>131</v>
      </c>
      <c r="H215" s="222">
        <v>2</v>
      </c>
      <c r="I215" s="223"/>
      <c r="J215" s="224">
        <f>ROUND(I215*H215,2)</f>
        <v>0</v>
      </c>
      <c r="K215" s="220" t="s">
        <v>132</v>
      </c>
      <c r="L215" s="225"/>
      <c r="M215" s="226" t="s">
        <v>1</v>
      </c>
      <c r="N215" s="227" t="s">
        <v>40</v>
      </c>
      <c r="O215" s="91"/>
      <c r="P215" s="228">
        <f>O215*H215</f>
        <v>0</v>
      </c>
      <c r="Q215" s="228">
        <v>0.13431000000000001</v>
      </c>
      <c r="R215" s="228">
        <f>Q215*H215</f>
        <v>0.26862000000000003</v>
      </c>
      <c r="S215" s="228">
        <v>0</v>
      </c>
      <c r="T215" s="229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30" t="s">
        <v>133</v>
      </c>
      <c r="AT215" s="230" t="s">
        <v>128</v>
      </c>
      <c r="AU215" s="230" t="s">
        <v>85</v>
      </c>
      <c r="AY215" s="17" t="s">
        <v>126</v>
      </c>
      <c r="BE215" s="231">
        <f>IF(N215="základní",J215,0)</f>
        <v>0</v>
      </c>
      <c r="BF215" s="231">
        <f>IF(N215="snížená",J215,0)</f>
        <v>0</v>
      </c>
      <c r="BG215" s="231">
        <f>IF(N215="zákl. přenesená",J215,0)</f>
        <v>0</v>
      </c>
      <c r="BH215" s="231">
        <f>IF(N215="sníž. přenesená",J215,0)</f>
        <v>0</v>
      </c>
      <c r="BI215" s="231">
        <f>IF(N215="nulová",J215,0)</f>
        <v>0</v>
      </c>
      <c r="BJ215" s="17" t="s">
        <v>83</v>
      </c>
      <c r="BK215" s="231">
        <f>ROUND(I215*H215,2)</f>
        <v>0</v>
      </c>
      <c r="BL215" s="17" t="s">
        <v>134</v>
      </c>
      <c r="BM215" s="230" t="s">
        <v>893</v>
      </c>
    </row>
    <row r="216" s="15" customFormat="1">
      <c r="A216" s="15"/>
      <c r="B216" s="255"/>
      <c r="C216" s="256"/>
      <c r="D216" s="234" t="s">
        <v>136</v>
      </c>
      <c r="E216" s="257" t="s">
        <v>1</v>
      </c>
      <c r="F216" s="258" t="s">
        <v>894</v>
      </c>
      <c r="G216" s="256"/>
      <c r="H216" s="257" t="s">
        <v>1</v>
      </c>
      <c r="I216" s="259"/>
      <c r="J216" s="256"/>
      <c r="K216" s="256"/>
      <c r="L216" s="260"/>
      <c r="M216" s="261"/>
      <c r="N216" s="262"/>
      <c r="O216" s="262"/>
      <c r="P216" s="262"/>
      <c r="Q216" s="262"/>
      <c r="R216" s="262"/>
      <c r="S216" s="262"/>
      <c r="T216" s="263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64" t="s">
        <v>136</v>
      </c>
      <c r="AU216" s="264" t="s">
        <v>85</v>
      </c>
      <c r="AV216" s="15" t="s">
        <v>83</v>
      </c>
      <c r="AW216" s="15" t="s">
        <v>31</v>
      </c>
      <c r="AX216" s="15" t="s">
        <v>75</v>
      </c>
      <c r="AY216" s="264" t="s">
        <v>126</v>
      </c>
    </row>
    <row r="217" s="13" customFormat="1">
      <c r="A217" s="13"/>
      <c r="B217" s="232"/>
      <c r="C217" s="233"/>
      <c r="D217" s="234" t="s">
        <v>136</v>
      </c>
      <c r="E217" s="235" t="s">
        <v>1</v>
      </c>
      <c r="F217" s="236" t="s">
        <v>85</v>
      </c>
      <c r="G217" s="233"/>
      <c r="H217" s="237">
        <v>2</v>
      </c>
      <c r="I217" s="238"/>
      <c r="J217" s="233"/>
      <c r="K217" s="233"/>
      <c r="L217" s="239"/>
      <c r="M217" s="240"/>
      <c r="N217" s="241"/>
      <c r="O217" s="241"/>
      <c r="P217" s="241"/>
      <c r="Q217" s="241"/>
      <c r="R217" s="241"/>
      <c r="S217" s="241"/>
      <c r="T217" s="242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3" t="s">
        <v>136</v>
      </c>
      <c r="AU217" s="243" t="s">
        <v>85</v>
      </c>
      <c r="AV217" s="13" t="s">
        <v>85</v>
      </c>
      <c r="AW217" s="13" t="s">
        <v>31</v>
      </c>
      <c r="AX217" s="13" t="s">
        <v>75</v>
      </c>
      <c r="AY217" s="243" t="s">
        <v>126</v>
      </c>
    </row>
    <row r="218" s="14" customFormat="1">
      <c r="A218" s="14"/>
      <c r="B218" s="244"/>
      <c r="C218" s="245"/>
      <c r="D218" s="234" t="s">
        <v>136</v>
      </c>
      <c r="E218" s="246" t="s">
        <v>1</v>
      </c>
      <c r="F218" s="247" t="s">
        <v>139</v>
      </c>
      <c r="G218" s="245"/>
      <c r="H218" s="248">
        <v>2</v>
      </c>
      <c r="I218" s="249"/>
      <c r="J218" s="245"/>
      <c r="K218" s="245"/>
      <c r="L218" s="250"/>
      <c r="M218" s="251"/>
      <c r="N218" s="252"/>
      <c r="O218" s="252"/>
      <c r="P218" s="252"/>
      <c r="Q218" s="252"/>
      <c r="R218" s="252"/>
      <c r="S218" s="252"/>
      <c r="T218" s="253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4" t="s">
        <v>136</v>
      </c>
      <c r="AU218" s="254" t="s">
        <v>85</v>
      </c>
      <c r="AV218" s="14" t="s">
        <v>134</v>
      </c>
      <c r="AW218" s="14" t="s">
        <v>31</v>
      </c>
      <c r="AX218" s="14" t="s">
        <v>83</v>
      </c>
      <c r="AY218" s="254" t="s">
        <v>126</v>
      </c>
    </row>
    <row r="219" s="15" customFormat="1">
      <c r="A219" s="15"/>
      <c r="B219" s="255"/>
      <c r="C219" s="256"/>
      <c r="D219" s="234" t="s">
        <v>136</v>
      </c>
      <c r="E219" s="257" t="s">
        <v>1</v>
      </c>
      <c r="F219" s="258" t="s">
        <v>140</v>
      </c>
      <c r="G219" s="256"/>
      <c r="H219" s="257" t="s">
        <v>1</v>
      </c>
      <c r="I219" s="259"/>
      <c r="J219" s="256"/>
      <c r="K219" s="256"/>
      <c r="L219" s="260"/>
      <c r="M219" s="261"/>
      <c r="N219" s="262"/>
      <c r="O219" s="262"/>
      <c r="P219" s="262"/>
      <c r="Q219" s="262"/>
      <c r="R219" s="262"/>
      <c r="S219" s="262"/>
      <c r="T219" s="263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64" t="s">
        <v>136</v>
      </c>
      <c r="AU219" s="264" t="s">
        <v>85</v>
      </c>
      <c r="AV219" s="15" t="s">
        <v>83</v>
      </c>
      <c r="AW219" s="15" t="s">
        <v>31</v>
      </c>
      <c r="AX219" s="15" t="s">
        <v>75</v>
      </c>
      <c r="AY219" s="264" t="s">
        <v>126</v>
      </c>
    </row>
    <row r="220" s="2" customFormat="1" ht="24.15" customHeight="1">
      <c r="A220" s="38"/>
      <c r="B220" s="39"/>
      <c r="C220" s="218" t="s">
        <v>149</v>
      </c>
      <c r="D220" s="218" t="s">
        <v>128</v>
      </c>
      <c r="E220" s="219" t="s">
        <v>895</v>
      </c>
      <c r="F220" s="220" t="s">
        <v>896</v>
      </c>
      <c r="G220" s="221" t="s">
        <v>131</v>
      </c>
      <c r="H220" s="222">
        <v>3</v>
      </c>
      <c r="I220" s="223"/>
      <c r="J220" s="224">
        <f>ROUND(I220*H220,2)</f>
        <v>0</v>
      </c>
      <c r="K220" s="220" t="s">
        <v>132</v>
      </c>
      <c r="L220" s="225"/>
      <c r="M220" s="226" t="s">
        <v>1</v>
      </c>
      <c r="N220" s="227" t="s">
        <v>40</v>
      </c>
      <c r="O220" s="91"/>
      <c r="P220" s="228">
        <f>O220*H220</f>
        <v>0</v>
      </c>
      <c r="Q220" s="228">
        <v>0.13804</v>
      </c>
      <c r="R220" s="228">
        <f>Q220*H220</f>
        <v>0.41411999999999999</v>
      </c>
      <c r="S220" s="228">
        <v>0</v>
      </c>
      <c r="T220" s="229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30" t="s">
        <v>133</v>
      </c>
      <c r="AT220" s="230" t="s">
        <v>128</v>
      </c>
      <c r="AU220" s="230" t="s">
        <v>85</v>
      </c>
      <c r="AY220" s="17" t="s">
        <v>126</v>
      </c>
      <c r="BE220" s="231">
        <f>IF(N220="základní",J220,0)</f>
        <v>0</v>
      </c>
      <c r="BF220" s="231">
        <f>IF(N220="snížená",J220,0)</f>
        <v>0</v>
      </c>
      <c r="BG220" s="231">
        <f>IF(N220="zákl. přenesená",J220,0)</f>
        <v>0</v>
      </c>
      <c r="BH220" s="231">
        <f>IF(N220="sníž. přenesená",J220,0)</f>
        <v>0</v>
      </c>
      <c r="BI220" s="231">
        <f>IF(N220="nulová",J220,0)</f>
        <v>0</v>
      </c>
      <c r="BJ220" s="17" t="s">
        <v>83</v>
      </c>
      <c r="BK220" s="231">
        <f>ROUND(I220*H220,2)</f>
        <v>0</v>
      </c>
      <c r="BL220" s="17" t="s">
        <v>134</v>
      </c>
      <c r="BM220" s="230" t="s">
        <v>897</v>
      </c>
    </row>
    <row r="221" s="15" customFormat="1">
      <c r="A221" s="15"/>
      <c r="B221" s="255"/>
      <c r="C221" s="256"/>
      <c r="D221" s="234" t="s">
        <v>136</v>
      </c>
      <c r="E221" s="257" t="s">
        <v>1</v>
      </c>
      <c r="F221" s="258" t="s">
        <v>898</v>
      </c>
      <c r="G221" s="256"/>
      <c r="H221" s="257" t="s">
        <v>1</v>
      </c>
      <c r="I221" s="259"/>
      <c r="J221" s="256"/>
      <c r="K221" s="256"/>
      <c r="L221" s="260"/>
      <c r="M221" s="261"/>
      <c r="N221" s="262"/>
      <c r="O221" s="262"/>
      <c r="P221" s="262"/>
      <c r="Q221" s="262"/>
      <c r="R221" s="262"/>
      <c r="S221" s="262"/>
      <c r="T221" s="263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64" t="s">
        <v>136</v>
      </c>
      <c r="AU221" s="264" t="s">
        <v>85</v>
      </c>
      <c r="AV221" s="15" t="s">
        <v>83</v>
      </c>
      <c r="AW221" s="15" t="s">
        <v>31</v>
      </c>
      <c r="AX221" s="15" t="s">
        <v>75</v>
      </c>
      <c r="AY221" s="264" t="s">
        <v>126</v>
      </c>
    </row>
    <row r="222" s="13" customFormat="1">
      <c r="A222" s="13"/>
      <c r="B222" s="232"/>
      <c r="C222" s="233"/>
      <c r="D222" s="234" t="s">
        <v>136</v>
      </c>
      <c r="E222" s="235" t="s">
        <v>1</v>
      </c>
      <c r="F222" s="236" t="s">
        <v>85</v>
      </c>
      <c r="G222" s="233"/>
      <c r="H222" s="237">
        <v>2</v>
      </c>
      <c r="I222" s="238"/>
      <c r="J222" s="233"/>
      <c r="K222" s="233"/>
      <c r="L222" s="239"/>
      <c r="M222" s="240"/>
      <c r="N222" s="241"/>
      <c r="O222" s="241"/>
      <c r="P222" s="241"/>
      <c r="Q222" s="241"/>
      <c r="R222" s="241"/>
      <c r="S222" s="241"/>
      <c r="T222" s="242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3" t="s">
        <v>136</v>
      </c>
      <c r="AU222" s="243" t="s">
        <v>85</v>
      </c>
      <c r="AV222" s="13" t="s">
        <v>85</v>
      </c>
      <c r="AW222" s="13" t="s">
        <v>31</v>
      </c>
      <c r="AX222" s="13" t="s">
        <v>75</v>
      </c>
      <c r="AY222" s="243" t="s">
        <v>126</v>
      </c>
    </row>
    <row r="223" s="15" customFormat="1">
      <c r="A223" s="15"/>
      <c r="B223" s="255"/>
      <c r="C223" s="256"/>
      <c r="D223" s="234" t="s">
        <v>136</v>
      </c>
      <c r="E223" s="257" t="s">
        <v>1</v>
      </c>
      <c r="F223" s="258" t="s">
        <v>899</v>
      </c>
      <c r="G223" s="256"/>
      <c r="H223" s="257" t="s">
        <v>1</v>
      </c>
      <c r="I223" s="259"/>
      <c r="J223" s="256"/>
      <c r="K223" s="256"/>
      <c r="L223" s="260"/>
      <c r="M223" s="261"/>
      <c r="N223" s="262"/>
      <c r="O223" s="262"/>
      <c r="P223" s="262"/>
      <c r="Q223" s="262"/>
      <c r="R223" s="262"/>
      <c r="S223" s="262"/>
      <c r="T223" s="263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64" t="s">
        <v>136</v>
      </c>
      <c r="AU223" s="264" t="s">
        <v>85</v>
      </c>
      <c r="AV223" s="15" t="s">
        <v>83</v>
      </c>
      <c r="AW223" s="15" t="s">
        <v>31</v>
      </c>
      <c r="AX223" s="15" t="s">
        <v>75</v>
      </c>
      <c r="AY223" s="264" t="s">
        <v>126</v>
      </c>
    </row>
    <row r="224" s="13" customFormat="1">
      <c r="A224" s="13"/>
      <c r="B224" s="232"/>
      <c r="C224" s="233"/>
      <c r="D224" s="234" t="s">
        <v>136</v>
      </c>
      <c r="E224" s="235" t="s">
        <v>1</v>
      </c>
      <c r="F224" s="236" t="s">
        <v>83</v>
      </c>
      <c r="G224" s="233"/>
      <c r="H224" s="237">
        <v>1</v>
      </c>
      <c r="I224" s="238"/>
      <c r="J224" s="233"/>
      <c r="K224" s="233"/>
      <c r="L224" s="239"/>
      <c r="M224" s="240"/>
      <c r="N224" s="241"/>
      <c r="O224" s="241"/>
      <c r="P224" s="241"/>
      <c r="Q224" s="241"/>
      <c r="R224" s="241"/>
      <c r="S224" s="241"/>
      <c r="T224" s="242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3" t="s">
        <v>136</v>
      </c>
      <c r="AU224" s="243" t="s">
        <v>85</v>
      </c>
      <c r="AV224" s="13" t="s">
        <v>85</v>
      </c>
      <c r="AW224" s="13" t="s">
        <v>31</v>
      </c>
      <c r="AX224" s="13" t="s">
        <v>75</v>
      </c>
      <c r="AY224" s="243" t="s">
        <v>126</v>
      </c>
    </row>
    <row r="225" s="14" customFormat="1">
      <c r="A225" s="14"/>
      <c r="B225" s="244"/>
      <c r="C225" s="245"/>
      <c r="D225" s="234" t="s">
        <v>136</v>
      </c>
      <c r="E225" s="246" t="s">
        <v>1</v>
      </c>
      <c r="F225" s="247" t="s">
        <v>139</v>
      </c>
      <c r="G225" s="245"/>
      <c r="H225" s="248">
        <v>3</v>
      </c>
      <c r="I225" s="249"/>
      <c r="J225" s="245"/>
      <c r="K225" s="245"/>
      <c r="L225" s="250"/>
      <c r="M225" s="251"/>
      <c r="N225" s="252"/>
      <c r="O225" s="252"/>
      <c r="P225" s="252"/>
      <c r="Q225" s="252"/>
      <c r="R225" s="252"/>
      <c r="S225" s="252"/>
      <c r="T225" s="253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4" t="s">
        <v>136</v>
      </c>
      <c r="AU225" s="254" t="s">
        <v>85</v>
      </c>
      <c r="AV225" s="14" t="s">
        <v>134</v>
      </c>
      <c r="AW225" s="14" t="s">
        <v>31</v>
      </c>
      <c r="AX225" s="14" t="s">
        <v>83</v>
      </c>
      <c r="AY225" s="254" t="s">
        <v>126</v>
      </c>
    </row>
    <row r="226" s="15" customFormat="1">
      <c r="A226" s="15"/>
      <c r="B226" s="255"/>
      <c r="C226" s="256"/>
      <c r="D226" s="234" t="s">
        <v>136</v>
      </c>
      <c r="E226" s="257" t="s">
        <v>1</v>
      </c>
      <c r="F226" s="258" t="s">
        <v>140</v>
      </c>
      <c r="G226" s="256"/>
      <c r="H226" s="257" t="s">
        <v>1</v>
      </c>
      <c r="I226" s="259"/>
      <c r="J226" s="256"/>
      <c r="K226" s="256"/>
      <c r="L226" s="260"/>
      <c r="M226" s="261"/>
      <c r="N226" s="262"/>
      <c r="O226" s="262"/>
      <c r="P226" s="262"/>
      <c r="Q226" s="262"/>
      <c r="R226" s="262"/>
      <c r="S226" s="262"/>
      <c r="T226" s="263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64" t="s">
        <v>136</v>
      </c>
      <c r="AU226" s="264" t="s">
        <v>85</v>
      </c>
      <c r="AV226" s="15" t="s">
        <v>83</v>
      </c>
      <c r="AW226" s="15" t="s">
        <v>31</v>
      </c>
      <c r="AX226" s="15" t="s">
        <v>75</v>
      </c>
      <c r="AY226" s="264" t="s">
        <v>126</v>
      </c>
    </row>
    <row r="227" s="2" customFormat="1" ht="24.15" customHeight="1">
      <c r="A227" s="38"/>
      <c r="B227" s="39"/>
      <c r="C227" s="218" t="s">
        <v>244</v>
      </c>
      <c r="D227" s="218" t="s">
        <v>128</v>
      </c>
      <c r="E227" s="219" t="s">
        <v>900</v>
      </c>
      <c r="F227" s="220" t="s">
        <v>901</v>
      </c>
      <c r="G227" s="221" t="s">
        <v>131</v>
      </c>
      <c r="H227" s="222">
        <v>3</v>
      </c>
      <c r="I227" s="223"/>
      <c r="J227" s="224">
        <f>ROUND(I227*H227,2)</f>
        <v>0</v>
      </c>
      <c r="K227" s="220" t="s">
        <v>132</v>
      </c>
      <c r="L227" s="225"/>
      <c r="M227" s="226" t="s">
        <v>1</v>
      </c>
      <c r="N227" s="227" t="s">
        <v>40</v>
      </c>
      <c r="O227" s="91"/>
      <c r="P227" s="228">
        <f>O227*H227</f>
        <v>0</v>
      </c>
      <c r="Q227" s="228">
        <v>0.14177000000000001</v>
      </c>
      <c r="R227" s="228">
        <f>Q227*H227</f>
        <v>0.42531000000000002</v>
      </c>
      <c r="S227" s="228">
        <v>0</v>
      </c>
      <c r="T227" s="229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30" t="s">
        <v>133</v>
      </c>
      <c r="AT227" s="230" t="s">
        <v>128</v>
      </c>
      <c r="AU227" s="230" t="s">
        <v>85</v>
      </c>
      <c r="AY227" s="17" t="s">
        <v>126</v>
      </c>
      <c r="BE227" s="231">
        <f>IF(N227="základní",J227,0)</f>
        <v>0</v>
      </c>
      <c r="BF227" s="231">
        <f>IF(N227="snížená",J227,0)</f>
        <v>0</v>
      </c>
      <c r="BG227" s="231">
        <f>IF(N227="zákl. přenesená",J227,0)</f>
        <v>0</v>
      </c>
      <c r="BH227" s="231">
        <f>IF(N227="sníž. přenesená",J227,0)</f>
        <v>0</v>
      </c>
      <c r="BI227" s="231">
        <f>IF(N227="nulová",J227,0)</f>
        <v>0</v>
      </c>
      <c r="BJ227" s="17" t="s">
        <v>83</v>
      </c>
      <c r="BK227" s="231">
        <f>ROUND(I227*H227,2)</f>
        <v>0</v>
      </c>
      <c r="BL227" s="17" t="s">
        <v>134</v>
      </c>
      <c r="BM227" s="230" t="s">
        <v>902</v>
      </c>
    </row>
    <row r="228" s="15" customFormat="1">
      <c r="A228" s="15"/>
      <c r="B228" s="255"/>
      <c r="C228" s="256"/>
      <c r="D228" s="234" t="s">
        <v>136</v>
      </c>
      <c r="E228" s="257" t="s">
        <v>1</v>
      </c>
      <c r="F228" s="258" t="s">
        <v>903</v>
      </c>
      <c r="G228" s="256"/>
      <c r="H228" s="257" t="s">
        <v>1</v>
      </c>
      <c r="I228" s="259"/>
      <c r="J228" s="256"/>
      <c r="K228" s="256"/>
      <c r="L228" s="260"/>
      <c r="M228" s="261"/>
      <c r="N228" s="262"/>
      <c r="O228" s="262"/>
      <c r="P228" s="262"/>
      <c r="Q228" s="262"/>
      <c r="R228" s="262"/>
      <c r="S228" s="262"/>
      <c r="T228" s="263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64" t="s">
        <v>136</v>
      </c>
      <c r="AU228" s="264" t="s">
        <v>85</v>
      </c>
      <c r="AV228" s="15" t="s">
        <v>83</v>
      </c>
      <c r="AW228" s="15" t="s">
        <v>31</v>
      </c>
      <c r="AX228" s="15" t="s">
        <v>75</v>
      </c>
      <c r="AY228" s="264" t="s">
        <v>126</v>
      </c>
    </row>
    <row r="229" s="13" customFormat="1">
      <c r="A229" s="13"/>
      <c r="B229" s="232"/>
      <c r="C229" s="233"/>
      <c r="D229" s="234" t="s">
        <v>136</v>
      </c>
      <c r="E229" s="235" t="s">
        <v>1</v>
      </c>
      <c r="F229" s="236" t="s">
        <v>83</v>
      </c>
      <c r="G229" s="233"/>
      <c r="H229" s="237">
        <v>1</v>
      </c>
      <c r="I229" s="238"/>
      <c r="J229" s="233"/>
      <c r="K229" s="233"/>
      <c r="L229" s="239"/>
      <c r="M229" s="240"/>
      <c r="N229" s="241"/>
      <c r="O229" s="241"/>
      <c r="P229" s="241"/>
      <c r="Q229" s="241"/>
      <c r="R229" s="241"/>
      <c r="S229" s="241"/>
      <c r="T229" s="242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3" t="s">
        <v>136</v>
      </c>
      <c r="AU229" s="243" t="s">
        <v>85</v>
      </c>
      <c r="AV229" s="13" t="s">
        <v>85</v>
      </c>
      <c r="AW229" s="13" t="s">
        <v>31</v>
      </c>
      <c r="AX229" s="13" t="s">
        <v>75</v>
      </c>
      <c r="AY229" s="243" t="s">
        <v>126</v>
      </c>
    </row>
    <row r="230" s="15" customFormat="1">
      <c r="A230" s="15"/>
      <c r="B230" s="255"/>
      <c r="C230" s="256"/>
      <c r="D230" s="234" t="s">
        <v>136</v>
      </c>
      <c r="E230" s="257" t="s">
        <v>1</v>
      </c>
      <c r="F230" s="258" t="s">
        <v>904</v>
      </c>
      <c r="G230" s="256"/>
      <c r="H230" s="257" t="s">
        <v>1</v>
      </c>
      <c r="I230" s="259"/>
      <c r="J230" s="256"/>
      <c r="K230" s="256"/>
      <c r="L230" s="260"/>
      <c r="M230" s="261"/>
      <c r="N230" s="262"/>
      <c r="O230" s="262"/>
      <c r="P230" s="262"/>
      <c r="Q230" s="262"/>
      <c r="R230" s="262"/>
      <c r="S230" s="262"/>
      <c r="T230" s="263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64" t="s">
        <v>136</v>
      </c>
      <c r="AU230" s="264" t="s">
        <v>85</v>
      </c>
      <c r="AV230" s="15" t="s">
        <v>83</v>
      </c>
      <c r="AW230" s="15" t="s">
        <v>31</v>
      </c>
      <c r="AX230" s="15" t="s">
        <v>75</v>
      </c>
      <c r="AY230" s="264" t="s">
        <v>126</v>
      </c>
    </row>
    <row r="231" s="13" customFormat="1">
      <c r="A231" s="13"/>
      <c r="B231" s="232"/>
      <c r="C231" s="233"/>
      <c r="D231" s="234" t="s">
        <v>136</v>
      </c>
      <c r="E231" s="235" t="s">
        <v>1</v>
      </c>
      <c r="F231" s="236" t="s">
        <v>85</v>
      </c>
      <c r="G231" s="233"/>
      <c r="H231" s="237">
        <v>2</v>
      </c>
      <c r="I231" s="238"/>
      <c r="J231" s="233"/>
      <c r="K231" s="233"/>
      <c r="L231" s="239"/>
      <c r="M231" s="240"/>
      <c r="N231" s="241"/>
      <c r="O231" s="241"/>
      <c r="P231" s="241"/>
      <c r="Q231" s="241"/>
      <c r="R231" s="241"/>
      <c r="S231" s="241"/>
      <c r="T231" s="242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3" t="s">
        <v>136</v>
      </c>
      <c r="AU231" s="243" t="s">
        <v>85</v>
      </c>
      <c r="AV231" s="13" t="s">
        <v>85</v>
      </c>
      <c r="AW231" s="13" t="s">
        <v>31</v>
      </c>
      <c r="AX231" s="13" t="s">
        <v>75</v>
      </c>
      <c r="AY231" s="243" t="s">
        <v>126</v>
      </c>
    </row>
    <row r="232" s="14" customFormat="1">
      <c r="A232" s="14"/>
      <c r="B232" s="244"/>
      <c r="C232" s="245"/>
      <c r="D232" s="234" t="s">
        <v>136</v>
      </c>
      <c r="E232" s="246" t="s">
        <v>1</v>
      </c>
      <c r="F232" s="247" t="s">
        <v>139</v>
      </c>
      <c r="G232" s="245"/>
      <c r="H232" s="248">
        <v>3</v>
      </c>
      <c r="I232" s="249"/>
      <c r="J232" s="245"/>
      <c r="K232" s="245"/>
      <c r="L232" s="250"/>
      <c r="M232" s="251"/>
      <c r="N232" s="252"/>
      <c r="O232" s="252"/>
      <c r="P232" s="252"/>
      <c r="Q232" s="252"/>
      <c r="R232" s="252"/>
      <c r="S232" s="252"/>
      <c r="T232" s="253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4" t="s">
        <v>136</v>
      </c>
      <c r="AU232" s="254" t="s">
        <v>85</v>
      </c>
      <c r="AV232" s="14" t="s">
        <v>134</v>
      </c>
      <c r="AW232" s="14" t="s">
        <v>31</v>
      </c>
      <c r="AX232" s="14" t="s">
        <v>83</v>
      </c>
      <c r="AY232" s="254" t="s">
        <v>126</v>
      </c>
    </row>
    <row r="233" s="15" customFormat="1">
      <c r="A233" s="15"/>
      <c r="B233" s="255"/>
      <c r="C233" s="256"/>
      <c r="D233" s="234" t="s">
        <v>136</v>
      </c>
      <c r="E233" s="257" t="s">
        <v>1</v>
      </c>
      <c r="F233" s="258" t="s">
        <v>140</v>
      </c>
      <c r="G233" s="256"/>
      <c r="H233" s="257" t="s">
        <v>1</v>
      </c>
      <c r="I233" s="259"/>
      <c r="J233" s="256"/>
      <c r="K233" s="256"/>
      <c r="L233" s="260"/>
      <c r="M233" s="261"/>
      <c r="N233" s="262"/>
      <c r="O233" s="262"/>
      <c r="P233" s="262"/>
      <c r="Q233" s="262"/>
      <c r="R233" s="262"/>
      <c r="S233" s="262"/>
      <c r="T233" s="263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64" t="s">
        <v>136</v>
      </c>
      <c r="AU233" s="264" t="s">
        <v>85</v>
      </c>
      <c r="AV233" s="15" t="s">
        <v>83</v>
      </c>
      <c r="AW233" s="15" t="s">
        <v>31</v>
      </c>
      <c r="AX233" s="15" t="s">
        <v>75</v>
      </c>
      <c r="AY233" s="264" t="s">
        <v>126</v>
      </c>
    </row>
    <row r="234" s="2" customFormat="1" ht="24.15" customHeight="1">
      <c r="A234" s="38"/>
      <c r="B234" s="39"/>
      <c r="C234" s="218" t="s">
        <v>146</v>
      </c>
      <c r="D234" s="218" t="s">
        <v>128</v>
      </c>
      <c r="E234" s="219" t="s">
        <v>905</v>
      </c>
      <c r="F234" s="220" t="s">
        <v>906</v>
      </c>
      <c r="G234" s="221" t="s">
        <v>131</v>
      </c>
      <c r="H234" s="222">
        <v>3</v>
      </c>
      <c r="I234" s="223"/>
      <c r="J234" s="224">
        <f>ROUND(I234*H234,2)</f>
        <v>0</v>
      </c>
      <c r="K234" s="220" t="s">
        <v>132</v>
      </c>
      <c r="L234" s="225"/>
      <c r="M234" s="226" t="s">
        <v>1</v>
      </c>
      <c r="N234" s="227" t="s">
        <v>40</v>
      </c>
      <c r="O234" s="91"/>
      <c r="P234" s="228">
        <f>O234*H234</f>
        <v>0</v>
      </c>
      <c r="Q234" s="228">
        <v>0.14549999999999999</v>
      </c>
      <c r="R234" s="228">
        <f>Q234*H234</f>
        <v>0.4365</v>
      </c>
      <c r="S234" s="228">
        <v>0</v>
      </c>
      <c r="T234" s="229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30" t="s">
        <v>133</v>
      </c>
      <c r="AT234" s="230" t="s">
        <v>128</v>
      </c>
      <c r="AU234" s="230" t="s">
        <v>85</v>
      </c>
      <c r="AY234" s="17" t="s">
        <v>126</v>
      </c>
      <c r="BE234" s="231">
        <f>IF(N234="základní",J234,0)</f>
        <v>0</v>
      </c>
      <c r="BF234" s="231">
        <f>IF(N234="snížená",J234,0)</f>
        <v>0</v>
      </c>
      <c r="BG234" s="231">
        <f>IF(N234="zákl. přenesená",J234,0)</f>
        <v>0</v>
      </c>
      <c r="BH234" s="231">
        <f>IF(N234="sníž. přenesená",J234,0)</f>
        <v>0</v>
      </c>
      <c r="BI234" s="231">
        <f>IF(N234="nulová",J234,0)</f>
        <v>0</v>
      </c>
      <c r="BJ234" s="17" t="s">
        <v>83</v>
      </c>
      <c r="BK234" s="231">
        <f>ROUND(I234*H234,2)</f>
        <v>0</v>
      </c>
      <c r="BL234" s="17" t="s">
        <v>134</v>
      </c>
      <c r="BM234" s="230" t="s">
        <v>907</v>
      </c>
    </row>
    <row r="235" s="15" customFormat="1">
      <c r="A235" s="15"/>
      <c r="B235" s="255"/>
      <c r="C235" s="256"/>
      <c r="D235" s="234" t="s">
        <v>136</v>
      </c>
      <c r="E235" s="257" t="s">
        <v>1</v>
      </c>
      <c r="F235" s="258" t="s">
        <v>908</v>
      </c>
      <c r="G235" s="256"/>
      <c r="H235" s="257" t="s">
        <v>1</v>
      </c>
      <c r="I235" s="259"/>
      <c r="J235" s="256"/>
      <c r="K235" s="256"/>
      <c r="L235" s="260"/>
      <c r="M235" s="261"/>
      <c r="N235" s="262"/>
      <c r="O235" s="262"/>
      <c r="P235" s="262"/>
      <c r="Q235" s="262"/>
      <c r="R235" s="262"/>
      <c r="S235" s="262"/>
      <c r="T235" s="263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64" t="s">
        <v>136</v>
      </c>
      <c r="AU235" s="264" t="s">
        <v>85</v>
      </c>
      <c r="AV235" s="15" t="s">
        <v>83</v>
      </c>
      <c r="AW235" s="15" t="s">
        <v>31</v>
      </c>
      <c r="AX235" s="15" t="s">
        <v>75</v>
      </c>
      <c r="AY235" s="264" t="s">
        <v>126</v>
      </c>
    </row>
    <row r="236" s="13" customFormat="1">
      <c r="A236" s="13"/>
      <c r="B236" s="232"/>
      <c r="C236" s="233"/>
      <c r="D236" s="234" t="s">
        <v>136</v>
      </c>
      <c r="E236" s="235" t="s">
        <v>1</v>
      </c>
      <c r="F236" s="236" t="s">
        <v>85</v>
      </c>
      <c r="G236" s="233"/>
      <c r="H236" s="237">
        <v>2</v>
      </c>
      <c r="I236" s="238"/>
      <c r="J236" s="233"/>
      <c r="K236" s="233"/>
      <c r="L236" s="239"/>
      <c r="M236" s="240"/>
      <c r="N236" s="241"/>
      <c r="O236" s="241"/>
      <c r="P236" s="241"/>
      <c r="Q236" s="241"/>
      <c r="R236" s="241"/>
      <c r="S236" s="241"/>
      <c r="T236" s="242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3" t="s">
        <v>136</v>
      </c>
      <c r="AU236" s="243" t="s">
        <v>85</v>
      </c>
      <c r="AV236" s="13" t="s">
        <v>85</v>
      </c>
      <c r="AW236" s="13" t="s">
        <v>31</v>
      </c>
      <c r="AX236" s="13" t="s">
        <v>75</v>
      </c>
      <c r="AY236" s="243" t="s">
        <v>126</v>
      </c>
    </row>
    <row r="237" s="15" customFormat="1">
      <c r="A237" s="15"/>
      <c r="B237" s="255"/>
      <c r="C237" s="256"/>
      <c r="D237" s="234" t="s">
        <v>136</v>
      </c>
      <c r="E237" s="257" t="s">
        <v>1</v>
      </c>
      <c r="F237" s="258" t="s">
        <v>909</v>
      </c>
      <c r="G237" s="256"/>
      <c r="H237" s="257" t="s">
        <v>1</v>
      </c>
      <c r="I237" s="259"/>
      <c r="J237" s="256"/>
      <c r="K237" s="256"/>
      <c r="L237" s="260"/>
      <c r="M237" s="261"/>
      <c r="N237" s="262"/>
      <c r="O237" s="262"/>
      <c r="P237" s="262"/>
      <c r="Q237" s="262"/>
      <c r="R237" s="262"/>
      <c r="S237" s="262"/>
      <c r="T237" s="263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64" t="s">
        <v>136</v>
      </c>
      <c r="AU237" s="264" t="s">
        <v>85</v>
      </c>
      <c r="AV237" s="15" t="s">
        <v>83</v>
      </c>
      <c r="AW237" s="15" t="s">
        <v>31</v>
      </c>
      <c r="AX237" s="15" t="s">
        <v>75</v>
      </c>
      <c r="AY237" s="264" t="s">
        <v>126</v>
      </c>
    </row>
    <row r="238" s="13" customFormat="1">
      <c r="A238" s="13"/>
      <c r="B238" s="232"/>
      <c r="C238" s="233"/>
      <c r="D238" s="234" t="s">
        <v>136</v>
      </c>
      <c r="E238" s="235" t="s">
        <v>1</v>
      </c>
      <c r="F238" s="236" t="s">
        <v>83</v>
      </c>
      <c r="G238" s="233"/>
      <c r="H238" s="237">
        <v>1</v>
      </c>
      <c r="I238" s="238"/>
      <c r="J238" s="233"/>
      <c r="K238" s="233"/>
      <c r="L238" s="239"/>
      <c r="M238" s="240"/>
      <c r="N238" s="241"/>
      <c r="O238" s="241"/>
      <c r="P238" s="241"/>
      <c r="Q238" s="241"/>
      <c r="R238" s="241"/>
      <c r="S238" s="241"/>
      <c r="T238" s="242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3" t="s">
        <v>136</v>
      </c>
      <c r="AU238" s="243" t="s">
        <v>85</v>
      </c>
      <c r="AV238" s="13" t="s">
        <v>85</v>
      </c>
      <c r="AW238" s="13" t="s">
        <v>31</v>
      </c>
      <c r="AX238" s="13" t="s">
        <v>75</v>
      </c>
      <c r="AY238" s="243" t="s">
        <v>126</v>
      </c>
    </row>
    <row r="239" s="14" customFormat="1">
      <c r="A239" s="14"/>
      <c r="B239" s="244"/>
      <c r="C239" s="245"/>
      <c r="D239" s="234" t="s">
        <v>136</v>
      </c>
      <c r="E239" s="246" t="s">
        <v>1</v>
      </c>
      <c r="F239" s="247" t="s">
        <v>139</v>
      </c>
      <c r="G239" s="245"/>
      <c r="H239" s="248">
        <v>3</v>
      </c>
      <c r="I239" s="249"/>
      <c r="J239" s="245"/>
      <c r="K239" s="245"/>
      <c r="L239" s="250"/>
      <c r="M239" s="251"/>
      <c r="N239" s="252"/>
      <c r="O239" s="252"/>
      <c r="P239" s="252"/>
      <c r="Q239" s="252"/>
      <c r="R239" s="252"/>
      <c r="S239" s="252"/>
      <c r="T239" s="253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4" t="s">
        <v>136</v>
      </c>
      <c r="AU239" s="254" t="s">
        <v>85</v>
      </c>
      <c r="AV239" s="14" t="s">
        <v>134</v>
      </c>
      <c r="AW239" s="14" t="s">
        <v>31</v>
      </c>
      <c r="AX239" s="14" t="s">
        <v>83</v>
      </c>
      <c r="AY239" s="254" t="s">
        <v>126</v>
      </c>
    </row>
    <row r="240" s="15" customFormat="1">
      <c r="A240" s="15"/>
      <c r="B240" s="255"/>
      <c r="C240" s="256"/>
      <c r="D240" s="234" t="s">
        <v>136</v>
      </c>
      <c r="E240" s="257" t="s">
        <v>1</v>
      </c>
      <c r="F240" s="258" t="s">
        <v>140</v>
      </c>
      <c r="G240" s="256"/>
      <c r="H240" s="257" t="s">
        <v>1</v>
      </c>
      <c r="I240" s="259"/>
      <c r="J240" s="256"/>
      <c r="K240" s="256"/>
      <c r="L240" s="260"/>
      <c r="M240" s="261"/>
      <c r="N240" s="262"/>
      <c r="O240" s="262"/>
      <c r="P240" s="262"/>
      <c r="Q240" s="262"/>
      <c r="R240" s="262"/>
      <c r="S240" s="262"/>
      <c r="T240" s="263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64" t="s">
        <v>136</v>
      </c>
      <c r="AU240" s="264" t="s">
        <v>85</v>
      </c>
      <c r="AV240" s="15" t="s">
        <v>83</v>
      </c>
      <c r="AW240" s="15" t="s">
        <v>31</v>
      </c>
      <c r="AX240" s="15" t="s">
        <v>75</v>
      </c>
      <c r="AY240" s="264" t="s">
        <v>126</v>
      </c>
    </row>
    <row r="241" s="2" customFormat="1" ht="24.15" customHeight="1">
      <c r="A241" s="38"/>
      <c r="B241" s="39"/>
      <c r="C241" s="218" t="s">
        <v>7</v>
      </c>
      <c r="D241" s="218" t="s">
        <v>128</v>
      </c>
      <c r="E241" s="219" t="s">
        <v>910</v>
      </c>
      <c r="F241" s="220" t="s">
        <v>911</v>
      </c>
      <c r="G241" s="221" t="s">
        <v>131</v>
      </c>
      <c r="H241" s="222">
        <v>4</v>
      </c>
      <c r="I241" s="223"/>
      <c r="J241" s="224">
        <f>ROUND(I241*H241,2)</f>
        <v>0</v>
      </c>
      <c r="K241" s="220" t="s">
        <v>132</v>
      </c>
      <c r="L241" s="225"/>
      <c r="M241" s="226" t="s">
        <v>1</v>
      </c>
      <c r="N241" s="227" t="s">
        <v>40</v>
      </c>
      <c r="O241" s="91"/>
      <c r="P241" s="228">
        <f>O241*H241</f>
        <v>0</v>
      </c>
      <c r="Q241" s="228">
        <v>0.14923</v>
      </c>
      <c r="R241" s="228">
        <f>Q241*H241</f>
        <v>0.59692000000000001</v>
      </c>
      <c r="S241" s="228">
        <v>0</v>
      </c>
      <c r="T241" s="229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30" t="s">
        <v>133</v>
      </c>
      <c r="AT241" s="230" t="s">
        <v>128</v>
      </c>
      <c r="AU241" s="230" t="s">
        <v>85</v>
      </c>
      <c r="AY241" s="17" t="s">
        <v>126</v>
      </c>
      <c r="BE241" s="231">
        <f>IF(N241="základní",J241,0)</f>
        <v>0</v>
      </c>
      <c r="BF241" s="231">
        <f>IF(N241="snížená",J241,0)</f>
        <v>0</v>
      </c>
      <c r="BG241" s="231">
        <f>IF(N241="zákl. přenesená",J241,0)</f>
        <v>0</v>
      </c>
      <c r="BH241" s="231">
        <f>IF(N241="sníž. přenesená",J241,0)</f>
        <v>0</v>
      </c>
      <c r="BI241" s="231">
        <f>IF(N241="nulová",J241,0)</f>
        <v>0</v>
      </c>
      <c r="BJ241" s="17" t="s">
        <v>83</v>
      </c>
      <c r="BK241" s="231">
        <f>ROUND(I241*H241,2)</f>
        <v>0</v>
      </c>
      <c r="BL241" s="17" t="s">
        <v>134</v>
      </c>
      <c r="BM241" s="230" t="s">
        <v>912</v>
      </c>
    </row>
    <row r="242" s="15" customFormat="1">
      <c r="A242" s="15"/>
      <c r="B242" s="255"/>
      <c r="C242" s="256"/>
      <c r="D242" s="234" t="s">
        <v>136</v>
      </c>
      <c r="E242" s="257" t="s">
        <v>1</v>
      </c>
      <c r="F242" s="258" t="s">
        <v>913</v>
      </c>
      <c r="G242" s="256"/>
      <c r="H242" s="257" t="s">
        <v>1</v>
      </c>
      <c r="I242" s="259"/>
      <c r="J242" s="256"/>
      <c r="K242" s="256"/>
      <c r="L242" s="260"/>
      <c r="M242" s="261"/>
      <c r="N242" s="262"/>
      <c r="O242" s="262"/>
      <c r="P242" s="262"/>
      <c r="Q242" s="262"/>
      <c r="R242" s="262"/>
      <c r="S242" s="262"/>
      <c r="T242" s="263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64" t="s">
        <v>136</v>
      </c>
      <c r="AU242" s="264" t="s">
        <v>85</v>
      </c>
      <c r="AV242" s="15" t="s">
        <v>83</v>
      </c>
      <c r="AW242" s="15" t="s">
        <v>31</v>
      </c>
      <c r="AX242" s="15" t="s">
        <v>75</v>
      </c>
      <c r="AY242" s="264" t="s">
        <v>126</v>
      </c>
    </row>
    <row r="243" s="13" customFormat="1">
      <c r="A243" s="13"/>
      <c r="B243" s="232"/>
      <c r="C243" s="233"/>
      <c r="D243" s="234" t="s">
        <v>136</v>
      </c>
      <c r="E243" s="235" t="s">
        <v>1</v>
      </c>
      <c r="F243" s="236" t="s">
        <v>85</v>
      </c>
      <c r="G243" s="233"/>
      <c r="H243" s="237">
        <v>2</v>
      </c>
      <c r="I243" s="238"/>
      <c r="J243" s="233"/>
      <c r="K243" s="233"/>
      <c r="L243" s="239"/>
      <c r="M243" s="240"/>
      <c r="N243" s="241"/>
      <c r="O243" s="241"/>
      <c r="P243" s="241"/>
      <c r="Q243" s="241"/>
      <c r="R243" s="241"/>
      <c r="S243" s="241"/>
      <c r="T243" s="242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3" t="s">
        <v>136</v>
      </c>
      <c r="AU243" s="243" t="s">
        <v>85</v>
      </c>
      <c r="AV243" s="13" t="s">
        <v>85</v>
      </c>
      <c r="AW243" s="13" t="s">
        <v>31</v>
      </c>
      <c r="AX243" s="13" t="s">
        <v>75</v>
      </c>
      <c r="AY243" s="243" t="s">
        <v>126</v>
      </c>
    </row>
    <row r="244" s="15" customFormat="1">
      <c r="A244" s="15"/>
      <c r="B244" s="255"/>
      <c r="C244" s="256"/>
      <c r="D244" s="234" t="s">
        <v>136</v>
      </c>
      <c r="E244" s="257" t="s">
        <v>1</v>
      </c>
      <c r="F244" s="258" t="s">
        <v>914</v>
      </c>
      <c r="G244" s="256"/>
      <c r="H244" s="257" t="s">
        <v>1</v>
      </c>
      <c r="I244" s="259"/>
      <c r="J244" s="256"/>
      <c r="K244" s="256"/>
      <c r="L244" s="260"/>
      <c r="M244" s="261"/>
      <c r="N244" s="262"/>
      <c r="O244" s="262"/>
      <c r="P244" s="262"/>
      <c r="Q244" s="262"/>
      <c r="R244" s="262"/>
      <c r="S244" s="262"/>
      <c r="T244" s="263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264" t="s">
        <v>136</v>
      </c>
      <c r="AU244" s="264" t="s">
        <v>85</v>
      </c>
      <c r="AV244" s="15" t="s">
        <v>83</v>
      </c>
      <c r="AW244" s="15" t="s">
        <v>31</v>
      </c>
      <c r="AX244" s="15" t="s">
        <v>75</v>
      </c>
      <c r="AY244" s="264" t="s">
        <v>126</v>
      </c>
    </row>
    <row r="245" s="13" customFormat="1">
      <c r="A245" s="13"/>
      <c r="B245" s="232"/>
      <c r="C245" s="233"/>
      <c r="D245" s="234" t="s">
        <v>136</v>
      </c>
      <c r="E245" s="235" t="s">
        <v>1</v>
      </c>
      <c r="F245" s="236" t="s">
        <v>85</v>
      </c>
      <c r="G245" s="233"/>
      <c r="H245" s="237">
        <v>2</v>
      </c>
      <c r="I245" s="238"/>
      <c r="J245" s="233"/>
      <c r="K245" s="233"/>
      <c r="L245" s="239"/>
      <c r="M245" s="240"/>
      <c r="N245" s="241"/>
      <c r="O245" s="241"/>
      <c r="P245" s="241"/>
      <c r="Q245" s="241"/>
      <c r="R245" s="241"/>
      <c r="S245" s="241"/>
      <c r="T245" s="242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3" t="s">
        <v>136</v>
      </c>
      <c r="AU245" s="243" t="s">
        <v>85</v>
      </c>
      <c r="AV245" s="13" t="s">
        <v>85</v>
      </c>
      <c r="AW245" s="13" t="s">
        <v>31</v>
      </c>
      <c r="AX245" s="13" t="s">
        <v>75</v>
      </c>
      <c r="AY245" s="243" t="s">
        <v>126</v>
      </c>
    </row>
    <row r="246" s="14" customFormat="1">
      <c r="A246" s="14"/>
      <c r="B246" s="244"/>
      <c r="C246" s="245"/>
      <c r="D246" s="234" t="s">
        <v>136</v>
      </c>
      <c r="E246" s="246" t="s">
        <v>1</v>
      </c>
      <c r="F246" s="247" t="s">
        <v>139</v>
      </c>
      <c r="G246" s="245"/>
      <c r="H246" s="248">
        <v>4</v>
      </c>
      <c r="I246" s="249"/>
      <c r="J246" s="245"/>
      <c r="K246" s="245"/>
      <c r="L246" s="250"/>
      <c r="M246" s="251"/>
      <c r="N246" s="252"/>
      <c r="O246" s="252"/>
      <c r="P246" s="252"/>
      <c r="Q246" s="252"/>
      <c r="R246" s="252"/>
      <c r="S246" s="252"/>
      <c r="T246" s="253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4" t="s">
        <v>136</v>
      </c>
      <c r="AU246" s="254" t="s">
        <v>85</v>
      </c>
      <c r="AV246" s="14" t="s">
        <v>134</v>
      </c>
      <c r="AW246" s="14" t="s">
        <v>31</v>
      </c>
      <c r="AX246" s="14" t="s">
        <v>83</v>
      </c>
      <c r="AY246" s="254" t="s">
        <v>126</v>
      </c>
    </row>
    <row r="247" s="15" customFormat="1">
      <c r="A247" s="15"/>
      <c r="B247" s="255"/>
      <c r="C247" s="256"/>
      <c r="D247" s="234" t="s">
        <v>136</v>
      </c>
      <c r="E247" s="257" t="s">
        <v>1</v>
      </c>
      <c r="F247" s="258" t="s">
        <v>140</v>
      </c>
      <c r="G247" s="256"/>
      <c r="H247" s="257" t="s">
        <v>1</v>
      </c>
      <c r="I247" s="259"/>
      <c r="J247" s="256"/>
      <c r="K247" s="256"/>
      <c r="L247" s="260"/>
      <c r="M247" s="261"/>
      <c r="N247" s="262"/>
      <c r="O247" s="262"/>
      <c r="P247" s="262"/>
      <c r="Q247" s="262"/>
      <c r="R247" s="262"/>
      <c r="S247" s="262"/>
      <c r="T247" s="263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T247" s="264" t="s">
        <v>136</v>
      </c>
      <c r="AU247" s="264" t="s">
        <v>85</v>
      </c>
      <c r="AV247" s="15" t="s">
        <v>83</v>
      </c>
      <c r="AW247" s="15" t="s">
        <v>31</v>
      </c>
      <c r="AX247" s="15" t="s">
        <v>75</v>
      </c>
      <c r="AY247" s="264" t="s">
        <v>126</v>
      </c>
    </row>
    <row r="248" s="2" customFormat="1" ht="24.15" customHeight="1">
      <c r="A248" s="38"/>
      <c r="B248" s="39"/>
      <c r="C248" s="218" t="s">
        <v>261</v>
      </c>
      <c r="D248" s="218" t="s">
        <v>128</v>
      </c>
      <c r="E248" s="219" t="s">
        <v>915</v>
      </c>
      <c r="F248" s="220" t="s">
        <v>916</v>
      </c>
      <c r="G248" s="221" t="s">
        <v>131</v>
      </c>
      <c r="H248" s="222">
        <v>3</v>
      </c>
      <c r="I248" s="223"/>
      <c r="J248" s="224">
        <f>ROUND(I248*H248,2)</f>
        <v>0</v>
      </c>
      <c r="K248" s="220" t="s">
        <v>132</v>
      </c>
      <c r="L248" s="225"/>
      <c r="M248" s="226" t="s">
        <v>1</v>
      </c>
      <c r="N248" s="227" t="s">
        <v>40</v>
      </c>
      <c r="O248" s="91"/>
      <c r="P248" s="228">
        <f>O248*H248</f>
        <v>0</v>
      </c>
      <c r="Q248" s="228">
        <v>0.15296000000000001</v>
      </c>
      <c r="R248" s="228">
        <f>Q248*H248</f>
        <v>0.45888000000000007</v>
      </c>
      <c r="S248" s="228">
        <v>0</v>
      </c>
      <c r="T248" s="229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30" t="s">
        <v>133</v>
      </c>
      <c r="AT248" s="230" t="s">
        <v>128</v>
      </c>
      <c r="AU248" s="230" t="s">
        <v>85</v>
      </c>
      <c r="AY248" s="17" t="s">
        <v>126</v>
      </c>
      <c r="BE248" s="231">
        <f>IF(N248="základní",J248,0)</f>
        <v>0</v>
      </c>
      <c r="BF248" s="231">
        <f>IF(N248="snížená",J248,0)</f>
        <v>0</v>
      </c>
      <c r="BG248" s="231">
        <f>IF(N248="zákl. přenesená",J248,0)</f>
        <v>0</v>
      </c>
      <c r="BH248" s="231">
        <f>IF(N248="sníž. přenesená",J248,0)</f>
        <v>0</v>
      </c>
      <c r="BI248" s="231">
        <f>IF(N248="nulová",J248,0)</f>
        <v>0</v>
      </c>
      <c r="BJ248" s="17" t="s">
        <v>83</v>
      </c>
      <c r="BK248" s="231">
        <f>ROUND(I248*H248,2)</f>
        <v>0</v>
      </c>
      <c r="BL248" s="17" t="s">
        <v>134</v>
      </c>
      <c r="BM248" s="230" t="s">
        <v>917</v>
      </c>
    </row>
    <row r="249" s="15" customFormat="1">
      <c r="A249" s="15"/>
      <c r="B249" s="255"/>
      <c r="C249" s="256"/>
      <c r="D249" s="234" t="s">
        <v>136</v>
      </c>
      <c r="E249" s="257" t="s">
        <v>1</v>
      </c>
      <c r="F249" s="258" t="s">
        <v>918</v>
      </c>
      <c r="G249" s="256"/>
      <c r="H249" s="257" t="s">
        <v>1</v>
      </c>
      <c r="I249" s="259"/>
      <c r="J249" s="256"/>
      <c r="K249" s="256"/>
      <c r="L249" s="260"/>
      <c r="M249" s="261"/>
      <c r="N249" s="262"/>
      <c r="O249" s="262"/>
      <c r="P249" s="262"/>
      <c r="Q249" s="262"/>
      <c r="R249" s="262"/>
      <c r="S249" s="262"/>
      <c r="T249" s="263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64" t="s">
        <v>136</v>
      </c>
      <c r="AU249" s="264" t="s">
        <v>85</v>
      </c>
      <c r="AV249" s="15" t="s">
        <v>83</v>
      </c>
      <c r="AW249" s="15" t="s">
        <v>31</v>
      </c>
      <c r="AX249" s="15" t="s">
        <v>75</v>
      </c>
      <c r="AY249" s="264" t="s">
        <v>126</v>
      </c>
    </row>
    <row r="250" s="13" customFormat="1">
      <c r="A250" s="13"/>
      <c r="B250" s="232"/>
      <c r="C250" s="233"/>
      <c r="D250" s="234" t="s">
        <v>136</v>
      </c>
      <c r="E250" s="235" t="s">
        <v>1</v>
      </c>
      <c r="F250" s="236" t="s">
        <v>85</v>
      </c>
      <c r="G250" s="233"/>
      <c r="H250" s="237">
        <v>2</v>
      </c>
      <c r="I250" s="238"/>
      <c r="J250" s="233"/>
      <c r="K250" s="233"/>
      <c r="L250" s="239"/>
      <c r="M250" s="240"/>
      <c r="N250" s="241"/>
      <c r="O250" s="241"/>
      <c r="P250" s="241"/>
      <c r="Q250" s="241"/>
      <c r="R250" s="241"/>
      <c r="S250" s="241"/>
      <c r="T250" s="242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3" t="s">
        <v>136</v>
      </c>
      <c r="AU250" s="243" t="s">
        <v>85</v>
      </c>
      <c r="AV250" s="13" t="s">
        <v>85</v>
      </c>
      <c r="AW250" s="13" t="s">
        <v>31</v>
      </c>
      <c r="AX250" s="13" t="s">
        <v>75</v>
      </c>
      <c r="AY250" s="243" t="s">
        <v>126</v>
      </c>
    </row>
    <row r="251" s="15" customFormat="1">
      <c r="A251" s="15"/>
      <c r="B251" s="255"/>
      <c r="C251" s="256"/>
      <c r="D251" s="234" t="s">
        <v>136</v>
      </c>
      <c r="E251" s="257" t="s">
        <v>1</v>
      </c>
      <c r="F251" s="258" t="s">
        <v>919</v>
      </c>
      <c r="G251" s="256"/>
      <c r="H251" s="257" t="s">
        <v>1</v>
      </c>
      <c r="I251" s="259"/>
      <c r="J251" s="256"/>
      <c r="K251" s="256"/>
      <c r="L251" s="260"/>
      <c r="M251" s="261"/>
      <c r="N251" s="262"/>
      <c r="O251" s="262"/>
      <c r="P251" s="262"/>
      <c r="Q251" s="262"/>
      <c r="R251" s="262"/>
      <c r="S251" s="262"/>
      <c r="T251" s="263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64" t="s">
        <v>136</v>
      </c>
      <c r="AU251" s="264" t="s">
        <v>85</v>
      </c>
      <c r="AV251" s="15" t="s">
        <v>83</v>
      </c>
      <c r="AW251" s="15" t="s">
        <v>31</v>
      </c>
      <c r="AX251" s="15" t="s">
        <v>75</v>
      </c>
      <c r="AY251" s="264" t="s">
        <v>126</v>
      </c>
    </row>
    <row r="252" s="13" customFormat="1">
      <c r="A252" s="13"/>
      <c r="B252" s="232"/>
      <c r="C252" s="233"/>
      <c r="D252" s="234" t="s">
        <v>136</v>
      </c>
      <c r="E252" s="235" t="s">
        <v>1</v>
      </c>
      <c r="F252" s="236" t="s">
        <v>83</v>
      </c>
      <c r="G252" s="233"/>
      <c r="H252" s="237">
        <v>1</v>
      </c>
      <c r="I252" s="238"/>
      <c r="J252" s="233"/>
      <c r="K252" s="233"/>
      <c r="L252" s="239"/>
      <c r="M252" s="240"/>
      <c r="N252" s="241"/>
      <c r="O252" s="241"/>
      <c r="P252" s="241"/>
      <c r="Q252" s="241"/>
      <c r="R252" s="241"/>
      <c r="S252" s="241"/>
      <c r="T252" s="242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3" t="s">
        <v>136</v>
      </c>
      <c r="AU252" s="243" t="s">
        <v>85</v>
      </c>
      <c r="AV252" s="13" t="s">
        <v>85</v>
      </c>
      <c r="AW252" s="13" t="s">
        <v>31</v>
      </c>
      <c r="AX252" s="13" t="s">
        <v>75</v>
      </c>
      <c r="AY252" s="243" t="s">
        <v>126</v>
      </c>
    </row>
    <row r="253" s="14" customFormat="1">
      <c r="A253" s="14"/>
      <c r="B253" s="244"/>
      <c r="C253" s="245"/>
      <c r="D253" s="234" t="s">
        <v>136</v>
      </c>
      <c r="E253" s="246" t="s">
        <v>1</v>
      </c>
      <c r="F253" s="247" t="s">
        <v>139</v>
      </c>
      <c r="G253" s="245"/>
      <c r="H253" s="248">
        <v>3</v>
      </c>
      <c r="I253" s="249"/>
      <c r="J253" s="245"/>
      <c r="K253" s="245"/>
      <c r="L253" s="250"/>
      <c r="M253" s="251"/>
      <c r="N253" s="252"/>
      <c r="O253" s="252"/>
      <c r="P253" s="252"/>
      <c r="Q253" s="252"/>
      <c r="R253" s="252"/>
      <c r="S253" s="252"/>
      <c r="T253" s="253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4" t="s">
        <v>136</v>
      </c>
      <c r="AU253" s="254" t="s">
        <v>85</v>
      </c>
      <c r="AV253" s="14" t="s">
        <v>134</v>
      </c>
      <c r="AW253" s="14" t="s">
        <v>31</v>
      </c>
      <c r="AX253" s="14" t="s">
        <v>83</v>
      </c>
      <c r="AY253" s="254" t="s">
        <v>126</v>
      </c>
    </row>
    <row r="254" s="15" customFormat="1">
      <c r="A254" s="15"/>
      <c r="B254" s="255"/>
      <c r="C254" s="256"/>
      <c r="D254" s="234" t="s">
        <v>136</v>
      </c>
      <c r="E254" s="257" t="s">
        <v>1</v>
      </c>
      <c r="F254" s="258" t="s">
        <v>140</v>
      </c>
      <c r="G254" s="256"/>
      <c r="H254" s="257" t="s">
        <v>1</v>
      </c>
      <c r="I254" s="259"/>
      <c r="J254" s="256"/>
      <c r="K254" s="256"/>
      <c r="L254" s="260"/>
      <c r="M254" s="261"/>
      <c r="N254" s="262"/>
      <c r="O254" s="262"/>
      <c r="P254" s="262"/>
      <c r="Q254" s="262"/>
      <c r="R254" s="262"/>
      <c r="S254" s="262"/>
      <c r="T254" s="263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64" t="s">
        <v>136</v>
      </c>
      <c r="AU254" s="264" t="s">
        <v>85</v>
      </c>
      <c r="AV254" s="15" t="s">
        <v>83</v>
      </c>
      <c r="AW254" s="15" t="s">
        <v>31</v>
      </c>
      <c r="AX254" s="15" t="s">
        <v>75</v>
      </c>
      <c r="AY254" s="264" t="s">
        <v>126</v>
      </c>
    </row>
    <row r="255" s="2" customFormat="1" ht="24.15" customHeight="1">
      <c r="A255" s="38"/>
      <c r="B255" s="39"/>
      <c r="C255" s="218" t="s">
        <v>266</v>
      </c>
      <c r="D255" s="218" t="s">
        <v>128</v>
      </c>
      <c r="E255" s="219" t="s">
        <v>920</v>
      </c>
      <c r="F255" s="220" t="s">
        <v>921</v>
      </c>
      <c r="G255" s="221" t="s">
        <v>131</v>
      </c>
      <c r="H255" s="222">
        <v>3</v>
      </c>
      <c r="I255" s="223"/>
      <c r="J255" s="224">
        <f>ROUND(I255*H255,2)</f>
        <v>0</v>
      </c>
      <c r="K255" s="220" t="s">
        <v>132</v>
      </c>
      <c r="L255" s="225"/>
      <c r="M255" s="226" t="s">
        <v>1</v>
      </c>
      <c r="N255" s="227" t="s">
        <v>40</v>
      </c>
      <c r="O255" s="91"/>
      <c r="P255" s="228">
        <f>O255*H255</f>
        <v>0</v>
      </c>
      <c r="Q255" s="228">
        <v>0.15669</v>
      </c>
      <c r="R255" s="228">
        <f>Q255*H255</f>
        <v>0.47006999999999999</v>
      </c>
      <c r="S255" s="228">
        <v>0</v>
      </c>
      <c r="T255" s="229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30" t="s">
        <v>133</v>
      </c>
      <c r="AT255" s="230" t="s">
        <v>128</v>
      </c>
      <c r="AU255" s="230" t="s">
        <v>85</v>
      </c>
      <c r="AY255" s="17" t="s">
        <v>126</v>
      </c>
      <c r="BE255" s="231">
        <f>IF(N255="základní",J255,0)</f>
        <v>0</v>
      </c>
      <c r="BF255" s="231">
        <f>IF(N255="snížená",J255,0)</f>
        <v>0</v>
      </c>
      <c r="BG255" s="231">
        <f>IF(N255="zákl. přenesená",J255,0)</f>
        <v>0</v>
      </c>
      <c r="BH255" s="231">
        <f>IF(N255="sníž. přenesená",J255,0)</f>
        <v>0</v>
      </c>
      <c r="BI255" s="231">
        <f>IF(N255="nulová",J255,0)</f>
        <v>0</v>
      </c>
      <c r="BJ255" s="17" t="s">
        <v>83</v>
      </c>
      <c r="BK255" s="231">
        <f>ROUND(I255*H255,2)</f>
        <v>0</v>
      </c>
      <c r="BL255" s="17" t="s">
        <v>134</v>
      </c>
      <c r="BM255" s="230" t="s">
        <v>922</v>
      </c>
    </row>
    <row r="256" s="15" customFormat="1">
      <c r="A256" s="15"/>
      <c r="B256" s="255"/>
      <c r="C256" s="256"/>
      <c r="D256" s="234" t="s">
        <v>136</v>
      </c>
      <c r="E256" s="257" t="s">
        <v>1</v>
      </c>
      <c r="F256" s="258" t="s">
        <v>923</v>
      </c>
      <c r="G256" s="256"/>
      <c r="H256" s="257" t="s">
        <v>1</v>
      </c>
      <c r="I256" s="259"/>
      <c r="J256" s="256"/>
      <c r="K256" s="256"/>
      <c r="L256" s="260"/>
      <c r="M256" s="261"/>
      <c r="N256" s="262"/>
      <c r="O256" s="262"/>
      <c r="P256" s="262"/>
      <c r="Q256" s="262"/>
      <c r="R256" s="262"/>
      <c r="S256" s="262"/>
      <c r="T256" s="263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T256" s="264" t="s">
        <v>136</v>
      </c>
      <c r="AU256" s="264" t="s">
        <v>85</v>
      </c>
      <c r="AV256" s="15" t="s">
        <v>83</v>
      </c>
      <c r="AW256" s="15" t="s">
        <v>31</v>
      </c>
      <c r="AX256" s="15" t="s">
        <v>75</v>
      </c>
      <c r="AY256" s="264" t="s">
        <v>126</v>
      </c>
    </row>
    <row r="257" s="13" customFormat="1">
      <c r="A257" s="13"/>
      <c r="B257" s="232"/>
      <c r="C257" s="233"/>
      <c r="D257" s="234" t="s">
        <v>136</v>
      </c>
      <c r="E257" s="235" t="s">
        <v>1</v>
      </c>
      <c r="F257" s="236" t="s">
        <v>85</v>
      </c>
      <c r="G257" s="233"/>
      <c r="H257" s="237">
        <v>2</v>
      </c>
      <c r="I257" s="238"/>
      <c r="J257" s="233"/>
      <c r="K257" s="233"/>
      <c r="L257" s="239"/>
      <c r="M257" s="240"/>
      <c r="N257" s="241"/>
      <c r="O257" s="241"/>
      <c r="P257" s="241"/>
      <c r="Q257" s="241"/>
      <c r="R257" s="241"/>
      <c r="S257" s="241"/>
      <c r="T257" s="242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3" t="s">
        <v>136</v>
      </c>
      <c r="AU257" s="243" t="s">
        <v>85</v>
      </c>
      <c r="AV257" s="13" t="s">
        <v>85</v>
      </c>
      <c r="AW257" s="13" t="s">
        <v>31</v>
      </c>
      <c r="AX257" s="13" t="s">
        <v>75</v>
      </c>
      <c r="AY257" s="243" t="s">
        <v>126</v>
      </c>
    </row>
    <row r="258" s="15" customFormat="1">
      <c r="A258" s="15"/>
      <c r="B258" s="255"/>
      <c r="C258" s="256"/>
      <c r="D258" s="234" t="s">
        <v>136</v>
      </c>
      <c r="E258" s="257" t="s">
        <v>1</v>
      </c>
      <c r="F258" s="258" t="s">
        <v>924</v>
      </c>
      <c r="G258" s="256"/>
      <c r="H258" s="257" t="s">
        <v>1</v>
      </c>
      <c r="I258" s="259"/>
      <c r="J258" s="256"/>
      <c r="K258" s="256"/>
      <c r="L258" s="260"/>
      <c r="M258" s="261"/>
      <c r="N258" s="262"/>
      <c r="O258" s="262"/>
      <c r="P258" s="262"/>
      <c r="Q258" s="262"/>
      <c r="R258" s="262"/>
      <c r="S258" s="262"/>
      <c r="T258" s="263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64" t="s">
        <v>136</v>
      </c>
      <c r="AU258" s="264" t="s">
        <v>85</v>
      </c>
      <c r="AV258" s="15" t="s">
        <v>83</v>
      </c>
      <c r="AW258" s="15" t="s">
        <v>31</v>
      </c>
      <c r="AX258" s="15" t="s">
        <v>75</v>
      </c>
      <c r="AY258" s="264" t="s">
        <v>126</v>
      </c>
    </row>
    <row r="259" s="13" customFormat="1">
      <c r="A259" s="13"/>
      <c r="B259" s="232"/>
      <c r="C259" s="233"/>
      <c r="D259" s="234" t="s">
        <v>136</v>
      </c>
      <c r="E259" s="235" t="s">
        <v>1</v>
      </c>
      <c r="F259" s="236" t="s">
        <v>83</v>
      </c>
      <c r="G259" s="233"/>
      <c r="H259" s="237">
        <v>1</v>
      </c>
      <c r="I259" s="238"/>
      <c r="J259" s="233"/>
      <c r="K259" s="233"/>
      <c r="L259" s="239"/>
      <c r="M259" s="240"/>
      <c r="N259" s="241"/>
      <c r="O259" s="241"/>
      <c r="P259" s="241"/>
      <c r="Q259" s="241"/>
      <c r="R259" s="241"/>
      <c r="S259" s="241"/>
      <c r="T259" s="242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3" t="s">
        <v>136</v>
      </c>
      <c r="AU259" s="243" t="s">
        <v>85</v>
      </c>
      <c r="AV259" s="13" t="s">
        <v>85</v>
      </c>
      <c r="AW259" s="13" t="s">
        <v>31</v>
      </c>
      <c r="AX259" s="13" t="s">
        <v>75</v>
      </c>
      <c r="AY259" s="243" t="s">
        <v>126</v>
      </c>
    </row>
    <row r="260" s="14" customFormat="1">
      <c r="A260" s="14"/>
      <c r="B260" s="244"/>
      <c r="C260" s="245"/>
      <c r="D260" s="234" t="s">
        <v>136</v>
      </c>
      <c r="E260" s="246" t="s">
        <v>1</v>
      </c>
      <c r="F260" s="247" t="s">
        <v>139</v>
      </c>
      <c r="G260" s="245"/>
      <c r="H260" s="248">
        <v>3</v>
      </c>
      <c r="I260" s="249"/>
      <c r="J260" s="245"/>
      <c r="K260" s="245"/>
      <c r="L260" s="250"/>
      <c r="M260" s="251"/>
      <c r="N260" s="252"/>
      <c r="O260" s="252"/>
      <c r="P260" s="252"/>
      <c r="Q260" s="252"/>
      <c r="R260" s="252"/>
      <c r="S260" s="252"/>
      <c r="T260" s="253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4" t="s">
        <v>136</v>
      </c>
      <c r="AU260" s="254" t="s">
        <v>85</v>
      </c>
      <c r="AV260" s="14" t="s">
        <v>134</v>
      </c>
      <c r="AW260" s="14" t="s">
        <v>31</v>
      </c>
      <c r="AX260" s="14" t="s">
        <v>83</v>
      </c>
      <c r="AY260" s="254" t="s">
        <v>126</v>
      </c>
    </row>
    <row r="261" s="15" customFormat="1">
      <c r="A261" s="15"/>
      <c r="B261" s="255"/>
      <c r="C261" s="256"/>
      <c r="D261" s="234" t="s">
        <v>136</v>
      </c>
      <c r="E261" s="257" t="s">
        <v>1</v>
      </c>
      <c r="F261" s="258" t="s">
        <v>140</v>
      </c>
      <c r="G261" s="256"/>
      <c r="H261" s="257" t="s">
        <v>1</v>
      </c>
      <c r="I261" s="259"/>
      <c r="J261" s="256"/>
      <c r="K261" s="256"/>
      <c r="L261" s="260"/>
      <c r="M261" s="261"/>
      <c r="N261" s="262"/>
      <c r="O261" s="262"/>
      <c r="P261" s="262"/>
      <c r="Q261" s="262"/>
      <c r="R261" s="262"/>
      <c r="S261" s="262"/>
      <c r="T261" s="263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64" t="s">
        <v>136</v>
      </c>
      <c r="AU261" s="264" t="s">
        <v>85</v>
      </c>
      <c r="AV261" s="15" t="s">
        <v>83</v>
      </c>
      <c r="AW261" s="15" t="s">
        <v>31</v>
      </c>
      <c r="AX261" s="15" t="s">
        <v>75</v>
      </c>
      <c r="AY261" s="264" t="s">
        <v>126</v>
      </c>
    </row>
    <row r="262" s="2" customFormat="1" ht="24.15" customHeight="1">
      <c r="A262" s="38"/>
      <c r="B262" s="39"/>
      <c r="C262" s="218" t="s">
        <v>272</v>
      </c>
      <c r="D262" s="218" t="s">
        <v>128</v>
      </c>
      <c r="E262" s="219" t="s">
        <v>925</v>
      </c>
      <c r="F262" s="220" t="s">
        <v>926</v>
      </c>
      <c r="G262" s="221" t="s">
        <v>131</v>
      </c>
      <c r="H262" s="222">
        <v>3</v>
      </c>
      <c r="I262" s="223"/>
      <c r="J262" s="224">
        <f>ROUND(I262*H262,2)</f>
        <v>0</v>
      </c>
      <c r="K262" s="220" t="s">
        <v>132</v>
      </c>
      <c r="L262" s="225"/>
      <c r="M262" s="226" t="s">
        <v>1</v>
      </c>
      <c r="N262" s="227" t="s">
        <v>40</v>
      </c>
      <c r="O262" s="91"/>
      <c r="P262" s="228">
        <f>O262*H262</f>
        <v>0</v>
      </c>
      <c r="Q262" s="228">
        <v>0.16042000000000001</v>
      </c>
      <c r="R262" s="228">
        <f>Q262*H262</f>
        <v>0.48126000000000002</v>
      </c>
      <c r="S262" s="228">
        <v>0</v>
      </c>
      <c r="T262" s="229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30" t="s">
        <v>133</v>
      </c>
      <c r="AT262" s="230" t="s">
        <v>128</v>
      </c>
      <c r="AU262" s="230" t="s">
        <v>85</v>
      </c>
      <c r="AY262" s="17" t="s">
        <v>126</v>
      </c>
      <c r="BE262" s="231">
        <f>IF(N262="základní",J262,0)</f>
        <v>0</v>
      </c>
      <c r="BF262" s="231">
        <f>IF(N262="snížená",J262,0)</f>
        <v>0</v>
      </c>
      <c r="BG262" s="231">
        <f>IF(N262="zákl. přenesená",J262,0)</f>
        <v>0</v>
      </c>
      <c r="BH262" s="231">
        <f>IF(N262="sníž. přenesená",J262,0)</f>
        <v>0</v>
      </c>
      <c r="BI262" s="231">
        <f>IF(N262="nulová",J262,0)</f>
        <v>0</v>
      </c>
      <c r="BJ262" s="17" t="s">
        <v>83</v>
      </c>
      <c r="BK262" s="231">
        <f>ROUND(I262*H262,2)</f>
        <v>0</v>
      </c>
      <c r="BL262" s="17" t="s">
        <v>134</v>
      </c>
      <c r="BM262" s="230" t="s">
        <v>927</v>
      </c>
    </row>
    <row r="263" s="15" customFormat="1">
      <c r="A263" s="15"/>
      <c r="B263" s="255"/>
      <c r="C263" s="256"/>
      <c r="D263" s="234" t="s">
        <v>136</v>
      </c>
      <c r="E263" s="257" t="s">
        <v>1</v>
      </c>
      <c r="F263" s="258" t="s">
        <v>928</v>
      </c>
      <c r="G263" s="256"/>
      <c r="H263" s="257" t="s">
        <v>1</v>
      </c>
      <c r="I263" s="259"/>
      <c r="J263" s="256"/>
      <c r="K263" s="256"/>
      <c r="L263" s="260"/>
      <c r="M263" s="261"/>
      <c r="N263" s="262"/>
      <c r="O263" s="262"/>
      <c r="P263" s="262"/>
      <c r="Q263" s="262"/>
      <c r="R263" s="262"/>
      <c r="S263" s="262"/>
      <c r="T263" s="263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T263" s="264" t="s">
        <v>136</v>
      </c>
      <c r="AU263" s="264" t="s">
        <v>85</v>
      </c>
      <c r="AV263" s="15" t="s">
        <v>83</v>
      </c>
      <c r="AW263" s="15" t="s">
        <v>31</v>
      </c>
      <c r="AX263" s="15" t="s">
        <v>75</v>
      </c>
      <c r="AY263" s="264" t="s">
        <v>126</v>
      </c>
    </row>
    <row r="264" s="13" customFormat="1">
      <c r="A264" s="13"/>
      <c r="B264" s="232"/>
      <c r="C264" s="233"/>
      <c r="D264" s="234" t="s">
        <v>136</v>
      </c>
      <c r="E264" s="235" t="s">
        <v>1</v>
      </c>
      <c r="F264" s="236" t="s">
        <v>85</v>
      </c>
      <c r="G264" s="233"/>
      <c r="H264" s="237">
        <v>2</v>
      </c>
      <c r="I264" s="238"/>
      <c r="J264" s="233"/>
      <c r="K264" s="233"/>
      <c r="L264" s="239"/>
      <c r="M264" s="240"/>
      <c r="N264" s="241"/>
      <c r="O264" s="241"/>
      <c r="P264" s="241"/>
      <c r="Q264" s="241"/>
      <c r="R264" s="241"/>
      <c r="S264" s="241"/>
      <c r="T264" s="242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3" t="s">
        <v>136</v>
      </c>
      <c r="AU264" s="243" t="s">
        <v>85</v>
      </c>
      <c r="AV264" s="13" t="s">
        <v>85</v>
      </c>
      <c r="AW264" s="13" t="s">
        <v>31</v>
      </c>
      <c r="AX264" s="13" t="s">
        <v>75</v>
      </c>
      <c r="AY264" s="243" t="s">
        <v>126</v>
      </c>
    </row>
    <row r="265" s="15" customFormat="1">
      <c r="A265" s="15"/>
      <c r="B265" s="255"/>
      <c r="C265" s="256"/>
      <c r="D265" s="234" t="s">
        <v>136</v>
      </c>
      <c r="E265" s="257" t="s">
        <v>1</v>
      </c>
      <c r="F265" s="258" t="s">
        <v>929</v>
      </c>
      <c r="G265" s="256"/>
      <c r="H265" s="257" t="s">
        <v>1</v>
      </c>
      <c r="I265" s="259"/>
      <c r="J265" s="256"/>
      <c r="K265" s="256"/>
      <c r="L265" s="260"/>
      <c r="M265" s="261"/>
      <c r="N265" s="262"/>
      <c r="O265" s="262"/>
      <c r="P265" s="262"/>
      <c r="Q265" s="262"/>
      <c r="R265" s="262"/>
      <c r="S265" s="262"/>
      <c r="T265" s="263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64" t="s">
        <v>136</v>
      </c>
      <c r="AU265" s="264" t="s">
        <v>85</v>
      </c>
      <c r="AV265" s="15" t="s">
        <v>83</v>
      </c>
      <c r="AW265" s="15" t="s">
        <v>31</v>
      </c>
      <c r="AX265" s="15" t="s">
        <v>75</v>
      </c>
      <c r="AY265" s="264" t="s">
        <v>126</v>
      </c>
    </row>
    <row r="266" s="13" customFormat="1">
      <c r="A266" s="13"/>
      <c r="B266" s="232"/>
      <c r="C266" s="233"/>
      <c r="D266" s="234" t="s">
        <v>136</v>
      </c>
      <c r="E266" s="235" t="s">
        <v>1</v>
      </c>
      <c r="F266" s="236" t="s">
        <v>83</v>
      </c>
      <c r="G266" s="233"/>
      <c r="H266" s="237">
        <v>1</v>
      </c>
      <c r="I266" s="238"/>
      <c r="J266" s="233"/>
      <c r="K266" s="233"/>
      <c r="L266" s="239"/>
      <c r="M266" s="240"/>
      <c r="N266" s="241"/>
      <c r="O266" s="241"/>
      <c r="P266" s="241"/>
      <c r="Q266" s="241"/>
      <c r="R266" s="241"/>
      <c r="S266" s="241"/>
      <c r="T266" s="242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3" t="s">
        <v>136</v>
      </c>
      <c r="AU266" s="243" t="s">
        <v>85</v>
      </c>
      <c r="AV266" s="13" t="s">
        <v>85</v>
      </c>
      <c r="AW266" s="13" t="s">
        <v>31</v>
      </c>
      <c r="AX266" s="13" t="s">
        <v>75</v>
      </c>
      <c r="AY266" s="243" t="s">
        <v>126</v>
      </c>
    </row>
    <row r="267" s="14" customFormat="1">
      <c r="A267" s="14"/>
      <c r="B267" s="244"/>
      <c r="C267" s="245"/>
      <c r="D267" s="234" t="s">
        <v>136</v>
      </c>
      <c r="E267" s="246" t="s">
        <v>1</v>
      </c>
      <c r="F267" s="247" t="s">
        <v>139</v>
      </c>
      <c r="G267" s="245"/>
      <c r="H267" s="248">
        <v>3</v>
      </c>
      <c r="I267" s="249"/>
      <c r="J267" s="245"/>
      <c r="K267" s="245"/>
      <c r="L267" s="250"/>
      <c r="M267" s="251"/>
      <c r="N267" s="252"/>
      <c r="O267" s="252"/>
      <c r="P267" s="252"/>
      <c r="Q267" s="252"/>
      <c r="R267" s="252"/>
      <c r="S267" s="252"/>
      <c r="T267" s="253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4" t="s">
        <v>136</v>
      </c>
      <c r="AU267" s="254" t="s">
        <v>85</v>
      </c>
      <c r="AV267" s="14" t="s">
        <v>134</v>
      </c>
      <c r="AW267" s="14" t="s">
        <v>31</v>
      </c>
      <c r="AX267" s="14" t="s">
        <v>83</v>
      </c>
      <c r="AY267" s="254" t="s">
        <v>126</v>
      </c>
    </row>
    <row r="268" s="15" customFormat="1">
      <c r="A268" s="15"/>
      <c r="B268" s="255"/>
      <c r="C268" s="256"/>
      <c r="D268" s="234" t="s">
        <v>136</v>
      </c>
      <c r="E268" s="257" t="s">
        <v>1</v>
      </c>
      <c r="F268" s="258" t="s">
        <v>140</v>
      </c>
      <c r="G268" s="256"/>
      <c r="H268" s="257" t="s">
        <v>1</v>
      </c>
      <c r="I268" s="259"/>
      <c r="J268" s="256"/>
      <c r="K268" s="256"/>
      <c r="L268" s="260"/>
      <c r="M268" s="261"/>
      <c r="N268" s="262"/>
      <c r="O268" s="262"/>
      <c r="P268" s="262"/>
      <c r="Q268" s="262"/>
      <c r="R268" s="262"/>
      <c r="S268" s="262"/>
      <c r="T268" s="263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T268" s="264" t="s">
        <v>136</v>
      </c>
      <c r="AU268" s="264" t="s">
        <v>85</v>
      </c>
      <c r="AV268" s="15" t="s">
        <v>83</v>
      </c>
      <c r="AW268" s="15" t="s">
        <v>31</v>
      </c>
      <c r="AX268" s="15" t="s">
        <v>75</v>
      </c>
      <c r="AY268" s="264" t="s">
        <v>126</v>
      </c>
    </row>
    <row r="269" s="2" customFormat="1" ht="24.15" customHeight="1">
      <c r="A269" s="38"/>
      <c r="B269" s="39"/>
      <c r="C269" s="218" t="s">
        <v>281</v>
      </c>
      <c r="D269" s="218" t="s">
        <v>128</v>
      </c>
      <c r="E269" s="219" t="s">
        <v>930</v>
      </c>
      <c r="F269" s="220" t="s">
        <v>931</v>
      </c>
      <c r="G269" s="221" t="s">
        <v>131</v>
      </c>
      <c r="H269" s="222">
        <v>2</v>
      </c>
      <c r="I269" s="223"/>
      <c r="J269" s="224">
        <f>ROUND(I269*H269,2)</f>
        <v>0</v>
      </c>
      <c r="K269" s="220" t="s">
        <v>132</v>
      </c>
      <c r="L269" s="225"/>
      <c r="M269" s="226" t="s">
        <v>1</v>
      </c>
      <c r="N269" s="227" t="s">
        <v>40</v>
      </c>
      <c r="O269" s="91"/>
      <c r="P269" s="228">
        <f>O269*H269</f>
        <v>0</v>
      </c>
      <c r="Q269" s="228">
        <v>0.16414999999999999</v>
      </c>
      <c r="R269" s="228">
        <f>Q269*H269</f>
        <v>0.32829999999999998</v>
      </c>
      <c r="S269" s="228">
        <v>0</v>
      </c>
      <c r="T269" s="229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30" t="s">
        <v>133</v>
      </c>
      <c r="AT269" s="230" t="s">
        <v>128</v>
      </c>
      <c r="AU269" s="230" t="s">
        <v>85</v>
      </c>
      <c r="AY269" s="17" t="s">
        <v>126</v>
      </c>
      <c r="BE269" s="231">
        <f>IF(N269="základní",J269,0)</f>
        <v>0</v>
      </c>
      <c r="BF269" s="231">
        <f>IF(N269="snížená",J269,0)</f>
        <v>0</v>
      </c>
      <c r="BG269" s="231">
        <f>IF(N269="zákl. přenesená",J269,0)</f>
        <v>0</v>
      </c>
      <c r="BH269" s="231">
        <f>IF(N269="sníž. přenesená",J269,0)</f>
        <v>0</v>
      </c>
      <c r="BI269" s="231">
        <f>IF(N269="nulová",J269,0)</f>
        <v>0</v>
      </c>
      <c r="BJ269" s="17" t="s">
        <v>83</v>
      </c>
      <c r="BK269" s="231">
        <f>ROUND(I269*H269,2)</f>
        <v>0</v>
      </c>
      <c r="BL269" s="17" t="s">
        <v>134</v>
      </c>
      <c r="BM269" s="230" t="s">
        <v>932</v>
      </c>
    </row>
    <row r="270" s="15" customFormat="1">
      <c r="A270" s="15"/>
      <c r="B270" s="255"/>
      <c r="C270" s="256"/>
      <c r="D270" s="234" t="s">
        <v>136</v>
      </c>
      <c r="E270" s="257" t="s">
        <v>1</v>
      </c>
      <c r="F270" s="258" t="s">
        <v>933</v>
      </c>
      <c r="G270" s="256"/>
      <c r="H270" s="257" t="s">
        <v>1</v>
      </c>
      <c r="I270" s="259"/>
      <c r="J270" s="256"/>
      <c r="K270" s="256"/>
      <c r="L270" s="260"/>
      <c r="M270" s="261"/>
      <c r="N270" s="262"/>
      <c r="O270" s="262"/>
      <c r="P270" s="262"/>
      <c r="Q270" s="262"/>
      <c r="R270" s="262"/>
      <c r="S270" s="262"/>
      <c r="T270" s="263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64" t="s">
        <v>136</v>
      </c>
      <c r="AU270" s="264" t="s">
        <v>85</v>
      </c>
      <c r="AV270" s="15" t="s">
        <v>83</v>
      </c>
      <c r="AW270" s="15" t="s">
        <v>31</v>
      </c>
      <c r="AX270" s="15" t="s">
        <v>75</v>
      </c>
      <c r="AY270" s="264" t="s">
        <v>126</v>
      </c>
    </row>
    <row r="271" s="13" customFormat="1">
      <c r="A271" s="13"/>
      <c r="B271" s="232"/>
      <c r="C271" s="233"/>
      <c r="D271" s="234" t="s">
        <v>136</v>
      </c>
      <c r="E271" s="235" t="s">
        <v>1</v>
      </c>
      <c r="F271" s="236" t="s">
        <v>83</v>
      </c>
      <c r="G271" s="233"/>
      <c r="H271" s="237">
        <v>1</v>
      </c>
      <c r="I271" s="238"/>
      <c r="J271" s="233"/>
      <c r="K271" s="233"/>
      <c r="L271" s="239"/>
      <c r="M271" s="240"/>
      <c r="N271" s="241"/>
      <c r="O271" s="241"/>
      <c r="P271" s="241"/>
      <c r="Q271" s="241"/>
      <c r="R271" s="241"/>
      <c r="S271" s="241"/>
      <c r="T271" s="242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3" t="s">
        <v>136</v>
      </c>
      <c r="AU271" s="243" t="s">
        <v>85</v>
      </c>
      <c r="AV271" s="13" t="s">
        <v>85</v>
      </c>
      <c r="AW271" s="13" t="s">
        <v>31</v>
      </c>
      <c r="AX271" s="13" t="s">
        <v>75</v>
      </c>
      <c r="AY271" s="243" t="s">
        <v>126</v>
      </c>
    </row>
    <row r="272" s="15" customFormat="1">
      <c r="A272" s="15"/>
      <c r="B272" s="255"/>
      <c r="C272" s="256"/>
      <c r="D272" s="234" t="s">
        <v>136</v>
      </c>
      <c r="E272" s="257" t="s">
        <v>1</v>
      </c>
      <c r="F272" s="258" t="s">
        <v>934</v>
      </c>
      <c r="G272" s="256"/>
      <c r="H272" s="257" t="s">
        <v>1</v>
      </c>
      <c r="I272" s="259"/>
      <c r="J272" s="256"/>
      <c r="K272" s="256"/>
      <c r="L272" s="260"/>
      <c r="M272" s="261"/>
      <c r="N272" s="262"/>
      <c r="O272" s="262"/>
      <c r="P272" s="262"/>
      <c r="Q272" s="262"/>
      <c r="R272" s="262"/>
      <c r="S272" s="262"/>
      <c r="T272" s="263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T272" s="264" t="s">
        <v>136</v>
      </c>
      <c r="AU272" s="264" t="s">
        <v>85</v>
      </c>
      <c r="AV272" s="15" t="s">
        <v>83</v>
      </c>
      <c r="AW272" s="15" t="s">
        <v>31</v>
      </c>
      <c r="AX272" s="15" t="s">
        <v>75</v>
      </c>
      <c r="AY272" s="264" t="s">
        <v>126</v>
      </c>
    </row>
    <row r="273" s="13" customFormat="1">
      <c r="A273" s="13"/>
      <c r="B273" s="232"/>
      <c r="C273" s="233"/>
      <c r="D273" s="234" t="s">
        <v>136</v>
      </c>
      <c r="E273" s="235" t="s">
        <v>1</v>
      </c>
      <c r="F273" s="236" t="s">
        <v>83</v>
      </c>
      <c r="G273" s="233"/>
      <c r="H273" s="237">
        <v>1</v>
      </c>
      <c r="I273" s="238"/>
      <c r="J273" s="233"/>
      <c r="K273" s="233"/>
      <c r="L273" s="239"/>
      <c r="M273" s="240"/>
      <c r="N273" s="241"/>
      <c r="O273" s="241"/>
      <c r="P273" s="241"/>
      <c r="Q273" s="241"/>
      <c r="R273" s="241"/>
      <c r="S273" s="241"/>
      <c r="T273" s="242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3" t="s">
        <v>136</v>
      </c>
      <c r="AU273" s="243" t="s">
        <v>85</v>
      </c>
      <c r="AV273" s="13" t="s">
        <v>85</v>
      </c>
      <c r="AW273" s="13" t="s">
        <v>31</v>
      </c>
      <c r="AX273" s="13" t="s">
        <v>75</v>
      </c>
      <c r="AY273" s="243" t="s">
        <v>126</v>
      </c>
    </row>
    <row r="274" s="14" customFormat="1">
      <c r="A274" s="14"/>
      <c r="B274" s="244"/>
      <c r="C274" s="245"/>
      <c r="D274" s="234" t="s">
        <v>136</v>
      </c>
      <c r="E274" s="246" t="s">
        <v>1</v>
      </c>
      <c r="F274" s="247" t="s">
        <v>139</v>
      </c>
      <c r="G274" s="245"/>
      <c r="H274" s="248">
        <v>2</v>
      </c>
      <c r="I274" s="249"/>
      <c r="J274" s="245"/>
      <c r="K274" s="245"/>
      <c r="L274" s="250"/>
      <c r="M274" s="251"/>
      <c r="N274" s="252"/>
      <c r="O274" s="252"/>
      <c r="P274" s="252"/>
      <c r="Q274" s="252"/>
      <c r="R274" s="252"/>
      <c r="S274" s="252"/>
      <c r="T274" s="253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4" t="s">
        <v>136</v>
      </c>
      <c r="AU274" s="254" t="s">
        <v>85</v>
      </c>
      <c r="AV274" s="14" t="s">
        <v>134</v>
      </c>
      <c r="AW274" s="14" t="s">
        <v>31</v>
      </c>
      <c r="AX274" s="14" t="s">
        <v>83</v>
      </c>
      <c r="AY274" s="254" t="s">
        <v>126</v>
      </c>
    </row>
    <row r="275" s="15" customFormat="1">
      <c r="A275" s="15"/>
      <c r="B275" s="255"/>
      <c r="C275" s="256"/>
      <c r="D275" s="234" t="s">
        <v>136</v>
      </c>
      <c r="E275" s="257" t="s">
        <v>1</v>
      </c>
      <c r="F275" s="258" t="s">
        <v>140</v>
      </c>
      <c r="G275" s="256"/>
      <c r="H275" s="257" t="s">
        <v>1</v>
      </c>
      <c r="I275" s="259"/>
      <c r="J275" s="256"/>
      <c r="K275" s="256"/>
      <c r="L275" s="260"/>
      <c r="M275" s="261"/>
      <c r="N275" s="262"/>
      <c r="O275" s="262"/>
      <c r="P275" s="262"/>
      <c r="Q275" s="262"/>
      <c r="R275" s="262"/>
      <c r="S275" s="262"/>
      <c r="T275" s="263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T275" s="264" t="s">
        <v>136</v>
      </c>
      <c r="AU275" s="264" t="s">
        <v>85</v>
      </c>
      <c r="AV275" s="15" t="s">
        <v>83</v>
      </c>
      <c r="AW275" s="15" t="s">
        <v>31</v>
      </c>
      <c r="AX275" s="15" t="s">
        <v>75</v>
      </c>
      <c r="AY275" s="264" t="s">
        <v>126</v>
      </c>
    </row>
    <row r="276" s="2" customFormat="1" ht="24.15" customHeight="1">
      <c r="A276" s="38"/>
      <c r="B276" s="39"/>
      <c r="C276" s="218" t="s">
        <v>288</v>
      </c>
      <c r="D276" s="218" t="s">
        <v>128</v>
      </c>
      <c r="E276" s="219" t="s">
        <v>935</v>
      </c>
      <c r="F276" s="220" t="s">
        <v>936</v>
      </c>
      <c r="G276" s="221" t="s">
        <v>131</v>
      </c>
      <c r="H276" s="222">
        <v>4</v>
      </c>
      <c r="I276" s="223"/>
      <c r="J276" s="224">
        <f>ROUND(I276*H276,2)</f>
        <v>0</v>
      </c>
      <c r="K276" s="220" t="s">
        <v>132</v>
      </c>
      <c r="L276" s="225"/>
      <c r="M276" s="226" t="s">
        <v>1</v>
      </c>
      <c r="N276" s="227" t="s">
        <v>40</v>
      </c>
      <c r="O276" s="91"/>
      <c r="P276" s="228">
        <f>O276*H276</f>
        <v>0</v>
      </c>
      <c r="Q276" s="228">
        <v>0.16788</v>
      </c>
      <c r="R276" s="228">
        <f>Q276*H276</f>
        <v>0.67152000000000001</v>
      </c>
      <c r="S276" s="228">
        <v>0</v>
      </c>
      <c r="T276" s="229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30" t="s">
        <v>133</v>
      </c>
      <c r="AT276" s="230" t="s">
        <v>128</v>
      </c>
      <c r="AU276" s="230" t="s">
        <v>85</v>
      </c>
      <c r="AY276" s="17" t="s">
        <v>126</v>
      </c>
      <c r="BE276" s="231">
        <f>IF(N276="základní",J276,0)</f>
        <v>0</v>
      </c>
      <c r="BF276" s="231">
        <f>IF(N276="snížená",J276,0)</f>
        <v>0</v>
      </c>
      <c r="BG276" s="231">
        <f>IF(N276="zákl. přenesená",J276,0)</f>
        <v>0</v>
      </c>
      <c r="BH276" s="231">
        <f>IF(N276="sníž. přenesená",J276,0)</f>
        <v>0</v>
      </c>
      <c r="BI276" s="231">
        <f>IF(N276="nulová",J276,0)</f>
        <v>0</v>
      </c>
      <c r="BJ276" s="17" t="s">
        <v>83</v>
      </c>
      <c r="BK276" s="231">
        <f>ROUND(I276*H276,2)</f>
        <v>0</v>
      </c>
      <c r="BL276" s="17" t="s">
        <v>134</v>
      </c>
      <c r="BM276" s="230" t="s">
        <v>937</v>
      </c>
    </row>
    <row r="277" s="15" customFormat="1">
      <c r="A277" s="15"/>
      <c r="B277" s="255"/>
      <c r="C277" s="256"/>
      <c r="D277" s="234" t="s">
        <v>136</v>
      </c>
      <c r="E277" s="257" t="s">
        <v>1</v>
      </c>
      <c r="F277" s="258" t="s">
        <v>938</v>
      </c>
      <c r="G277" s="256"/>
      <c r="H277" s="257" t="s">
        <v>1</v>
      </c>
      <c r="I277" s="259"/>
      <c r="J277" s="256"/>
      <c r="K277" s="256"/>
      <c r="L277" s="260"/>
      <c r="M277" s="261"/>
      <c r="N277" s="262"/>
      <c r="O277" s="262"/>
      <c r="P277" s="262"/>
      <c r="Q277" s="262"/>
      <c r="R277" s="262"/>
      <c r="S277" s="262"/>
      <c r="T277" s="263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64" t="s">
        <v>136</v>
      </c>
      <c r="AU277" s="264" t="s">
        <v>85</v>
      </c>
      <c r="AV277" s="15" t="s">
        <v>83</v>
      </c>
      <c r="AW277" s="15" t="s">
        <v>31</v>
      </c>
      <c r="AX277" s="15" t="s">
        <v>75</v>
      </c>
      <c r="AY277" s="264" t="s">
        <v>126</v>
      </c>
    </row>
    <row r="278" s="13" customFormat="1">
      <c r="A278" s="13"/>
      <c r="B278" s="232"/>
      <c r="C278" s="233"/>
      <c r="D278" s="234" t="s">
        <v>136</v>
      </c>
      <c r="E278" s="235" t="s">
        <v>1</v>
      </c>
      <c r="F278" s="236" t="s">
        <v>83</v>
      </c>
      <c r="G278" s="233"/>
      <c r="H278" s="237">
        <v>1</v>
      </c>
      <c r="I278" s="238"/>
      <c r="J278" s="233"/>
      <c r="K278" s="233"/>
      <c r="L278" s="239"/>
      <c r="M278" s="240"/>
      <c r="N278" s="241"/>
      <c r="O278" s="241"/>
      <c r="P278" s="241"/>
      <c r="Q278" s="241"/>
      <c r="R278" s="241"/>
      <c r="S278" s="241"/>
      <c r="T278" s="242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3" t="s">
        <v>136</v>
      </c>
      <c r="AU278" s="243" t="s">
        <v>85</v>
      </c>
      <c r="AV278" s="13" t="s">
        <v>85</v>
      </c>
      <c r="AW278" s="13" t="s">
        <v>31</v>
      </c>
      <c r="AX278" s="13" t="s">
        <v>75</v>
      </c>
      <c r="AY278" s="243" t="s">
        <v>126</v>
      </c>
    </row>
    <row r="279" s="15" customFormat="1">
      <c r="A279" s="15"/>
      <c r="B279" s="255"/>
      <c r="C279" s="256"/>
      <c r="D279" s="234" t="s">
        <v>136</v>
      </c>
      <c r="E279" s="257" t="s">
        <v>1</v>
      </c>
      <c r="F279" s="258" t="s">
        <v>939</v>
      </c>
      <c r="G279" s="256"/>
      <c r="H279" s="257" t="s">
        <v>1</v>
      </c>
      <c r="I279" s="259"/>
      <c r="J279" s="256"/>
      <c r="K279" s="256"/>
      <c r="L279" s="260"/>
      <c r="M279" s="261"/>
      <c r="N279" s="262"/>
      <c r="O279" s="262"/>
      <c r="P279" s="262"/>
      <c r="Q279" s="262"/>
      <c r="R279" s="262"/>
      <c r="S279" s="262"/>
      <c r="T279" s="263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64" t="s">
        <v>136</v>
      </c>
      <c r="AU279" s="264" t="s">
        <v>85</v>
      </c>
      <c r="AV279" s="15" t="s">
        <v>83</v>
      </c>
      <c r="AW279" s="15" t="s">
        <v>31</v>
      </c>
      <c r="AX279" s="15" t="s">
        <v>75</v>
      </c>
      <c r="AY279" s="264" t="s">
        <v>126</v>
      </c>
    </row>
    <row r="280" s="13" customFormat="1">
      <c r="A280" s="13"/>
      <c r="B280" s="232"/>
      <c r="C280" s="233"/>
      <c r="D280" s="234" t="s">
        <v>136</v>
      </c>
      <c r="E280" s="235" t="s">
        <v>1</v>
      </c>
      <c r="F280" s="236" t="s">
        <v>150</v>
      </c>
      <c r="G280" s="233"/>
      <c r="H280" s="237">
        <v>3</v>
      </c>
      <c r="I280" s="238"/>
      <c r="J280" s="233"/>
      <c r="K280" s="233"/>
      <c r="L280" s="239"/>
      <c r="M280" s="240"/>
      <c r="N280" s="241"/>
      <c r="O280" s="241"/>
      <c r="P280" s="241"/>
      <c r="Q280" s="241"/>
      <c r="R280" s="241"/>
      <c r="S280" s="241"/>
      <c r="T280" s="242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3" t="s">
        <v>136</v>
      </c>
      <c r="AU280" s="243" t="s">
        <v>85</v>
      </c>
      <c r="AV280" s="13" t="s">
        <v>85</v>
      </c>
      <c r="AW280" s="13" t="s">
        <v>31</v>
      </c>
      <c r="AX280" s="13" t="s">
        <v>75</v>
      </c>
      <c r="AY280" s="243" t="s">
        <v>126</v>
      </c>
    </row>
    <row r="281" s="14" customFormat="1">
      <c r="A281" s="14"/>
      <c r="B281" s="244"/>
      <c r="C281" s="245"/>
      <c r="D281" s="234" t="s">
        <v>136</v>
      </c>
      <c r="E281" s="246" t="s">
        <v>1</v>
      </c>
      <c r="F281" s="247" t="s">
        <v>139</v>
      </c>
      <c r="G281" s="245"/>
      <c r="H281" s="248">
        <v>4</v>
      </c>
      <c r="I281" s="249"/>
      <c r="J281" s="245"/>
      <c r="K281" s="245"/>
      <c r="L281" s="250"/>
      <c r="M281" s="251"/>
      <c r="N281" s="252"/>
      <c r="O281" s="252"/>
      <c r="P281" s="252"/>
      <c r="Q281" s="252"/>
      <c r="R281" s="252"/>
      <c r="S281" s="252"/>
      <c r="T281" s="253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4" t="s">
        <v>136</v>
      </c>
      <c r="AU281" s="254" t="s">
        <v>85</v>
      </c>
      <c r="AV281" s="14" t="s">
        <v>134</v>
      </c>
      <c r="AW281" s="14" t="s">
        <v>31</v>
      </c>
      <c r="AX281" s="14" t="s">
        <v>83</v>
      </c>
      <c r="AY281" s="254" t="s">
        <v>126</v>
      </c>
    </row>
    <row r="282" s="15" customFormat="1">
      <c r="A282" s="15"/>
      <c r="B282" s="255"/>
      <c r="C282" s="256"/>
      <c r="D282" s="234" t="s">
        <v>136</v>
      </c>
      <c r="E282" s="257" t="s">
        <v>1</v>
      </c>
      <c r="F282" s="258" t="s">
        <v>140</v>
      </c>
      <c r="G282" s="256"/>
      <c r="H282" s="257" t="s">
        <v>1</v>
      </c>
      <c r="I282" s="259"/>
      <c r="J282" s="256"/>
      <c r="K282" s="256"/>
      <c r="L282" s="260"/>
      <c r="M282" s="261"/>
      <c r="N282" s="262"/>
      <c r="O282" s="262"/>
      <c r="P282" s="262"/>
      <c r="Q282" s="262"/>
      <c r="R282" s="262"/>
      <c r="S282" s="262"/>
      <c r="T282" s="263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264" t="s">
        <v>136</v>
      </c>
      <c r="AU282" s="264" t="s">
        <v>85</v>
      </c>
      <c r="AV282" s="15" t="s">
        <v>83</v>
      </c>
      <c r="AW282" s="15" t="s">
        <v>31</v>
      </c>
      <c r="AX282" s="15" t="s">
        <v>75</v>
      </c>
      <c r="AY282" s="264" t="s">
        <v>126</v>
      </c>
    </row>
    <row r="283" s="2" customFormat="1" ht="24.15" customHeight="1">
      <c r="A283" s="38"/>
      <c r="B283" s="39"/>
      <c r="C283" s="218" t="s">
        <v>294</v>
      </c>
      <c r="D283" s="218" t="s">
        <v>128</v>
      </c>
      <c r="E283" s="219" t="s">
        <v>940</v>
      </c>
      <c r="F283" s="220" t="s">
        <v>941</v>
      </c>
      <c r="G283" s="221" t="s">
        <v>131</v>
      </c>
      <c r="H283" s="222">
        <v>2</v>
      </c>
      <c r="I283" s="223"/>
      <c r="J283" s="224">
        <f>ROUND(I283*H283,2)</f>
        <v>0</v>
      </c>
      <c r="K283" s="220" t="s">
        <v>132</v>
      </c>
      <c r="L283" s="225"/>
      <c r="M283" s="226" t="s">
        <v>1</v>
      </c>
      <c r="N283" s="227" t="s">
        <v>40</v>
      </c>
      <c r="O283" s="91"/>
      <c r="P283" s="228">
        <f>O283*H283</f>
        <v>0</v>
      </c>
      <c r="Q283" s="228">
        <v>0.17162</v>
      </c>
      <c r="R283" s="228">
        <f>Q283*H283</f>
        <v>0.34323999999999999</v>
      </c>
      <c r="S283" s="228">
        <v>0</v>
      </c>
      <c r="T283" s="229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30" t="s">
        <v>133</v>
      </c>
      <c r="AT283" s="230" t="s">
        <v>128</v>
      </c>
      <c r="AU283" s="230" t="s">
        <v>85</v>
      </c>
      <c r="AY283" s="17" t="s">
        <v>126</v>
      </c>
      <c r="BE283" s="231">
        <f>IF(N283="základní",J283,0)</f>
        <v>0</v>
      </c>
      <c r="BF283" s="231">
        <f>IF(N283="snížená",J283,0)</f>
        <v>0</v>
      </c>
      <c r="BG283" s="231">
        <f>IF(N283="zákl. přenesená",J283,0)</f>
        <v>0</v>
      </c>
      <c r="BH283" s="231">
        <f>IF(N283="sníž. přenesená",J283,0)</f>
        <v>0</v>
      </c>
      <c r="BI283" s="231">
        <f>IF(N283="nulová",J283,0)</f>
        <v>0</v>
      </c>
      <c r="BJ283" s="17" t="s">
        <v>83</v>
      </c>
      <c r="BK283" s="231">
        <f>ROUND(I283*H283,2)</f>
        <v>0</v>
      </c>
      <c r="BL283" s="17" t="s">
        <v>134</v>
      </c>
      <c r="BM283" s="230" t="s">
        <v>942</v>
      </c>
    </row>
    <row r="284" s="15" customFormat="1">
      <c r="A284" s="15"/>
      <c r="B284" s="255"/>
      <c r="C284" s="256"/>
      <c r="D284" s="234" t="s">
        <v>136</v>
      </c>
      <c r="E284" s="257" t="s">
        <v>1</v>
      </c>
      <c r="F284" s="258" t="s">
        <v>943</v>
      </c>
      <c r="G284" s="256"/>
      <c r="H284" s="257" t="s">
        <v>1</v>
      </c>
      <c r="I284" s="259"/>
      <c r="J284" s="256"/>
      <c r="K284" s="256"/>
      <c r="L284" s="260"/>
      <c r="M284" s="261"/>
      <c r="N284" s="262"/>
      <c r="O284" s="262"/>
      <c r="P284" s="262"/>
      <c r="Q284" s="262"/>
      <c r="R284" s="262"/>
      <c r="S284" s="262"/>
      <c r="T284" s="263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T284" s="264" t="s">
        <v>136</v>
      </c>
      <c r="AU284" s="264" t="s">
        <v>85</v>
      </c>
      <c r="AV284" s="15" t="s">
        <v>83</v>
      </c>
      <c r="AW284" s="15" t="s">
        <v>31</v>
      </c>
      <c r="AX284" s="15" t="s">
        <v>75</v>
      </c>
      <c r="AY284" s="264" t="s">
        <v>126</v>
      </c>
    </row>
    <row r="285" s="13" customFormat="1">
      <c r="A285" s="13"/>
      <c r="B285" s="232"/>
      <c r="C285" s="233"/>
      <c r="D285" s="234" t="s">
        <v>136</v>
      </c>
      <c r="E285" s="235" t="s">
        <v>1</v>
      </c>
      <c r="F285" s="236" t="s">
        <v>85</v>
      </c>
      <c r="G285" s="233"/>
      <c r="H285" s="237">
        <v>2</v>
      </c>
      <c r="I285" s="238"/>
      <c r="J285" s="233"/>
      <c r="K285" s="233"/>
      <c r="L285" s="239"/>
      <c r="M285" s="240"/>
      <c r="N285" s="241"/>
      <c r="O285" s="241"/>
      <c r="P285" s="241"/>
      <c r="Q285" s="241"/>
      <c r="R285" s="241"/>
      <c r="S285" s="241"/>
      <c r="T285" s="242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3" t="s">
        <v>136</v>
      </c>
      <c r="AU285" s="243" t="s">
        <v>85</v>
      </c>
      <c r="AV285" s="13" t="s">
        <v>85</v>
      </c>
      <c r="AW285" s="13" t="s">
        <v>31</v>
      </c>
      <c r="AX285" s="13" t="s">
        <v>75</v>
      </c>
      <c r="AY285" s="243" t="s">
        <v>126</v>
      </c>
    </row>
    <row r="286" s="14" customFormat="1">
      <c r="A286" s="14"/>
      <c r="B286" s="244"/>
      <c r="C286" s="245"/>
      <c r="D286" s="234" t="s">
        <v>136</v>
      </c>
      <c r="E286" s="246" t="s">
        <v>1</v>
      </c>
      <c r="F286" s="247" t="s">
        <v>139</v>
      </c>
      <c r="G286" s="245"/>
      <c r="H286" s="248">
        <v>2</v>
      </c>
      <c r="I286" s="249"/>
      <c r="J286" s="245"/>
      <c r="K286" s="245"/>
      <c r="L286" s="250"/>
      <c r="M286" s="251"/>
      <c r="N286" s="252"/>
      <c r="O286" s="252"/>
      <c r="P286" s="252"/>
      <c r="Q286" s="252"/>
      <c r="R286" s="252"/>
      <c r="S286" s="252"/>
      <c r="T286" s="253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4" t="s">
        <v>136</v>
      </c>
      <c r="AU286" s="254" t="s">
        <v>85</v>
      </c>
      <c r="AV286" s="14" t="s">
        <v>134</v>
      </c>
      <c r="AW286" s="14" t="s">
        <v>31</v>
      </c>
      <c r="AX286" s="14" t="s">
        <v>83</v>
      </c>
      <c r="AY286" s="254" t="s">
        <v>126</v>
      </c>
    </row>
    <row r="287" s="15" customFormat="1">
      <c r="A287" s="15"/>
      <c r="B287" s="255"/>
      <c r="C287" s="256"/>
      <c r="D287" s="234" t="s">
        <v>136</v>
      </c>
      <c r="E287" s="257" t="s">
        <v>1</v>
      </c>
      <c r="F287" s="258" t="s">
        <v>140</v>
      </c>
      <c r="G287" s="256"/>
      <c r="H287" s="257" t="s">
        <v>1</v>
      </c>
      <c r="I287" s="259"/>
      <c r="J287" s="256"/>
      <c r="K287" s="256"/>
      <c r="L287" s="260"/>
      <c r="M287" s="261"/>
      <c r="N287" s="262"/>
      <c r="O287" s="262"/>
      <c r="P287" s="262"/>
      <c r="Q287" s="262"/>
      <c r="R287" s="262"/>
      <c r="S287" s="262"/>
      <c r="T287" s="263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T287" s="264" t="s">
        <v>136</v>
      </c>
      <c r="AU287" s="264" t="s">
        <v>85</v>
      </c>
      <c r="AV287" s="15" t="s">
        <v>83</v>
      </c>
      <c r="AW287" s="15" t="s">
        <v>31</v>
      </c>
      <c r="AX287" s="15" t="s">
        <v>75</v>
      </c>
      <c r="AY287" s="264" t="s">
        <v>126</v>
      </c>
    </row>
    <row r="288" s="12" customFormat="1" ht="22.8" customHeight="1">
      <c r="A288" s="12"/>
      <c r="B288" s="202"/>
      <c r="C288" s="203"/>
      <c r="D288" s="204" t="s">
        <v>74</v>
      </c>
      <c r="E288" s="216" t="s">
        <v>85</v>
      </c>
      <c r="F288" s="216" t="s">
        <v>156</v>
      </c>
      <c r="G288" s="203"/>
      <c r="H288" s="203"/>
      <c r="I288" s="206"/>
      <c r="J288" s="217">
        <f>BK288</f>
        <v>0</v>
      </c>
      <c r="K288" s="203"/>
      <c r="L288" s="208"/>
      <c r="M288" s="209"/>
      <c r="N288" s="210"/>
      <c r="O288" s="210"/>
      <c r="P288" s="211">
        <f>SUM(P289:P478)</f>
        <v>0</v>
      </c>
      <c r="Q288" s="210"/>
      <c r="R288" s="211">
        <f>SUM(R289:R478)</f>
        <v>2441.8865999999998</v>
      </c>
      <c r="S288" s="210"/>
      <c r="T288" s="212">
        <f>SUM(T289:T478)</f>
        <v>0</v>
      </c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R288" s="213" t="s">
        <v>83</v>
      </c>
      <c r="AT288" s="214" t="s">
        <v>74</v>
      </c>
      <c r="AU288" s="214" t="s">
        <v>83</v>
      </c>
      <c r="AY288" s="213" t="s">
        <v>126</v>
      </c>
      <c r="BK288" s="215">
        <f>SUM(BK289:BK478)</f>
        <v>0</v>
      </c>
    </row>
    <row r="289" s="2" customFormat="1" ht="24.15" customHeight="1">
      <c r="A289" s="38"/>
      <c r="B289" s="39"/>
      <c r="C289" s="218" t="s">
        <v>299</v>
      </c>
      <c r="D289" s="218" t="s">
        <v>128</v>
      </c>
      <c r="E289" s="219" t="s">
        <v>944</v>
      </c>
      <c r="F289" s="220" t="s">
        <v>945</v>
      </c>
      <c r="G289" s="221" t="s">
        <v>131</v>
      </c>
      <c r="H289" s="222">
        <v>4</v>
      </c>
      <c r="I289" s="223"/>
      <c r="J289" s="224">
        <f>ROUND(I289*H289,2)</f>
        <v>0</v>
      </c>
      <c r="K289" s="220" t="s">
        <v>132</v>
      </c>
      <c r="L289" s="225"/>
      <c r="M289" s="226" t="s">
        <v>1</v>
      </c>
      <c r="N289" s="227" t="s">
        <v>40</v>
      </c>
      <c r="O289" s="91"/>
      <c r="P289" s="228">
        <f>O289*H289</f>
        <v>0</v>
      </c>
      <c r="Q289" s="228">
        <v>1.5549999999999999</v>
      </c>
      <c r="R289" s="228">
        <f>Q289*H289</f>
        <v>6.2199999999999998</v>
      </c>
      <c r="S289" s="228">
        <v>0</v>
      </c>
      <c r="T289" s="229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30" t="s">
        <v>133</v>
      </c>
      <c r="AT289" s="230" t="s">
        <v>128</v>
      </c>
      <c r="AU289" s="230" t="s">
        <v>85</v>
      </c>
      <c r="AY289" s="17" t="s">
        <v>126</v>
      </c>
      <c r="BE289" s="231">
        <f>IF(N289="základní",J289,0)</f>
        <v>0</v>
      </c>
      <c r="BF289" s="231">
        <f>IF(N289="snížená",J289,0)</f>
        <v>0</v>
      </c>
      <c r="BG289" s="231">
        <f>IF(N289="zákl. přenesená",J289,0)</f>
        <v>0</v>
      </c>
      <c r="BH289" s="231">
        <f>IF(N289="sníž. přenesená",J289,0)</f>
        <v>0</v>
      </c>
      <c r="BI289" s="231">
        <f>IF(N289="nulová",J289,0)</f>
        <v>0</v>
      </c>
      <c r="BJ289" s="17" t="s">
        <v>83</v>
      </c>
      <c r="BK289" s="231">
        <f>ROUND(I289*H289,2)</f>
        <v>0</v>
      </c>
      <c r="BL289" s="17" t="s">
        <v>134</v>
      </c>
      <c r="BM289" s="230" t="s">
        <v>946</v>
      </c>
    </row>
    <row r="290" s="15" customFormat="1">
      <c r="A290" s="15"/>
      <c r="B290" s="255"/>
      <c r="C290" s="256"/>
      <c r="D290" s="234" t="s">
        <v>136</v>
      </c>
      <c r="E290" s="257" t="s">
        <v>1</v>
      </c>
      <c r="F290" s="258" t="s">
        <v>947</v>
      </c>
      <c r="G290" s="256"/>
      <c r="H290" s="257" t="s">
        <v>1</v>
      </c>
      <c r="I290" s="259"/>
      <c r="J290" s="256"/>
      <c r="K290" s="256"/>
      <c r="L290" s="260"/>
      <c r="M290" s="261"/>
      <c r="N290" s="262"/>
      <c r="O290" s="262"/>
      <c r="P290" s="262"/>
      <c r="Q290" s="262"/>
      <c r="R290" s="262"/>
      <c r="S290" s="262"/>
      <c r="T290" s="263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  <c r="AT290" s="264" t="s">
        <v>136</v>
      </c>
      <c r="AU290" s="264" t="s">
        <v>85</v>
      </c>
      <c r="AV290" s="15" t="s">
        <v>83</v>
      </c>
      <c r="AW290" s="15" t="s">
        <v>31</v>
      </c>
      <c r="AX290" s="15" t="s">
        <v>75</v>
      </c>
      <c r="AY290" s="264" t="s">
        <v>126</v>
      </c>
    </row>
    <row r="291" s="13" customFormat="1">
      <c r="A291" s="13"/>
      <c r="B291" s="232"/>
      <c r="C291" s="233"/>
      <c r="D291" s="234" t="s">
        <v>136</v>
      </c>
      <c r="E291" s="235" t="s">
        <v>1</v>
      </c>
      <c r="F291" s="236" t="s">
        <v>150</v>
      </c>
      <c r="G291" s="233"/>
      <c r="H291" s="237">
        <v>3</v>
      </c>
      <c r="I291" s="238"/>
      <c r="J291" s="233"/>
      <c r="K291" s="233"/>
      <c r="L291" s="239"/>
      <c r="M291" s="240"/>
      <c r="N291" s="241"/>
      <c r="O291" s="241"/>
      <c r="P291" s="241"/>
      <c r="Q291" s="241"/>
      <c r="R291" s="241"/>
      <c r="S291" s="241"/>
      <c r="T291" s="242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3" t="s">
        <v>136</v>
      </c>
      <c r="AU291" s="243" t="s">
        <v>85</v>
      </c>
      <c r="AV291" s="13" t="s">
        <v>85</v>
      </c>
      <c r="AW291" s="13" t="s">
        <v>31</v>
      </c>
      <c r="AX291" s="13" t="s">
        <v>75</v>
      </c>
      <c r="AY291" s="243" t="s">
        <v>126</v>
      </c>
    </row>
    <row r="292" s="15" customFormat="1">
      <c r="A292" s="15"/>
      <c r="B292" s="255"/>
      <c r="C292" s="256"/>
      <c r="D292" s="234" t="s">
        <v>136</v>
      </c>
      <c r="E292" s="257" t="s">
        <v>1</v>
      </c>
      <c r="F292" s="258" t="s">
        <v>948</v>
      </c>
      <c r="G292" s="256"/>
      <c r="H292" s="257" t="s">
        <v>1</v>
      </c>
      <c r="I292" s="259"/>
      <c r="J292" s="256"/>
      <c r="K292" s="256"/>
      <c r="L292" s="260"/>
      <c r="M292" s="261"/>
      <c r="N292" s="262"/>
      <c r="O292" s="262"/>
      <c r="P292" s="262"/>
      <c r="Q292" s="262"/>
      <c r="R292" s="262"/>
      <c r="S292" s="262"/>
      <c r="T292" s="263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T292" s="264" t="s">
        <v>136</v>
      </c>
      <c r="AU292" s="264" t="s">
        <v>85</v>
      </c>
      <c r="AV292" s="15" t="s">
        <v>83</v>
      </c>
      <c r="AW292" s="15" t="s">
        <v>31</v>
      </c>
      <c r="AX292" s="15" t="s">
        <v>75</v>
      </c>
      <c r="AY292" s="264" t="s">
        <v>126</v>
      </c>
    </row>
    <row r="293" s="13" customFormat="1">
      <c r="A293" s="13"/>
      <c r="B293" s="232"/>
      <c r="C293" s="233"/>
      <c r="D293" s="234" t="s">
        <v>136</v>
      </c>
      <c r="E293" s="235" t="s">
        <v>1</v>
      </c>
      <c r="F293" s="236" t="s">
        <v>83</v>
      </c>
      <c r="G293" s="233"/>
      <c r="H293" s="237">
        <v>1</v>
      </c>
      <c r="I293" s="238"/>
      <c r="J293" s="233"/>
      <c r="K293" s="233"/>
      <c r="L293" s="239"/>
      <c r="M293" s="240"/>
      <c r="N293" s="241"/>
      <c r="O293" s="241"/>
      <c r="P293" s="241"/>
      <c r="Q293" s="241"/>
      <c r="R293" s="241"/>
      <c r="S293" s="241"/>
      <c r="T293" s="242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3" t="s">
        <v>136</v>
      </c>
      <c r="AU293" s="243" t="s">
        <v>85</v>
      </c>
      <c r="AV293" s="13" t="s">
        <v>85</v>
      </c>
      <c r="AW293" s="13" t="s">
        <v>31</v>
      </c>
      <c r="AX293" s="13" t="s">
        <v>75</v>
      </c>
      <c r="AY293" s="243" t="s">
        <v>126</v>
      </c>
    </row>
    <row r="294" s="14" customFormat="1">
      <c r="A294" s="14"/>
      <c r="B294" s="244"/>
      <c r="C294" s="245"/>
      <c r="D294" s="234" t="s">
        <v>136</v>
      </c>
      <c r="E294" s="246" t="s">
        <v>1</v>
      </c>
      <c r="F294" s="247" t="s">
        <v>139</v>
      </c>
      <c r="G294" s="245"/>
      <c r="H294" s="248">
        <v>4</v>
      </c>
      <c r="I294" s="249"/>
      <c r="J294" s="245"/>
      <c r="K294" s="245"/>
      <c r="L294" s="250"/>
      <c r="M294" s="251"/>
      <c r="N294" s="252"/>
      <c r="O294" s="252"/>
      <c r="P294" s="252"/>
      <c r="Q294" s="252"/>
      <c r="R294" s="252"/>
      <c r="S294" s="252"/>
      <c r="T294" s="253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4" t="s">
        <v>136</v>
      </c>
      <c r="AU294" s="254" t="s">
        <v>85</v>
      </c>
      <c r="AV294" s="14" t="s">
        <v>134</v>
      </c>
      <c r="AW294" s="14" t="s">
        <v>31</v>
      </c>
      <c r="AX294" s="14" t="s">
        <v>83</v>
      </c>
      <c r="AY294" s="254" t="s">
        <v>126</v>
      </c>
    </row>
    <row r="295" s="2" customFormat="1" ht="24.15" customHeight="1">
      <c r="A295" s="38"/>
      <c r="B295" s="39"/>
      <c r="C295" s="218" t="s">
        <v>306</v>
      </c>
      <c r="D295" s="218" t="s">
        <v>128</v>
      </c>
      <c r="E295" s="219" t="s">
        <v>949</v>
      </c>
      <c r="F295" s="220" t="s">
        <v>950</v>
      </c>
      <c r="G295" s="221" t="s">
        <v>131</v>
      </c>
      <c r="H295" s="222">
        <v>8</v>
      </c>
      <c r="I295" s="223"/>
      <c r="J295" s="224">
        <f>ROUND(I295*H295,2)</f>
        <v>0</v>
      </c>
      <c r="K295" s="220" t="s">
        <v>132</v>
      </c>
      <c r="L295" s="225"/>
      <c r="M295" s="226" t="s">
        <v>1</v>
      </c>
      <c r="N295" s="227" t="s">
        <v>40</v>
      </c>
      <c r="O295" s="91"/>
      <c r="P295" s="228">
        <f>O295*H295</f>
        <v>0</v>
      </c>
      <c r="Q295" s="228">
        <v>0.71499999999999997</v>
      </c>
      <c r="R295" s="228">
        <f>Q295*H295</f>
        <v>5.7199999999999998</v>
      </c>
      <c r="S295" s="228">
        <v>0</v>
      </c>
      <c r="T295" s="229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30" t="s">
        <v>133</v>
      </c>
      <c r="AT295" s="230" t="s">
        <v>128</v>
      </c>
      <c r="AU295" s="230" t="s">
        <v>85</v>
      </c>
      <c r="AY295" s="17" t="s">
        <v>126</v>
      </c>
      <c r="BE295" s="231">
        <f>IF(N295="základní",J295,0)</f>
        <v>0</v>
      </c>
      <c r="BF295" s="231">
        <f>IF(N295="snížená",J295,0)</f>
        <v>0</v>
      </c>
      <c r="BG295" s="231">
        <f>IF(N295="zákl. přenesená",J295,0)</f>
        <v>0</v>
      </c>
      <c r="BH295" s="231">
        <f>IF(N295="sníž. přenesená",J295,0)</f>
        <v>0</v>
      </c>
      <c r="BI295" s="231">
        <f>IF(N295="nulová",J295,0)</f>
        <v>0</v>
      </c>
      <c r="BJ295" s="17" t="s">
        <v>83</v>
      </c>
      <c r="BK295" s="231">
        <f>ROUND(I295*H295,2)</f>
        <v>0</v>
      </c>
      <c r="BL295" s="17" t="s">
        <v>134</v>
      </c>
      <c r="BM295" s="230" t="s">
        <v>951</v>
      </c>
    </row>
    <row r="296" s="15" customFormat="1">
      <c r="A296" s="15"/>
      <c r="B296" s="255"/>
      <c r="C296" s="256"/>
      <c r="D296" s="234" t="s">
        <v>136</v>
      </c>
      <c r="E296" s="257" t="s">
        <v>1</v>
      </c>
      <c r="F296" s="258" t="s">
        <v>947</v>
      </c>
      <c r="G296" s="256"/>
      <c r="H296" s="257" t="s">
        <v>1</v>
      </c>
      <c r="I296" s="259"/>
      <c r="J296" s="256"/>
      <c r="K296" s="256"/>
      <c r="L296" s="260"/>
      <c r="M296" s="261"/>
      <c r="N296" s="262"/>
      <c r="O296" s="262"/>
      <c r="P296" s="262"/>
      <c r="Q296" s="262"/>
      <c r="R296" s="262"/>
      <c r="S296" s="262"/>
      <c r="T296" s="263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  <c r="AT296" s="264" t="s">
        <v>136</v>
      </c>
      <c r="AU296" s="264" t="s">
        <v>85</v>
      </c>
      <c r="AV296" s="15" t="s">
        <v>83</v>
      </c>
      <c r="AW296" s="15" t="s">
        <v>31</v>
      </c>
      <c r="AX296" s="15" t="s">
        <v>75</v>
      </c>
      <c r="AY296" s="264" t="s">
        <v>126</v>
      </c>
    </row>
    <row r="297" s="13" customFormat="1">
      <c r="A297" s="13"/>
      <c r="B297" s="232"/>
      <c r="C297" s="233"/>
      <c r="D297" s="234" t="s">
        <v>136</v>
      </c>
      <c r="E297" s="235" t="s">
        <v>1</v>
      </c>
      <c r="F297" s="236" t="s">
        <v>173</v>
      </c>
      <c r="G297" s="233"/>
      <c r="H297" s="237">
        <v>6</v>
      </c>
      <c r="I297" s="238"/>
      <c r="J297" s="233"/>
      <c r="K297" s="233"/>
      <c r="L297" s="239"/>
      <c r="M297" s="240"/>
      <c r="N297" s="241"/>
      <c r="O297" s="241"/>
      <c r="P297" s="241"/>
      <c r="Q297" s="241"/>
      <c r="R297" s="241"/>
      <c r="S297" s="241"/>
      <c r="T297" s="242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3" t="s">
        <v>136</v>
      </c>
      <c r="AU297" s="243" t="s">
        <v>85</v>
      </c>
      <c r="AV297" s="13" t="s">
        <v>85</v>
      </c>
      <c r="AW297" s="13" t="s">
        <v>31</v>
      </c>
      <c r="AX297" s="13" t="s">
        <v>75</v>
      </c>
      <c r="AY297" s="243" t="s">
        <v>126</v>
      </c>
    </row>
    <row r="298" s="15" customFormat="1">
      <c r="A298" s="15"/>
      <c r="B298" s="255"/>
      <c r="C298" s="256"/>
      <c r="D298" s="234" t="s">
        <v>136</v>
      </c>
      <c r="E298" s="257" t="s">
        <v>1</v>
      </c>
      <c r="F298" s="258" t="s">
        <v>948</v>
      </c>
      <c r="G298" s="256"/>
      <c r="H298" s="257" t="s">
        <v>1</v>
      </c>
      <c r="I298" s="259"/>
      <c r="J298" s="256"/>
      <c r="K298" s="256"/>
      <c r="L298" s="260"/>
      <c r="M298" s="261"/>
      <c r="N298" s="262"/>
      <c r="O298" s="262"/>
      <c r="P298" s="262"/>
      <c r="Q298" s="262"/>
      <c r="R298" s="262"/>
      <c r="S298" s="262"/>
      <c r="T298" s="263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T298" s="264" t="s">
        <v>136</v>
      </c>
      <c r="AU298" s="264" t="s">
        <v>85</v>
      </c>
      <c r="AV298" s="15" t="s">
        <v>83</v>
      </c>
      <c r="AW298" s="15" t="s">
        <v>31</v>
      </c>
      <c r="AX298" s="15" t="s">
        <v>75</v>
      </c>
      <c r="AY298" s="264" t="s">
        <v>126</v>
      </c>
    </row>
    <row r="299" s="13" customFormat="1">
      <c r="A299" s="13"/>
      <c r="B299" s="232"/>
      <c r="C299" s="233"/>
      <c r="D299" s="234" t="s">
        <v>136</v>
      </c>
      <c r="E299" s="235" t="s">
        <v>1</v>
      </c>
      <c r="F299" s="236" t="s">
        <v>85</v>
      </c>
      <c r="G299" s="233"/>
      <c r="H299" s="237">
        <v>2</v>
      </c>
      <c r="I299" s="238"/>
      <c r="J299" s="233"/>
      <c r="K299" s="233"/>
      <c r="L299" s="239"/>
      <c r="M299" s="240"/>
      <c r="N299" s="241"/>
      <c r="O299" s="241"/>
      <c r="P299" s="241"/>
      <c r="Q299" s="241"/>
      <c r="R299" s="241"/>
      <c r="S299" s="241"/>
      <c r="T299" s="242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3" t="s">
        <v>136</v>
      </c>
      <c r="AU299" s="243" t="s">
        <v>85</v>
      </c>
      <c r="AV299" s="13" t="s">
        <v>85</v>
      </c>
      <c r="AW299" s="13" t="s">
        <v>31</v>
      </c>
      <c r="AX299" s="13" t="s">
        <v>75</v>
      </c>
      <c r="AY299" s="243" t="s">
        <v>126</v>
      </c>
    </row>
    <row r="300" s="14" customFormat="1">
      <c r="A300" s="14"/>
      <c r="B300" s="244"/>
      <c r="C300" s="245"/>
      <c r="D300" s="234" t="s">
        <v>136</v>
      </c>
      <c r="E300" s="246" t="s">
        <v>1</v>
      </c>
      <c r="F300" s="247" t="s">
        <v>139</v>
      </c>
      <c r="G300" s="245"/>
      <c r="H300" s="248">
        <v>8</v>
      </c>
      <c r="I300" s="249"/>
      <c r="J300" s="245"/>
      <c r="K300" s="245"/>
      <c r="L300" s="250"/>
      <c r="M300" s="251"/>
      <c r="N300" s="252"/>
      <c r="O300" s="252"/>
      <c r="P300" s="252"/>
      <c r="Q300" s="252"/>
      <c r="R300" s="252"/>
      <c r="S300" s="252"/>
      <c r="T300" s="253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4" t="s">
        <v>136</v>
      </c>
      <c r="AU300" s="254" t="s">
        <v>85</v>
      </c>
      <c r="AV300" s="14" t="s">
        <v>134</v>
      </c>
      <c r="AW300" s="14" t="s">
        <v>31</v>
      </c>
      <c r="AX300" s="14" t="s">
        <v>83</v>
      </c>
      <c r="AY300" s="254" t="s">
        <v>126</v>
      </c>
    </row>
    <row r="301" s="2" customFormat="1" ht="24.15" customHeight="1">
      <c r="A301" s="38"/>
      <c r="B301" s="39"/>
      <c r="C301" s="218" t="s">
        <v>317</v>
      </c>
      <c r="D301" s="218" t="s">
        <v>128</v>
      </c>
      <c r="E301" s="219" t="s">
        <v>952</v>
      </c>
      <c r="F301" s="220" t="s">
        <v>953</v>
      </c>
      <c r="G301" s="221" t="s">
        <v>131</v>
      </c>
      <c r="H301" s="222">
        <v>1</v>
      </c>
      <c r="I301" s="223"/>
      <c r="J301" s="224">
        <f>ROUND(I301*H301,2)</f>
        <v>0</v>
      </c>
      <c r="K301" s="220" t="s">
        <v>132</v>
      </c>
      <c r="L301" s="225"/>
      <c r="M301" s="226" t="s">
        <v>1</v>
      </c>
      <c r="N301" s="227" t="s">
        <v>40</v>
      </c>
      <c r="O301" s="91"/>
      <c r="P301" s="228">
        <f>O301*H301</f>
        <v>0</v>
      </c>
      <c r="Q301" s="228">
        <v>0</v>
      </c>
      <c r="R301" s="228">
        <f>Q301*H301</f>
        <v>0</v>
      </c>
      <c r="S301" s="228">
        <v>0</v>
      </c>
      <c r="T301" s="229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30" t="s">
        <v>133</v>
      </c>
      <c r="AT301" s="230" t="s">
        <v>128</v>
      </c>
      <c r="AU301" s="230" t="s">
        <v>85</v>
      </c>
      <c r="AY301" s="17" t="s">
        <v>126</v>
      </c>
      <c r="BE301" s="231">
        <f>IF(N301="základní",J301,0)</f>
        <v>0</v>
      </c>
      <c r="BF301" s="231">
        <f>IF(N301="snížená",J301,0)</f>
        <v>0</v>
      </c>
      <c r="BG301" s="231">
        <f>IF(N301="zákl. přenesená",J301,0)</f>
        <v>0</v>
      </c>
      <c r="BH301" s="231">
        <f>IF(N301="sníž. přenesená",J301,0)</f>
        <v>0</v>
      </c>
      <c r="BI301" s="231">
        <f>IF(N301="nulová",J301,0)</f>
        <v>0</v>
      </c>
      <c r="BJ301" s="17" t="s">
        <v>83</v>
      </c>
      <c r="BK301" s="231">
        <f>ROUND(I301*H301,2)</f>
        <v>0</v>
      </c>
      <c r="BL301" s="17" t="s">
        <v>134</v>
      </c>
      <c r="BM301" s="230" t="s">
        <v>954</v>
      </c>
    </row>
    <row r="302" s="15" customFormat="1">
      <c r="A302" s="15"/>
      <c r="B302" s="255"/>
      <c r="C302" s="256"/>
      <c r="D302" s="234" t="s">
        <v>136</v>
      </c>
      <c r="E302" s="257" t="s">
        <v>1</v>
      </c>
      <c r="F302" s="258" t="s">
        <v>955</v>
      </c>
      <c r="G302" s="256"/>
      <c r="H302" s="257" t="s">
        <v>1</v>
      </c>
      <c r="I302" s="259"/>
      <c r="J302" s="256"/>
      <c r="K302" s="256"/>
      <c r="L302" s="260"/>
      <c r="M302" s="261"/>
      <c r="N302" s="262"/>
      <c r="O302" s="262"/>
      <c r="P302" s="262"/>
      <c r="Q302" s="262"/>
      <c r="R302" s="262"/>
      <c r="S302" s="262"/>
      <c r="T302" s="263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  <c r="AT302" s="264" t="s">
        <v>136</v>
      </c>
      <c r="AU302" s="264" t="s">
        <v>85</v>
      </c>
      <c r="AV302" s="15" t="s">
        <v>83</v>
      </c>
      <c r="AW302" s="15" t="s">
        <v>31</v>
      </c>
      <c r="AX302" s="15" t="s">
        <v>75</v>
      </c>
      <c r="AY302" s="264" t="s">
        <v>126</v>
      </c>
    </row>
    <row r="303" s="13" customFormat="1">
      <c r="A303" s="13"/>
      <c r="B303" s="232"/>
      <c r="C303" s="233"/>
      <c r="D303" s="234" t="s">
        <v>136</v>
      </c>
      <c r="E303" s="235" t="s">
        <v>1</v>
      </c>
      <c r="F303" s="236" t="s">
        <v>83</v>
      </c>
      <c r="G303" s="233"/>
      <c r="H303" s="237">
        <v>1</v>
      </c>
      <c r="I303" s="238"/>
      <c r="J303" s="233"/>
      <c r="K303" s="233"/>
      <c r="L303" s="239"/>
      <c r="M303" s="240"/>
      <c r="N303" s="241"/>
      <c r="O303" s="241"/>
      <c r="P303" s="241"/>
      <c r="Q303" s="241"/>
      <c r="R303" s="241"/>
      <c r="S303" s="241"/>
      <c r="T303" s="242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3" t="s">
        <v>136</v>
      </c>
      <c r="AU303" s="243" t="s">
        <v>85</v>
      </c>
      <c r="AV303" s="13" t="s">
        <v>85</v>
      </c>
      <c r="AW303" s="13" t="s">
        <v>31</v>
      </c>
      <c r="AX303" s="13" t="s">
        <v>75</v>
      </c>
      <c r="AY303" s="243" t="s">
        <v>126</v>
      </c>
    </row>
    <row r="304" s="14" customFormat="1">
      <c r="A304" s="14"/>
      <c r="B304" s="244"/>
      <c r="C304" s="245"/>
      <c r="D304" s="234" t="s">
        <v>136</v>
      </c>
      <c r="E304" s="246" t="s">
        <v>1</v>
      </c>
      <c r="F304" s="247" t="s">
        <v>139</v>
      </c>
      <c r="G304" s="245"/>
      <c r="H304" s="248">
        <v>1</v>
      </c>
      <c r="I304" s="249"/>
      <c r="J304" s="245"/>
      <c r="K304" s="245"/>
      <c r="L304" s="250"/>
      <c r="M304" s="251"/>
      <c r="N304" s="252"/>
      <c r="O304" s="252"/>
      <c r="P304" s="252"/>
      <c r="Q304" s="252"/>
      <c r="R304" s="252"/>
      <c r="S304" s="252"/>
      <c r="T304" s="253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4" t="s">
        <v>136</v>
      </c>
      <c r="AU304" s="254" t="s">
        <v>85</v>
      </c>
      <c r="AV304" s="14" t="s">
        <v>134</v>
      </c>
      <c r="AW304" s="14" t="s">
        <v>31</v>
      </c>
      <c r="AX304" s="14" t="s">
        <v>83</v>
      </c>
      <c r="AY304" s="254" t="s">
        <v>126</v>
      </c>
    </row>
    <row r="305" s="2" customFormat="1" ht="24.15" customHeight="1">
      <c r="A305" s="38"/>
      <c r="B305" s="39"/>
      <c r="C305" s="218" t="s">
        <v>324</v>
      </c>
      <c r="D305" s="218" t="s">
        <v>128</v>
      </c>
      <c r="E305" s="219" t="s">
        <v>227</v>
      </c>
      <c r="F305" s="220" t="s">
        <v>228</v>
      </c>
      <c r="G305" s="221" t="s">
        <v>207</v>
      </c>
      <c r="H305" s="222">
        <v>31.149999999999999</v>
      </c>
      <c r="I305" s="223"/>
      <c r="J305" s="224">
        <f>ROUND(I305*H305,2)</f>
        <v>0</v>
      </c>
      <c r="K305" s="220" t="s">
        <v>132</v>
      </c>
      <c r="L305" s="225"/>
      <c r="M305" s="226" t="s">
        <v>1</v>
      </c>
      <c r="N305" s="227" t="s">
        <v>40</v>
      </c>
      <c r="O305" s="91"/>
      <c r="P305" s="228">
        <f>O305*H305</f>
        <v>0</v>
      </c>
      <c r="Q305" s="228">
        <v>1</v>
      </c>
      <c r="R305" s="228">
        <f>Q305*H305</f>
        <v>31.149999999999999</v>
      </c>
      <c r="S305" s="228">
        <v>0</v>
      </c>
      <c r="T305" s="229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30" t="s">
        <v>133</v>
      </c>
      <c r="AT305" s="230" t="s">
        <v>128</v>
      </c>
      <c r="AU305" s="230" t="s">
        <v>85</v>
      </c>
      <c r="AY305" s="17" t="s">
        <v>126</v>
      </c>
      <c r="BE305" s="231">
        <f>IF(N305="základní",J305,0)</f>
        <v>0</v>
      </c>
      <c r="BF305" s="231">
        <f>IF(N305="snížená",J305,0)</f>
        <v>0</v>
      </c>
      <c r="BG305" s="231">
        <f>IF(N305="zákl. přenesená",J305,0)</f>
        <v>0</v>
      </c>
      <c r="BH305" s="231">
        <f>IF(N305="sníž. přenesená",J305,0)</f>
        <v>0</v>
      </c>
      <c r="BI305" s="231">
        <f>IF(N305="nulová",J305,0)</f>
        <v>0</v>
      </c>
      <c r="BJ305" s="17" t="s">
        <v>83</v>
      </c>
      <c r="BK305" s="231">
        <f>ROUND(I305*H305,2)</f>
        <v>0</v>
      </c>
      <c r="BL305" s="17" t="s">
        <v>134</v>
      </c>
      <c r="BM305" s="230" t="s">
        <v>956</v>
      </c>
    </row>
    <row r="306" s="15" customFormat="1">
      <c r="A306" s="15"/>
      <c r="B306" s="255"/>
      <c r="C306" s="256"/>
      <c r="D306" s="234" t="s">
        <v>136</v>
      </c>
      <c r="E306" s="257" t="s">
        <v>1</v>
      </c>
      <c r="F306" s="258" t="s">
        <v>823</v>
      </c>
      <c r="G306" s="256"/>
      <c r="H306" s="257" t="s">
        <v>1</v>
      </c>
      <c r="I306" s="259"/>
      <c r="J306" s="256"/>
      <c r="K306" s="256"/>
      <c r="L306" s="260"/>
      <c r="M306" s="261"/>
      <c r="N306" s="262"/>
      <c r="O306" s="262"/>
      <c r="P306" s="262"/>
      <c r="Q306" s="262"/>
      <c r="R306" s="262"/>
      <c r="S306" s="262"/>
      <c r="T306" s="263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T306" s="264" t="s">
        <v>136</v>
      </c>
      <c r="AU306" s="264" t="s">
        <v>85</v>
      </c>
      <c r="AV306" s="15" t="s">
        <v>83</v>
      </c>
      <c r="AW306" s="15" t="s">
        <v>31</v>
      </c>
      <c r="AX306" s="15" t="s">
        <v>75</v>
      </c>
      <c r="AY306" s="264" t="s">
        <v>126</v>
      </c>
    </row>
    <row r="307" s="13" customFormat="1">
      <c r="A307" s="13"/>
      <c r="B307" s="232"/>
      <c r="C307" s="233"/>
      <c r="D307" s="234" t="s">
        <v>136</v>
      </c>
      <c r="E307" s="235" t="s">
        <v>1</v>
      </c>
      <c r="F307" s="236" t="s">
        <v>957</v>
      </c>
      <c r="G307" s="233"/>
      <c r="H307" s="237">
        <v>15</v>
      </c>
      <c r="I307" s="238"/>
      <c r="J307" s="233"/>
      <c r="K307" s="233"/>
      <c r="L307" s="239"/>
      <c r="M307" s="240"/>
      <c r="N307" s="241"/>
      <c r="O307" s="241"/>
      <c r="P307" s="241"/>
      <c r="Q307" s="241"/>
      <c r="R307" s="241"/>
      <c r="S307" s="241"/>
      <c r="T307" s="242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3" t="s">
        <v>136</v>
      </c>
      <c r="AU307" s="243" t="s">
        <v>85</v>
      </c>
      <c r="AV307" s="13" t="s">
        <v>85</v>
      </c>
      <c r="AW307" s="13" t="s">
        <v>31</v>
      </c>
      <c r="AX307" s="13" t="s">
        <v>75</v>
      </c>
      <c r="AY307" s="243" t="s">
        <v>126</v>
      </c>
    </row>
    <row r="308" s="15" customFormat="1">
      <c r="A308" s="15"/>
      <c r="B308" s="255"/>
      <c r="C308" s="256"/>
      <c r="D308" s="234" t="s">
        <v>136</v>
      </c>
      <c r="E308" s="257" t="s">
        <v>1</v>
      </c>
      <c r="F308" s="258" t="s">
        <v>958</v>
      </c>
      <c r="G308" s="256"/>
      <c r="H308" s="257" t="s">
        <v>1</v>
      </c>
      <c r="I308" s="259"/>
      <c r="J308" s="256"/>
      <c r="K308" s="256"/>
      <c r="L308" s="260"/>
      <c r="M308" s="261"/>
      <c r="N308" s="262"/>
      <c r="O308" s="262"/>
      <c r="P308" s="262"/>
      <c r="Q308" s="262"/>
      <c r="R308" s="262"/>
      <c r="S308" s="262"/>
      <c r="T308" s="263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  <c r="AT308" s="264" t="s">
        <v>136</v>
      </c>
      <c r="AU308" s="264" t="s">
        <v>85</v>
      </c>
      <c r="AV308" s="15" t="s">
        <v>83</v>
      </c>
      <c r="AW308" s="15" t="s">
        <v>31</v>
      </c>
      <c r="AX308" s="15" t="s">
        <v>75</v>
      </c>
      <c r="AY308" s="264" t="s">
        <v>126</v>
      </c>
    </row>
    <row r="309" s="13" customFormat="1">
      <c r="A309" s="13"/>
      <c r="B309" s="232"/>
      <c r="C309" s="233"/>
      <c r="D309" s="234" t="s">
        <v>136</v>
      </c>
      <c r="E309" s="235" t="s">
        <v>1</v>
      </c>
      <c r="F309" s="236" t="s">
        <v>959</v>
      </c>
      <c r="G309" s="233"/>
      <c r="H309" s="237">
        <v>3.1499999999999999</v>
      </c>
      <c r="I309" s="238"/>
      <c r="J309" s="233"/>
      <c r="K309" s="233"/>
      <c r="L309" s="239"/>
      <c r="M309" s="240"/>
      <c r="N309" s="241"/>
      <c r="O309" s="241"/>
      <c r="P309" s="241"/>
      <c r="Q309" s="241"/>
      <c r="R309" s="241"/>
      <c r="S309" s="241"/>
      <c r="T309" s="242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3" t="s">
        <v>136</v>
      </c>
      <c r="AU309" s="243" t="s">
        <v>85</v>
      </c>
      <c r="AV309" s="13" t="s">
        <v>85</v>
      </c>
      <c r="AW309" s="13" t="s">
        <v>31</v>
      </c>
      <c r="AX309" s="13" t="s">
        <v>75</v>
      </c>
      <c r="AY309" s="243" t="s">
        <v>126</v>
      </c>
    </row>
    <row r="310" s="15" customFormat="1">
      <c r="A310" s="15"/>
      <c r="B310" s="255"/>
      <c r="C310" s="256"/>
      <c r="D310" s="234" t="s">
        <v>136</v>
      </c>
      <c r="E310" s="257" t="s">
        <v>1</v>
      </c>
      <c r="F310" s="258" t="s">
        <v>960</v>
      </c>
      <c r="G310" s="256"/>
      <c r="H310" s="257" t="s">
        <v>1</v>
      </c>
      <c r="I310" s="259"/>
      <c r="J310" s="256"/>
      <c r="K310" s="256"/>
      <c r="L310" s="260"/>
      <c r="M310" s="261"/>
      <c r="N310" s="262"/>
      <c r="O310" s="262"/>
      <c r="P310" s="262"/>
      <c r="Q310" s="262"/>
      <c r="R310" s="262"/>
      <c r="S310" s="262"/>
      <c r="T310" s="263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  <c r="AT310" s="264" t="s">
        <v>136</v>
      </c>
      <c r="AU310" s="264" t="s">
        <v>85</v>
      </c>
      <c r="AV310" s="15" t="s">
        <v>83</v>
      </c>
      <c r="AW310" s="15" t="s">
        <v>31</v>
      </c>
      <c r="AX310" s="15" t="s">
        <v>75</v>
      </c>
      <c r="AY310" s="264" t="s">
        <v>126</v>
      </c>
    </row>
    <row r="311" s="13" customFormat="1">
      <c r="A311" s="13"/>
      <c r="B311" s="232"/>
      <c r="C311" s="233"/>
      <c r="D311" s="234" t="s">
        <v>136</v>
      </c>
      <c r="E311" s="235" t="s">
        <v>1</v>
      </c>
      <c r="F311" s="236" t="s">
        <v>961</v>
      </c>
      <c r="G311" s="233"/>
      <c r="H311" s="237">
        <v>7.5</v>
      </c>
      <c r="I311" s="238"/>
      <c r="J311" s="233"/>
      <c r="K311" s="233"/>
      <c r="L311" s="239"/>
      <c r="M311" s="240"/>
      <c r="N311" s="241"/>
      <c r="O311" s="241"/>
      <c r="P311" s="241"/>
      <c r="Q311" s="241"/>
      <c r="R311" s="241"/>
      <c r="S311" s="241"/>
      <c r="T311" s="242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3" t="s">
        <v>136</v>
      </c>
      <c r="AU311" s="243" t="s">
        <v>85</v>
      </c>
      <c r="AV311" s="13" t="s">
        <v>85</v>
      </c>
      <c r="AW311" s="13" t="s">
        <v>31</v>
      </c>
      <c r="AX311" s="13" t="s">
        <v>75</v>
      </c>
      <c r="AY311" s="243" t="s">
        <v>126</v>
      </c>
    </row>
    <row r="312" s="15" customFormat="1">
      <c r="A312" s="15"/>
      <c r="B312" s="255"/>
      <c r="C312" s="256"/>
      <c r="D312" s="234" t="s">
        <v>136</v>
      </c>
      <c r="E312" s="257" t="s">
        <v>1</v>
      </c>
      <c r="F312" s="258" t="s">
        <v>962</v>
      </c>
      <c r="G312" s="256"/>
      <c r="H312" s="257" t="s">
        <v>1</v>
      </c>
      <c r="I312" s="259"/>
      <c r="J312" s="256"/>
      <c r="K312" s="256"/>
      <c r="L312" s="260"/>
      <c r="M312" s="261"/>
      <c r="N312" s="262"/>
      <c r="O312" s="262"/>
      <c r="P312" s="262"/>
      <c r="Q312" s="262"/>
      <c r="R312" s="262"/>
      <c r="S312" s="262"/>
      <c r="T312" s="263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  <c r="AT312" s="264" t="s">
        <v>136</v>
      </c>
      <c r="AU312" s="264" t="s">
        <v>85</v>
      </c>
      <c r="AV312" s="15" t="s">
        <v>83</v>
      </c>
      <c r="AW312" s="15" t="s">
        <v>31</v>
      </c>
      <c r="AX312" s="15" t="s">
        <v>75</v>
      </c>
      <c r="AY312" s="264" t="s">
        <v>126</v>
      </c>
    </row>
    <row r="313" s="13" customFormat="1">
      <c r="A313" s="13"/>
      <c r="B313" s="232"/>
      <c r="C313" s="233"/>
      <c r="D313" s="234" t="s">
        <v>136</v>
      </c>
      <c r="E313" s="235" t="s">
        <v>1</v>
      </c>
      <c r="F313" s="236" t="s">
        <v>963</v>
      </c>
      <c r="G313" s="233"/>
      <c r="H313" s="237">
        <v>5.5</v>
      </c>
      <c r="I313" s="238"/>
      <c r="J313" s="233"/>
      <c r="K313" s="233"/>
      <c r="L313" s="239"/>
      <c r="M313" s="240"/>
      <c r="N313" s="241"/>
      <c r="O313" s="241"/>
      <c r="P313" s="241"/>
      <c r="Q313" s="241"/>
      <c r="R313" s="241"/>
      <c r="S313" s="241"/>
      <c r="T313" s="242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3" t="s">
        <v>136</v>
      </c>
      <c r="AU313" s="243" t="s">
        <v>85</v>
      </c>
      <c r="AV313" s="13" t="s">
        <v>85</v>
      </c>
      <c r="AW313" s="13" t="s">
        <v>31</v>
      </c>
      <c r="AX313" s="13" t="s">
        <v>75</v>
      </c>
      <c r="AY313" s="243" t="s">
        <v>126</v>
      </c>
    </row>
    <row r="314" s="14" customFormat="1">
      <c r="A314" s="14"/>
      <c r="B314" s="244"/>
      <c r="C314" s="245"/>
      <c r="D314" s="234" t="s">
        <v>136</v>
      </c>
      <c r="E314" s="246" t="s">
        <v>1</v>
      </c>
      <c r="F314" s="247" t="s">
        <v>139</v>
      </c>
      <c r="G314" s="245"/>
      <c r="H314" s="248">
        <v>31.149999999999999</v>
      </c>
      <c r="I314" s="249"/>
      <c r="J314" s="245"/>
      <c r="K314" s="245"/>
      <c r="L314" s="250"/>
      <c r="M314" s="251"/>
      <c r="N314" s="252"/>
      <c r="O314" s="252"/>
      <c r="P314" s="252"/>
      <c r="Q314" s="252"/>
      <c r="R314" s="252"/>
      <c r="S314" s="252"/>
      <c r="T314" s="253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4" t="s">
        <v>136</v>
      </c>
      <c r="AU314" s="254" t="s">
        <v>85</v>
      </c>
      <c r="AV314" s="14" t="s">
        <v>134</v>
      </c>
      <c r="AW314" s="14" t="s">
        <v>31</v>
      </c>
      <c r="AX314" s="14" t="s">
        <v>83</v>
      </c>
      <c r="AY314" s="254" t="s">
        <v>126</v>
      </c>
    </row>
    <row r="315" s="2" customFormat="1" ht="24.15" customHeight="1">
      <c r="A315" s="38"/>
      <c r="B315" s="39"/>
      <c r="C315" s="218" t="s">
        <v>331</v>
      </c>
      <c r="D315" s="218" t="s">
        <v>128</v>
      </c>
      <c r="E315" s="219" t="s">
        <v>245</v>
      </c>
      <c r="F315" s="220" t="s">
        <v>246</v>
      </c>
      <c r="G315" s="221" t="s">
        <v>207</v>
      </c>
      <c r="H315" s="222">
        <v>31.149999999999999</v>
      </c>
      <c r="I315" s="223"/>
      <c r="J315" s="224">
        <f>ROUND(I315*H315,2)</f>
        <v>0</v>
      </c>
      <c r="K315" s="220" t="s">
        <v>132</v>
      </c>
      <c r="L315" s="225"/>
      <c r="M315" s="226" t="s">
        <v>1</v>
      </c>
      <c r="N315" s="227" t="s">
        <v>40</v>
      </c>
      <c r="O315" s="91"/>
      <c r="P315" s="228">
        <f>O315*H315</f>
        <v>0</v>
      </c>
      <c r="Q315" s="228">
        <v>1</v>
      </c>
      <c r="R315" s="228">
        <f>Q315*H315</f>
        <v>31.149999999999999</v>
      </c>
      <c r="S315" s="228">
        <v>0</v>
      </c>
      <c r="T315" s="229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30" t="s">
        <v>133</v>
      </c>
      <c r="AT315" s="230" t="s">
        <v>128</v>
      </c>
      <c r="AU315" s="230" t="s">
        <v>85</v>
      </c>
      <c r="AY315" s="17" t="s">
        <v>126</v>
      </c>
      <c r="BE315" s="231">
        <f>IF(N315="základní",J315,0)</f>
        <v>0</v>
      </c>
      <c r="BF315" s="231">
        <f>IF(N315="snížená",J315,0)</f>
        <v>0</v>
      </c>
      <c r="BG315" s="231">
        <f>IF(N315="zákl. přenesená",J315,0)</f>
        <v>0</v>
      </c>
      <c r="BH315" s="231">
        <f>IF(N315="sníž. přenesená",J315,0)</f>
        <v>0</v>
      </c>
      <c r="BI315" s="231">
        <f>IF(N315="nulová",J315,0)</f>
        <v>0</v>
      </c>
      <c r="BJ315" s="17" t="s">
        <v>83</v>
      </c>
      <c r="BK315" s="231">
        <f>ROUND(I315*H315,2)</f>
        <v>0</v>
      </c>
      <c r="BL315" s="17" t="s">
        <v>134</v>
      </c>
      <c r="BM315" s="230" t="s">
        <v>964</v>
      </c>
    </row>
    <row r="316" s="15" customFormat="1">
      <c r="A316" s="15"/>
      <c r="B316" s="255"/>
      <c r="C316" s="256"/>
      <c r="D316" s="234" t="s">
        <v>136</v>
      </c>
      <c r="E316" s="257" t="s">
        <v>1</v>
      </c>
      <c r="F316" s="258" t="s">
        <v>823</v>
      </c>
      <c r="G316" s="256"/>
      <c r="H316" s="257" t="s">
        <v>1</v>
      </c>
      <c r="I316" s="259"/>
      <c r="J316" s="256"/>
      <c r="K316" s="256"/>
      <c r="L316" s="260"/>
      <c r="M316" s="261"/>
      <c r="N316" s="262"/>
      <c r="O316" s="262"/>
      <c r="P316" s="262"/>
      <c r="Q316" s="262"/>
      <c r="R316" s="262"/>
      <c r="S316" s="262"/>
      <c r="T316" s="263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  <c r="AT316" s="264" t="s">
        <v>136</v>
      </c>
      <c r="AU316" s="264" t="s">
        <v>85</v>
      </c>
      <c r="AV316" s="15" t="s">
        <v>83</v>
      </c>
      <c r="AW316" s="15" t="s">
        <v>31</v>
      </c>
      <c r="AX316" s="15" t="s">
        <v>75</v>
      </c>
      <c r="AY316" s="264" t="s">
        <v>126</v>
      </c>
    </row>
    <row r="317" s="13" customFormat="1">
      <c r="A317" s="13"/>
      <c r="B317" s="232"/>
      <c r="C317" s="233"/>
      <c r="D317" s="234" t="s">
        <v>136</v>
      </c>
      <c r="E317" s="235" t="s">
        <v>1</v>
      </c>
      <c r="F317" s="236" t="s">
        <v>957</v>
      </c>
      <c r="G317" s="233"/>
      <c r="H317" s="237">
        <v>15</v>
      </c>
      <c r="I317" s="238"/>
      <c r="J317" s="233"/>
      <c r="K317" s="233"/>
      <c r="L317" s="239"/>
      <c r="M317" s="240"/>
      <c r="N317" s="241"/>
      <c r="O317" s="241"/>
      <c r="P317" s="241"/>
      <c r="Q317" s="241"/>
      <c r="R317" s="241"/>
      <c r="S317" s="241"/>
      <c r="T317" s="242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3" t="s">
        <v>136</v>
      </c>
      <c r="AU317" s="243" t="s">
        <v>85</v>
      </c>
      <c r="AV317" s="13" t="s">
        <v>85</v>
      </c>
      <c r="AW317" s="13" t="s">
        <v>31</v>
      </c>
      <c r="AX317" s="13" t="s">
        <v>75</v>
      </c>
      <c r="AY317" s="243" t="s">
        <v>126</v>
      </c>
    </row>
    <row r="318" s="15" customFormat="1">
      <c r="A318" s="15"/>
      <c r="B318" s="255"/>
      <c r="C318" s="256"/>
      <c r="D318" s="234" t="s">
        <v>136</v>
      </c>
      <c r="E318" s="257" t="s">
        <v>1</v>
      </c>
      <c r="F318" s="258" t="s">
        <v>958</v>
      </c>
      <c r="G318" s="256"/>
      <c r="H318" s="257" t="s">
        <v>1</v>
      </c>
      <c r="I318" s="259"/>
      <c r="J318" s="256"/>
      <c r="K318" s="256"/>
      <c r="L318" s="260"/>
      <c r="M318" s="261"/>
      <c r="N318" s="262"/>
      <c r="O318" s="262"/>
      <c r="P318" s="262"/>
      <c r="Q318" s="262"/>
      <c r="R318" s="262"/>
      <c r="S318" s="262"/>
      <c r="T318" s="263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T318" s="264" t="s">
        <v>136</v>
      </c>
      <c r="AU318" s="264" t="s">
        <v>85</v>
      </c>
      <c r="AV318" s="15" t="s">
        <v>83</v>
      </c>
      <c r="AW318" s="15" t="s">
        <v>31</v>
      </c>
      <c r="AX318" s="15" t="s">
        <v>75</v>
      </c>
      <c r="AY318" s="264" t="s">
        <v>126</v>
      </c>
    </row>
    <row r="319" s="13" customFormat="1">
      <c r="A319" s="13"/>
      <c r="B319" s="232"/>
      <c r="C319" s="233"/>
      <c r="D319" s="234" t="s">
        <v>136</v>
      </c>
      <c r="E319" s="235" t="s">
        <v>1</v>
      </c>
      <c r="F319" s="236" t="s">
        <v>959</v>
      </c>
      <c r="G319" s="233"/>
      <c r="H319" s="237">
        <v>3.1499999999999999</v>
      </c>
      <c r="I319" s="238"/>
      <c r="J319" s="233"/>
      <c r="K319" s="233"/>
      <c r="L319" s="239"/>
      <c r="M319" s="240"/>
      <c r="N319" s="241"/>
      <c r="O319" s="241"/>
      <c r="P319" s="241"/>
      <c r="Q319" s="241"/>
      <c r="R319" s="241"/>
      <c r="S319" s="241"/>
      <c r="T319" s="242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3" t="s">
        <v>136</v>
      </c>
      <c r="AU319" s="243" t="s">
        <v>85</v>
      </c>
      <c r="AV319" s="13" t="s">
        <v>85</v>
      </c>
      <c r="AW319" s="13" t="s">
        <v>31</v>
      </c>
      <c r="AX319" s="13" t="s">
        <v>75</v>
      </c>
      <c r="AY319" s="243" t="s">
        <v>126</v>
      </c>
    </row>
    <row r="320" s="15" customFormat="1">
      <c r="A320" s="15"/>
      <c r="B320" s="255"/>
      <c r="C320" s="256"/>
      <c r="D320" s="234" t="s">
        <v>136</v>
      </c>
      <c r="E320" s="257" t="s">
        <v>1</v>
      </c>
      <c r="F320" s="258" t="s">
        <v>960</v>
      </c>
      <c r="G320" s="256"/>
      <c r="H320" s="257" t="s">
        <v>1</v>
      </c>
      <c r="I320" s="259"/>
      <c r="J320" s="256"/>
      <c r="K320" s="256"/>
      <c r="L320" s="260"/>
      <c r="M320" s="261"/>
      <c r="N320" s="262"/>
      <c r="O320" s="262"/>
      <c r="P320" s="262"/>
      <c r="Q320" s="262"/>
      <c r="R320" s="262"/>
      <c r="S320" s="262"/>
      <c r="T320" s="263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  <c r="AT320" s="264" t="s">
        <v>136</v>
      </c>
      <c r="AU320" s="264" t="s">
        <v>85</v>
      </c>
      <c r="AV320" s="15" t="s">
        <v>83</v>
      </c>
      <c r="AW320" s="15" t="s">
        <v>31</v>
      </c>
      <c r="AX320" s="15" t="s">
        <v>75</v>
      </c>
      <c r="AY320" s="264" t="s">
        <v>126</v>
      </c>
    </row>
    <row r="321" s="13" customFormat="1">
      <c r="A321" s="13"/>
      <c r="B321" s="232"/>
      <c r="C321" s="233"/>
      <c r="D321" s="234" t="s">
        <v>136</v>
      </c>
      <c r="E321" s="235" t="s">
        <v>1</v>
      </c>
      <c r="F321" s="236" t="s">
        <v>961</v>
      </c>
      <c r="G321" s="233"/>
      <c r="H321" s="237">
        <v>7.5</v>
      </c>
      <c r="I321" s="238"/>
      <c r="J321" s="233"/>
      <c r="K321" s="233"/>
      <c r="L321" s="239"/>
      <c r="M321" s="240"/>
      <c r="N321" s="241"/>
      <c r="O321" s="241"/>
      <c r="P321" s="241"/>
      <c r="Q321" s="241"/>
      <c r="R321" s="241"/>
      <c r="S321" s="241"/>
      <c r="T321" s="242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3" t="s">
        <v>136</v>
      </c>
      <c r="AU321" s="243" t="s">
        <v>85</v>
      </c>
      <c r="AV321" s="13" t="s">
        <v>85</v>
      </c>
      <c r="AW321" s="13" t="s">
        <v>31</v>
      </c>
      <c r="AX321" s="13" t="s">
        <v>75</v>
      </c>
      <c r="AY321" s="243" t="s">
        <v>126</v>
      </c>
    </row>
    <row r="322" s="15" customFormat="1">
      <c r="A322" s="15"/>
      <c r="B322" s="255"/>
      <c r="C322" s="256"/>
      <c r="D322" s="234" t="s">
        <v>136</v>
      </c>
      <c r="E322" s="257" t="s">
        <v>1</v>
      </c>
      <c r="F322" s="258" t="s">
        <v>962</v>
      </c>
      <c r="G322" s="256"/>
      <c r="H322" s="257" t="s">
        <v>1</v>
      </c>
      <c r="I322" s="259"/>
      <c r="J322" s="256"/>
      <c r="K322" s="256"/>
      <c r="L322" s="260"/>
      <c r="M322" s="261"/>
      <c r="N322" s="262"/>
      <c r="O322" s="262"/>
      <c r="P322" s="262"/>
      <c r="Q322" s="262"/>
      <c r="R322" s="262"/>
      <c r="S322" s="262"/>
      <c r="T322" s="263"/>
      <c r="U322" s="15"/>
      <c r="V322" s="15"/>
      <c r="W322" s="15"/>
      <c r="X322" s="15"/>
      <c r="Y322" s="15"/>
      <c r="Z322" s="15"/>
      <c r="AA322" s="15"/>
      <c r="AB322" s="15"/>
      <c r="AC322" s="15"/>
      <c r="AD322" s="15"/>
      <c r="AE322" s="15"/>
      <c r="AT322" s="264" t="s">
        <v>136</v>
      </c>
      <c r="AU322" s="264" t="s">
        <v>85</v>
      </c>
      <c r="AV322" s="15" t="s">
        <v>83</v>
      </c>
      <c r="AW322" s="15" t="s">
        <v>31</v>
      </c>
      <c r="AX322" s="15" t="s">
        <v>75</v>
      </c>
      <c r="AY322" s="264" t="s">
        <v>126</v>
      </c>
    </row>
    <row r="323" s="13" customFormat="1">
      <c r="A323" s="13"/>
      <c r="B323" s="232"/>
      <c r="C323" s="233"/>
      <c r="D323" s="234" t="s">
        <v>136</v>
      </c>
      <c r="E323" s="235" t="s">
        <v>1</v>
      </c>
      <c r="F323" s="236" t="s">
        <v>963</v>
      </c>
      <c r="G323" s="233"/>
      <c r="H323" s="237">
        <v>5.5</v>
      </c>
      <c r="I323" s="238"/>
      <c r="J323" s="233"/>
      <c r="K323" s="233"/>
      <c r="L323" s="239"/>
      <c r="M323" s="240"/>
      <c r="N323" s="241"/>
      <c r="O323" s="241"/>
      <c r="P323" s="241"/>
      <c r="Q323" s="241"/>
      <c r="R323" s="241"/>
      <c r="S323" s="241"/>
      <c r="T323" s="242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3" t="s">
        <v>136</v>
      </c>
      <c r="AU323" s="243" t="s">
        <v>85</v>
      </c>
      <c r="AV323" s="13" t="s">
        <v>85</v>
      </c>
      <c r="AW323" s="13" t="s">
        <v>31</v>
      </c>
      <c r="AX323" s="13" t="s">
        <v>75</v>
      </c>
      <c r="AY323" s="243" t="s">
        <v>126</v>
      </c>
    </row>
    <row r="324" s="14" customFormat="1">
      <c r="A324" s="14"/>
      <c r="B324" s="244"/>
      <c r="C324" s="245"/>
      <c r="D324" s="234" t="s">
        <v>136</v>
      </c>
      <c r="E324" s="246" t="s">
        <v>1</v>
      </c>
      <c r="F324" s="247" t="s">
        <v>139</v>
      </c>
      <c r="G324" s="245"/>
      <c r="H324" s="248">
        <v>31.149999999999999</v>
      </c>
      <c r="I324" s="249"/>
      <c r="J324" s="245"/>
      <c r="K324" s="245"/>
      <c r="L324" s="250"/>
      <c r="M324" s="251"/>
      <c r="N324" s="252"/>
      <c r="O324" s="252"/>
      <c r="P324" s="252"/>
      <c r="Q324" s="252"/>
      <c r="R324" s="252"/>
      <c r="S324" s="252"/>
      <c r="T324" s="253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4" t="s">
        <v>136</v>
      </c>
      <c r="AU324" s="254" t="s">
        <v>85</v>
      </c>
      <c r="AV324" s="14" t="s">
        <v>134</v>
      </c>
      <c r="AW324" s="14" t="s">
        <v>31</v>
      </c>
      <c r="AX324" s="14" t="s">
        <v>83</v>
      </c>
      <c r="AY324" s="254" t="s">
        <v>126</v>
      </c>
    </row>
    <row r="325" s="2" customFormat="1" ht="24.15" customHeight="1">
      <c r="A325" s="38"/>
      <c r="B325" s="39"/>
      <c r="C325" s="218" t="s">
        <v>337</v>
      </c>
      <c r="D325" s="218" t="s">
        <v>128</v>
      </c>
      <c r="E325" s="219" t="s">
        <v>597</v>
      </c>
      <c r="F325" s="220" t="s">
        <v>598</v>
      </c>
      <c r="G325" s="221" t="s">
        <v>131</v>
      </c>
      <c r="H325" s="222">
        <v>62</v>
      </c>
      <c r="I325" s="223"/>
      <c r="J325" s="224">
        <f>ROUND(I325*H325,2)</f>
        <v>0</v>
      </c>
      <c r="K325" s="220" t="s">
        <v>132</v>
      </c>
      <c r="L325" s="225"/>
      <c r="M325" s="226" t="s">
        <v>1</v>
      </c>
      <c r="N325" s="227" t="s">
        <v>40</v>
      </c>
      <c r="O325" s="91"/>
      <c r="P325" s="228">
        <f>O325*H325</f>
        <v>0</v>
      </c>
      <c r="Q325" s="228">
        <v>0.13200000000000001</v>
      </c>
      <c r="R325" s="228">
        <f>Q325*H325</f>
        <v>8.1840000000000011</v>
      </c>
      <c r="S325" s="228">
        <v>0</v>
      </c>
      <c r="T325" s="229">
        <f>S325*H325</f>
        <v>0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230" t="s">
        <v>133</v>
      </c>
      <c r="AT325" s="230" t="s">
        <v>128</v>
      </c>
      <c r="AU325" s="230" t="s">
        <v>85</v>
      </c>
      <c r="AY325" s="17" t="s">
        <v>126</v>
      </c>
      <c r="BE325" s="231">
        <f>IF(N325="základní",J325,0)</f>
        <v>0</v>
      </c>
      <c r="BF325" s="231">
        <f>IF(N325="snížená",J325,0)</f>
        <v>0</v>
      </c>
      <c r="BG325" s="231">
        <f>IF(N325="zákl. přenesená",J325,0)</f>
        <v>0</v>
      </c>
      <c r="BH325" s="231">
        <f>IF(N325="sníž. přenesená",J325,0)</f>
        <v>0</v>
      </c>
      <c r="BI325" s="231">
        <f>IF(N325="nulová",J325,0)</f>
        <v>0</v>
      </c>
      <c r="BJ325" s="17" t="s">
        <v>83</v>
      </c>
      <c r="BK325" s="231">
        <f>ROUND(I325*H325,2)</f>
        <v>0</v>
      </c>
      <c r="BL325" s="17" t="s">
        <v>134</v>
      </c>
      <c r="BM325" s="230" t="s">
        <v>965</v>
      </c>
    </row>
    <row r="326" s="15" customFormat="1">
      <c r="A326" s="15"/>
      <c r="B326" s="255"/>
      <c r="C326" s="256"/>
      <c r="D326" s="234" t="s">
        <v>136</v>
      </c>
      <c r="E326" s="257" t="s">
        <v>1</v>
      </c>
      <c r="F326" s="258" t="s">
        <v>824</v>
      </c>
      <c r="G326" s="256"/>
      <c r="H326" s="257" t="s">
        <v>1</v>
      </c>
      <c r="I326" s="259"/>
      <c r="J326" s="256"/>
      <c r="K326" s="256"/>
      <c r="L326" s="260"/>
      <c r="M326" s="261"/>
      <c r="N326" s="262"/>
      <c r="O326" s="262"/>
      <c r="P326" s="262"/>
      <c r="Q326" s="262"/>
      <c r="R326" s="262"/>
      <c r="S326" s="262"/>
      <c r="T326" s="263"/>
      <c r="U326" s="15"/>
      <c r="V326" s="15"/>
      <c r="W326" s="15"/>
      <c r="X326" s="15"/>
      <c r="Y326" s="15"/>
      <c r="Z326" s="15"/>
      <c r="AA326" s="15"/>
      <c r="AB326" s="15"/>
      <c r="AC326" s="15"/>
      <c r="AD326" s="15"/>
      <c r="AE326" s="15"/>
      <c r="AT326" s="264" t="s">
        <v>136</v>
      </c>
      <c r="AU326" s="264" t="s">
        <v>85</v>
      </c>
      <c r="AV326" s="15" t="s">
        <v>83</v>
      </c>
      <c r="AW326" s="15" t="s">
        <v>31</v>
      </c>
      <c r="AX326" s="15" t="s">
        <v>75</v>
      </c>
      <c r="AY326" s="264" t="s">
        <v>126</v>
      </c>
    </row>
    <row r="327" s="13" customFormat="1">
      <c r="A327" s="13"/>
      <c r="B327" s="232"/>
      <c r="C327" s="233"/>
      <c r="D327" s="234" t="s">
        <v>136</v>
      </c>
      <c r="E327" s="235" t="s">
        <v>1</v>
      </c>
      <c r="F327" s="236" t="s">
        <v>525</v>
      </c>
      <c r="G327" s="233"/>
      <c r="H327" s="237">
        <v>62</v>
      </c>
      <c r="I327" s="238"/>
      <c r="J327" s="233"/>
      <c r="K327" s="233"/>
      <c r="L327" s="239"/>
      <c r="M327" s="240"/>
      <c r="N327" s="241"/>
      <c r="O327" s="241"/>
      <c r="P327" s="241"/>
      <c r="Q327" s="241"/>
      <c r="R327" s="241"/>
      <c r="S327" s="241"/>
      <c r="T327" s="242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3" t="s">
        <v>136</v>
      </c>
      <c r="AU327" s="243" t="s">
        <v>85</v>
      </c>
      <c r="AV327" s="13" t="s">
        <v>85</v>
      </c>
      <c r="AW327" s="13" t="s">
        <v>31</v>
      </c>
      <c r="AX327" s="13" t="s">
        <v>75</v>
      </c>
      <c r="AY327" s="243" t="s">
        <v>126</v>
      </c>
    </row>
    <row r="328" s="14" customFormat="1">
      <c r="A328" s="14"/>
      <c r="B328" s="244"/>
      <c r="C328" s="245"/>
      <c r="D328" s="234" t="s">
        <v>136</v>
      </c>
      <c r="E328" s="246" t="s">
        <v>1</v>
      </c>
      <c r="F328" s="247" t="s">
        <v>139</v>
      </c>
      <c r="G328" s="245"/>
      <c r="H328" s="248">
        <v>62</v>
      </c>
      <c r="I328" s="249"/>
      <c r="J328" s="245"/>
      <c r="K328" s="245"/>
      <c r="L328" s="250"/>
      <c r="M328" s="251"/>
      <c r="N328" s="252"/>
      <c r="O328" s="252"/>
      <c r="P328" s="252"/>
      <c r="Q328" s="252"/>
      <c r="R328" s="252"/>
      <c r="S328" s="252"/>
      <c r="T328" s="253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54" t="s">
        <v>136</v>
      </c>
      <c r="AU328" s="254" t="s">
        <v>85</v>
      </c>
      <c r="AV328" s="14" t="s">
        <v>134</v>
      </c>
      <c r="AW328" s="14" t="s">
        <v>31</v>
      </c>
      <c r="AX328" s="14" t="s">
        <v>83</v>
      </c>
      <c r="AY328" s="254" t="s">
        <v>126</v>
      </c>
    </row>
    <row r="329" s="2" customFormat="1" ht="24.15" customHeight="1">
      <c r="A329" s="38"/>
      <c r="B329" s="39"/>
      <c r="C329" s="218" t="s">
        <v>344</v>
      </c>
      <c r="D329" s="218" t="s">
        <v>128</v>
      </c>
      <c r="E329" s="219" t="s">
        <v>248</v>
      </c>
      <c r="F329" s="220" t="s">
        <v>249</v>
      </c>
      <c r="G329" s="221" t="s">
        <v>250</v>
      </c>
      <c r="H329" s="222">
        <v>14</v>
      </c>
      <c r="I329" s="223"/>
      <c r="J329" s="224">
        <f>ROUND(I329*H329,2)</f>
        <v>0</v>
      </c>
      <c r="K329" s="220" t="s">
        <v>132</v>
      </c>
      <c r="L329" s="225"/>
      <c r="M329" s="226" t="s">
        <v>1</v>
      </c>
      <c r="N329" s="227" t="s">
        <v>40</v>
      </c>
      <c r="O329" s="91"/>
      <c r="P329" s="228">
        <f>O329*H329</f>
        <v>0</v>
      </c>
      <c r="Q329" s="228">
        <v>2.234</v>
      </c>
      <c r="R329" s="228">
        <f>Q329*H329</f>
        <v>31.276</v>
      </c>
      <c r="S329" s="228">
        <v>0</v>
      </c>
      <c r="T329" s="229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30" t="s">
        <v>133</v>
      </c>
      <c r="AT329" s="230" t="s">
        <v>128</v>
      </c>
      <c r="AU329" s="230" t="s">
        <v>85</v>
      </c>
      <c r="AY329" s="17" t="s">
        <v>126</v>
      </c>
      <c r="BE329" s="231">
        <f>IF(N329="základní",J329,0)</f>
        <v>0</v>
      </c>
      <c r="BF329" s="231">
        <f>IF(N329="snížená",J329,0)</f>
        <v>0</v>
      </c>
      <c r="BG329" s="231">
        <f>IF(N329="zákl. přenesená",J329,0)</f>
        <v>0</v>
      </c>
      <c r="BH329" s="231">
        <f>IF(N329="sníž. přenesená",J329,0)</f>
        <v>0</v>
      </c>
      <c r="BI329" s="231">
        <f>IF(N329="nulová",J329,0)</f>
        <v>0</v>
      </c>
      <c r="BJ329" s="17" t="s">
        <v>83</v>
      </c>
      <c r="BK329" s="231">
        <f>ROUND(I329*H329,2)</f>
        <v>0</v>
      </c>
      <c r="BL329" s="17" t="s">
        <v>134</v>
      </c>
      <c r="BM329" s="230" t="s">
        <v>966</v>
      </c>
    </row>
    <row r="330" s="15" customFormat="1">
      <c r="A330" s="15"/>
      <c r="B330" s="255"/>
      <c r="C330" s="256"/>
      <c r="D330" s="234" t="s">
        <v>136</v>
      </c>
      <c r="E330" s="257" t="s">
        <v>1</v>
      </c>
      <c r="F330" s="258" t="s">
        <v>252</v>
      </c>
      <c r="G330" s="256"/>
      <c r="H330" s="257" t="s">
        <v>1</v>
      </c>
      <c r="I330" s="259"/>
      <c r="J330" s="256"/>
      <c r="K330" s="256"/>
      <c r="L330" s="260"/>
      <c r="M330" s="261"/>
      <c r="N330" s="262"/>
      <c r="O330" s="262"/>
      <c r="P330" s="262"/>
      <c r="Q330" s="262"/>
      <c r="R330" s="262"/>
      <c r="S330" s="262"/>
      <c r="T330" s="263"/>
      <c r="U330" s="15"/>
      <c r="V330" s="15"/>
      <c r="W330" s="15"/>
      <c r="X330" s="15"/>
      <c r="Y330" s="15"/>
      <c r="Z330" s="15"/>
      <c r="AA330" s="15"/>
      <c r="AB330" s="15"/>
      <c r="AC330" s="15"/>
      <c r="AD330" s="15"/>
      <c r="AE330" s="15"/>
      <c r="AT330" s="264" t="s">
        <v>136</v>
      </c>
      <c r="AU330" s="264" t="s">
        <v>85</v>
      </c>
      <c r="AV330" s="15" t="s">
        <v>83</v>
      </c>
      <c r="AW330" s="15" t="s">
        <v>31</v>
      </c>
      <c r="AX330" s="15" t="s">
        <v>75</v>
      </c>
      <c r="AY330" s="264" t="s">
        <v>126</v>
      </c>
    </row>
    <row r="331" s="13" customFormat="1">
      <c r="A331" s="13"/>
      <c r="B331" s="232"/>
      <c r="C331" s="233"/>
      <c r="D331" s="234" t="s">
        <v>136</v>
      </c>
      <c r="E331" s="235" t="s">
        <v>1</v>
      </c>
      <c r="F331" s="236" t="s">
        <v>967</v>
      </c>
      <c r="G331" s="233"/>
      <c r="H331" s="237">
        <v>7.5</v>
      </c>
      <c r="I331" s="238"/>
      <c r="J331" s="233"/>
      <c r="K331" s="233"/>
      <c r="L331" s="239"/>
      <c r="M331" s="240"/>
      <c r="N331" s="241"/>
      <c r="O331" s="241"/>
      <c r="P331" s="241"/>
      <c r="Q331" s="241"/>
      <c r="R331" s="241"/>
      <c r="S331" s="241"/>
      <c r="T331" s="242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3" t="s">
        <v>136</v>
      </c>
      <c r="AU331" s="243" t="s">
        <v>85</v>
      </c>
      <c r="AV331" s="13" t="s">
        <v>85</v>
      </c>
      <c r="AW331" s="13" t="s">
        <v>31</v>
      </c>
      <c r="AX331" s="13" t="s">
        <v>75</v>
      </c>
      <c r="AY331" s="243" t="s">
        <v>126</v>
      </c>
    </row>
    <row r="332" s="15" customFormat="1">
      <c r="A332" s="15"/>
      <c r="B332" s="255"/>
      <c r="C332" s="256"/>
      <c r="D332" s="234" t="s">
        <v>136</v>
      </c>
      <c r="E332" s="257" t="s">
        <v>1</v>
      </c>
      <c r="F332" s="258" t="s">
        <v>254</v>
      </c>
      <c r="G332" s="256"/>
      <c r="H332" s="257" t="s">
        <v>1</v>
      </c>
      <c r="I332" s="259"/>
      <c r="J332" s="256"/>
      <c r="K332" s="256"/>
      <c r="L332" s="260"/>
      <c r="M332" s="261"/>
      <c r="N332" s="262"/>
      <c r="O332" s="262"/>
      <c r="P332" s="262"/>
      <c r="Q332" s="262"/>
      <c r="R332" s="262"/>
      <c r="S332" s="262"/>
      <c r="T332" s="263"/>
      <c r="U332" s="15"/>
      <c r="V332" s="15"/>
      <c r="W332" s="15"/>
      <c r="X332" s="15"/>
      <c r="Y332" s="15"/>
      <c r="Z332" s="15"/>
      <c r="AA332" s="15"/>
      <c r="AB332" s="15"/>
      <c r="AC332" s="15"/>
      <c r="AD332" s="15"/>
      <c r="AE332" s="15"/>
      <c r="AT332" s="264" t="s">
        <v>136</v>
      </c>
      <c r="AU332" s="264" t="s">
        <v>85</v>
      </c>
      <c r="AV332" s="15" t="s">
        <v>83</v>
      </c>
      <c r="AW332" s="15" t="s">
        <v>31</v>
      </c>
      <c r="AX332" s="15" t="s">
        <v>75</v>
      </c>
      <c r="AY332" s="264" t="s">
        <v>126</v>
      </c>
    </row>
    <row r="333" s="13" customFormat="1">
      <c r="A333" s="13"/>
      <c r="B333" s="232"/>
      <c r="C333" s="233"/>
      <c r="D333" s="234" t="s">
        <v>136</v>
      </c>
      <c r="E333" s="235" t="s">
        <v>1</v>
      </c>
      <c r="F333" s="236" t="s">
        <v>968</v>
      </c>
      <c r="G333" s="233"/>
      <c r="H333" s="237">
        <v>6.5</v>
      </c>
      <c r="I333" s="238"/>
      <c r="J333" s="233"/>
      <c r="K333" s="233"/>
      <c r="L333" s="239"/>
      <c r="M333" s="240"/>
      <c r="N333" s="241"/>
      <c r="O333" s="241"/>
      <c r="P333" s="241"/>
      <c r="Q333" s="241"/>
      <c r="R333" s="241"/>
      <c r="S333" s="241"/>
      <c r="T333" s="242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3" t="s">
        <v>136</v>
      </c>
      <c r="AU333" s="243" t="s">
        <v>85</v>
      </c>
      <c r="AV333" s="13" t="s">
        <v>85</v>
      </c>
      <c r="AW333" s="13" t="s">
        <v>31</v>
      </c>
      <c r="AX333" s="13" t="s">
        <v>75</v>
      </c>
      <c r="AY333" s="243" t="s">
        <v>126</v>
      </c>
    </row>
    <row r="334" s="14" customFormat="1">
      <c r="A334" s="14"/>
      <c r="B334" s="244"/>
      <c r="C334" s="245"/>
      <c r="D334" s="234" t="s">
        <v>136</v>
      </c>
      <c r="E334" s="246" t="s">
        <v>1</v>
      </c>
      <c r="F334" s="247" t="s">
        <v>139</v>
      </c>
      <c r="G334" s="245"/>
      <c r="H334" s="248">
        <v>14</v>
      </c>
      <c r="I334" s="249"/>
      <c r="J334" s="245"/>
      <c r="K334" s="245"/>
      <c r="L334" s="250"/>
      <c r="M334" s="251"/>
      <c r="N334" s="252"/>
      <c r="O334" s="252"/>
      <c r="P334" s="252"/>
      <c r="Q334" s="252"/>
      <c r="R334" s="252"/>
      <c r="S334" s="252"/>
      <c r="T334" s="253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4" t="s">
        <v>136</v>
      </c>
      <c r="AU334" s="254" t="s">
        <v>85</v>
      </c>
      <c r="AV334" s="14" t="s">
        <v>134</v>
      </c>
      <c r="AW334" s="14" t="s">
        <v>31</v>
      </c>
      <c r="AX334" s="14" t="s">
        <v>83</v>
      </c>
      <c r="AY334" s="254" t="s">
        <v>126</v>
      </c>
    </row>
    <row r="335" s="2" customFormat="1" ht="14.4" customHeight="1">
      <c r="A335" s="38"/>
      <c r="B335" s="39"/>
      <c r="C335" s="218" t="s">
        <v>356</v>
      </c>
      <c r="D335" s="218" t="s">
        <v>128</v>
      </c>
      <c r="E335" s="219" t="s">
        <v>255</v>
      </c>
      <c r="F335" s="220" t="s">
        <v>256</v>
      </c>
      <c r="G335" s="221" t="s">
        <v>257</v>
      </c>
      <c r="H335" s="222">
        <v>450</v>
      </c>
      <c r="I335" s="223"/>
      <c r="J335" s="224">
        <f>ROUND(I335*H335,2)</f>
        <v>0</v>
      </c>
      <c r="K335" s="220" t="s">
        <v>1</v>
      </c>
      <c r="L335" s="225"/>
      <c r="M335" s="226" t="s">
        <v>1</v>
      </c>
      <c r="N335" s="227" t="s">
        <v>40</v>
      </c>
      <c r="O335" s="91"/>
      <c r="P335" s="228">
        <f>O335*H335</f>
        <v>0</v>
      </c>
      <c r="Q335" s="228">
        <v>0.001</v>
      </c>
      <c r="R335" s="228">
        <f>Q335*H335</f>
        <v>0.45000000000000001</v>
      </c>
      <c r="S335" s="228">
        <v>0</v>
      </c>
      <c r="T335" s="229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30" t="s">
        <v>133</v>
      </c>
      <c r="AT335" s="230" t="s">
        <v>128</v>
      </c>
      <c r="AU335" s="230" t="s">
        <v>85</v>
      </c>
      <c r="AY335" s="17" t="s">
        <v>126</v>
      </c>
      <c r="BE335" s="231">
        <f>IF(N335="základní",J335,0)</f>
        <v>0</v>
      </c>
      <c r="BF335" s="231">
        <f>IF(N335="snížená",J335,0)</f>
        <v>0</v>
      </c>
      <c r="BG335" s="231">
        <f>IF(N335="zákl. přenesená",J335,0)</f>
        <v>0</v>
      </c>
      <c r="BH335" s="231">
        <f>IF(N335="sníž. přenesená",J335,0)</f>
        <v>0</v>
      </c>
      <c r="BI335" s="231">
        <f>IF(N335="nulová",J335,0)</f>
        <v>0</v>
      </c>
      <c r="BJ335" s="17" t="s">
        <v>83</v>
      </c>
      <c r="BK335" s="231">
        <f>ROUND(I335*H335,2)</f>
        <v>0</v>
      </c>
      <c r="BL335" s="17" t="s">
        <v>134</v>
      </c>
      <c r="BM335" s="230" t="s">
        <v>969</v>
      </c>
    </row>
    <row r="336" s="15" customFormat="1">
      <c r="A336" s="15"/>
      <c r="B336" s="255"/>
      <c r="C336" s="256"/>
      <c r="D336" s="234" t="s">
        <v>136</v>
      </c>
      <c r="E336" s="257" t="s">
        <v>1</v>
      </c>
      <c r="F336" s="258" t="s">
        <v>259</v>
      </c>
      <c r="G336" s="256"/>
      <c r="H336" s="257" t="s">
        <v>1</v>
      </c>
      <c r="I336" s="259"/>
      <c r="J336" s="256"/>
      <c r="K336" s="256"/>
      <c r="L336" s="260"/>
      <c r="M336" s="261"/>
      <c r="N336" s="262"/>
      <c r="O336" s="262"/>
      <c r="P336" s="262"/>
      <c r="Q336" s="262"/>
      <c r="R336" s="262"/>
      <c r="S336" s="262"/>
      <c r="T336" s="263"/>
      <c r="U336" s="15"/>
      <c r="V336" s="15"/>
      <c r="W336" s="15"/>
      <c r="X336" s="15"/>
      <c r="Y336" s="15"/>
      <c r="Z336" s="15"/>
      <c r="AA336" s="15"/>
      <c r="AB336" s="15"/>
      <c r="AC336" s="15"/>
      <c r="AD336" s="15"/>
      <c r="AE336" s="15"/>
      <c r="AT336" s="264" t="s">
        <v>136</v>
      </c>
      <c r="AU336" s="264" t="s">
        <v>85</v>
      </c>
      <c r="AV336" s="15" t="s">
        <v>83</v>
      </c>
      <c r="AW336" s="15" t="s">
        <v>31</v>
      </c>
      <c r="AX336" s="15" t="s">
        <v>75</v>
      </c>
      <c r="AY336" s="264" t="s">
        <v>126</v>
      </c>
    </row>
    <row r="337" s="13" customFormat="1">
      <c r="A337" s="13"/>
      <c r="B337" s="232"/>
      <c r="C337" s="233"/>
      <c r="D337" s="234" t="s">
        <v>136</v>
      </c>
      <c r="E337" s="235" t="s">
        <v>1</v>
      </c>
      <c r="F337" s="236" t="s">
        <v>970</v>
      </c>
      <c r="G337" s="233"/>
      <c r="H337" s="237">
        <v>450</v>
      </c>
      <c r="I337" s="238"/>
      <c r="J337" s="233"/>
      <c r="K337" s="233"/>
      <c r="L337" s="239"/>
      <c r="M337" s="240"/>
      <c r="N337" s="241"/>
      <c r="O337" s="241"/>
      <c r="P337" s="241"/>
      <c r="Q337" s="241"/>
      <c r="R337" s="241"/>
      <c r="S337" s="241"/>
      <c r="T337" s="242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3" t="s">
        <v>136</v>
      </c>
      <c r="AU337" s="243" t="s">
        <v>85</v>
      </c>
      <c r="AV337" s="13" t="s">
        <v>85</v>
      </c>
      <c r="AW337" s="13" t="s">
        <v>31</v>
      </c>
      <c r="AX337" s="13" t="s">
        <v>75</v>
      </c>
      <c r="AY337" s="243" t="s">
        <v>126</v>
      </c>
    </row>
    <row r="338" s="14" customFormat="1">
      <c r="A338" s="14"/>
      <c r="B338" s="244"/>
      <c r="C338" s="245"/>
      <c r="D338" s="234" t="s">
        <v>136</v>
      </c>
      <c r="E338" s="246" t="s">
        <v>1</v>
      </c>
      <c r="F338" s="247" t="s">
        <v>139</v>
      </c>
      <c r="G338" s="245"/>
      <c r="H338" s="248">
        <v>450</v>
      </c>
      <c r="I338" s="249"/>
      <c r="J338" s="245"/>
      <c r="K338" s="245"/>
      <c r="L338" s="250"/>
      <c r="M338" s="251"/>
      <c r="N338" s="252"/>
      <c r="O338" s="252"/>
      <c r="P338" s="252"/>
      <c r="Q338" s="252"/>
      <c r="R338" s="252"/>
      <c r="S338" s="252"/>
      <c r="T338" s="253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54" t="s">
        <v>136</v>
      </c>
      <c r="AU338" s="254" t="s">
        <v>85</v>
      </c>
      <c r="AV338" s="14" t="s">
        <v>134</v>
      </c>
      <c r="AW338" s="14" t="s">
        <v>31</v>
      </c>
      <c r="AX338" s="14" t="s">
        <v>83</v>
      </c>
      <c r="AY338" s="254" t="s">
        <v>126</v>
      </c>
    </row>
    <row r="339" s="2" customFormat="1" ht="24.15" customHeight="1">
      <c r="A339" s="38"/>
      <c r="B339" s="39"/>
      <c r="C339" s="218" t="s">
        <v>361</v>
      </c>
      <c r="D339" s="218" t="s">
        <v>128</v>
      </c>
      <c r="E339" s="219" t="s">
        <v>971</v>
      </c>
      <c r="F339" s="220" t="s">
        <v>972</v>
      </c>
      <c r="G339" s="221" t="s">
        <v>131</v>
      </c>
      <c r="H339" s="222">
        <v>122</v>
      </c>
      <c r="I339" s="223"/>
      <c r="J339" s="224">
        <f>ROUND(I339*H339,2)</f>
        <v>0</v>
      </c>
      <c r="K339" s="220" t="s">
        <v>132</v>
      </c>
      <c r="L339" s="225"/>
      <c r="M339" s="226" t="s">
        <v>1</v>
      </c>
      <c r="N339" s="227" t="s">
        <v>40</v>
      </c>
      <c r="O339" s="91"/>
      <c r="P339" s="228">
        <f>O339*H339</f>
        <v>0</v>
      </c>
      <c r="Q339" s="228">
        <v>0.058999999999999997</v>
      </c>
      <c r="R339" s="228">
        <f>Q339*H339</f>
        <v>7.1979999999999995</v>
      </c>
      <c r="S339" s="228">
        <v>0</v>
      </c>
      <c r="T339" s="229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30" t="s">
        <v>133</v>
      </c>
      <c r="AT339" s="230" t="s">
        <v>128</v>
      </c>
      <c r="AU339" s="230" t="s">
        <v>85</v>
      </c>
      <c r="AY339" s="17" t="s">
        <v>126</v>
      </c>
      <c r="BE339" s="231">
        <f>IF(N339="základní",J339,0)</f>
        <v>0</v>
      </c>
      <c r="BF339" s="231">
        <f>IF(N339="snížená",J339,0)</f>
        <v>0</v>
      </c>
      <c r="BG339" s="231">
        <f>IF(N339="zákl. přenesená",J339,0)</f>
        <v>0</v>
      </c>
      <c r="BH339" s="231">
        <f>IF(N339="sníž. přenesená",J339,0)</f>
        <v>0</v>
      </c>
      <c r="BI339" s="231">
        <f>IF(N339="nulová",J339,0)</f>
        <v>0</v>
      </c>
      <c r="BJ339" s="17" t="s">
        <v>83</v>
      </c>
      <c r="BK339" s="231">
        <f>ROUND(I339*H339,2)</f>
        <v>0</v>
      </c>
      <c r="BL339" s="17" t="s">
        <v>134</v>
      </c>
      <c r="BM339" s="230" t="s">
        <v>973</v>
      </c>
    </row>
    <row r="340" s="15" customFormat="1">
      <c r="A340" s="15"/>
      <c r="B340" s="255"/>
      <c r="C340" s="256"/>
      <c r="D340" s="234" t="s">
        <v>136</v>
      </c>
      <c r="E340" s="257" t="s">
        <v>1</v>
      </c>
      <c r="F340" s="258" t="s">
        <v>974</v>
      </c>
      <c r="G340" s="256"/>
      <c r="H340" s="257" t="s">
        <v>1</v>
      </c>
      <c r="I340" s="259"/>
      <c r="J340" s="256"/>
      <c r="K340" s="256"/>
      <c r="L340" s="260"/>
      <c r="M340" s="261"/>
      <c r="N340" s="262"/>
      <c r="O340" s="262"/>
      <c r="P340" s="262"/>
      <c r="Q340" s="262"/>
      <c r="R340" s="262"/>
      <c r="S340" s="262"/>
      <c r="T340" s="263"/>
      <c r="U340" s="15"/>
      <c r="V340" s="15"/>
      <c r="W340" s="15"/>
      <c r="X340" s="15"/>
      <c r="Y340" s="15"/>
      <c r="Z340" s="15"/>
      <c r="AA340" s="15"/>
      <c r="AB340" s="15"/>
      <c r="AC340" s="15"/>
      <c r="AD340" s="15"/>
      <c r="AE340" s="15"/>
      <c r="AT340" s="264" t="s">
        <v>136</v>
      </c>
      <c r="AU340" s="264" t="s">
        <v>85</v>
      </c>
      <c r="AV340" s="15" t="s">
        <v>83</v>
      </c>
      <c r="AW340" s="15" t="s">
        <v>31</v>
      </c>
      <c r="AX340" s="15" t="s">
        <v>75</v>
      </c>
      <c r="AY340" s="264" t="s">
        <v>126</v>
      </c>
    </row>
    <row r="341" s="13" customFormat="1">
      <c r="A341" s="13"/>
      <c r="B341" s="232"/>
      <c r="C341" s="233"/>
      <c r="D341" s="234" t="s">
        <v>136</v>
      </c>
      <c r="E341" s="235" t="s">
        <v>1</v>
      </c>
      <c r="F341" s="236" t="s">
        <v>478</v>
      </c>
      <c r="G341" s="233"/>
      <c r="H341" s="237">
        <v>55</v>
      </c>
      <c r="I341" s="238"/>
      <c r="J341" s="233"/>
      <c r="K341" s="233"/>
      <c r="L341" s="239"/>
      <c r="M341" s="240"/>
      <c r="N341" s="241"/>
      <c r="O341" s="241"/>
      <c r="P341" s="241"/>
      <c r="Q341" s="241"/>
      <c r="R341" s="241"/>
      <c r="S341" s="241"/>
      <c r="T341" s="242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3" t="s">
        <v>136</v>
      </c>
      <c r="AU341" s="243" t="s">
        <v>85</v>
      </c>
      <c r="AV341" s="13" t="s">
        <v>85</v>
      </c>
      <c r="AW341" s="13" t="s">
        <v>31</v>
      </c>
      <c r="AX341" s="13" t="s">
        <v>75</v>
      </c>
      <c r="AY341" s="243" t="s">
        <v>126</v>
      </c>
    </row>
    <row r="342" s="15" customFormat="1">
      <c r="A342" s="15"/>
      <c r="B342" s="255"/>
      <c r="C342" s="256"/>
      <c r="D342" s="234" t="s">
        <v>136</v>
      </c>
      <c r="E342" s="257" t="s">
        <v>1</v>
      </c>
      <c r="F342" s="258" t="s">
        <v>825</v>
      </c>
      <c r="G342" s="256"/>
      <c r="H342" s="257" t="s">
        <v>1</v>
      </c>
      <c r="I342" s="259"/>
      <c r="J342" s="256"/>
      <c r="K342" s="256"/>
      <c r="L342" s="260"/>
      <c r="M342" s="261"/>
      <c r="N342" s="262"/>
      <c r="O342" s="262"/>
      <c r="P342" s="262"/>
      <c r="Q342" s="262"/>
      <c r="R342" s="262"/>
      <c r="S342" s="262"/>
      <c r="T342" s="263"/>
      <c r="U342" s="15"/>
      <c r="V342" s="15"/>
      <c r="W342" s="15"/>
      <c r="X342" s="15"/>
      <c r="Y342" s="15"/>
      <c r="Z342" s="15"/>
      <c r="AA342" s="15"/>
      <c r="AB342" s="15"/>
      <c r="AC342" s="15"/>
      <c r="AD342" s="15"/>
      <c r="AE342" s="15"/>
      <c r="AT342" s="264" t="s">
        <v>136</v>
      </c>
      <c r="AU342" s="264" t="s">
        <v>85</v>
      </c>
      <c r="AV342" s="15" t="s">
        <v>83</v>
      </c>
      <c r="AW342" s="15" t="s">
        <v>31</v>
      </c>
      <c r="AX342" s="15" t="s">
        <v>75</v>
      </c>
      <c r="AY342" s="264" t="s">
        <v>126</v>
      </c>
    </row>
    <row r="343" s="13" customFormat="1">
      <c r="A343" s="13"/>
      <c r="B343" s="232"/>
      <c r="C343" s="233"/>
      <c r="D343" s="234" t="s">
        <v>136</v>
      </c>
      <c r="E343" s="235" t="s">
        <v>1</v>
      </c>
      <c r="F343" s="236" t="s">
        <v>356</v>
      </c>
      <c r="G343" s="233"/>
      <c r="H343" s="237">
        <v>35</v>
      </c>
      <c r="I343" s="238"/>
      <c r="J343" s="233"/>
      <c r="K343" s="233"/>
      <c r="L343" s="239"/>
      <c r="M343" s="240"/>
      <c r="N343" s="241"/>
      <c r="O343" s="241"/>
      <c r="P343" s="241"/>
      <c r="Q343" s="241"/>
      <c r="R343" s="241"/>
      <c r="S343" s="241"/>
      <c r="T343" s="242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3" t="s">
        <v>136</v>
      </c>
      <c r="AU343" s="243" t="s">
        <v>85</v>
      </c>
      <c r="AV343" s="13" t="s">
        <v>85</v>
      </c>
      <c r="AW343" s="13" t="s">
        <v>31</v>
      </c>
      <c r="AX343" s="13" t="s">
        <v>75</v>
      </c>
      <c r="AY343" s="243" t="s">
        <v>126</v>
      </c>
    </row>
    <row r="344" s="15" customFormat="1">
      <c r="A344" s="15"/>
      <c r="B344" s="255"/>
      <c r="C344" s="256"/>
      <c r="D344" s="234" t="s">
        <v>136</v>
      </c>
      <c r="E344" s="257" t="s">
        <v>1</v>
      </c>
      <c r="F344" s="258" t="s">
        <v>975</v>
      </c>
      <c r="G344" s="256"/>
      <c r="H344" s="257" t="s">
        <v>1</v>
      </c>
      <c r="I344" s="259"/>
      <c r="J344" s="256"/>
      <c r="K344" s="256"/>
      <c r="L344" s="260"/>
      <c r="M344" s="261"/>
      <c r="N344" s="262"/>
      <c r="O344" s="262"/>
      <c r="P344" s="262"/>
      <c r="Q344" s="262"/>
      <c r="R344" s="262"/>
      <c r="S344" s="262"/>
      <c r="T344" s="263"/>
      <c r="U344" s="15"/>
      <c r="V344" s="15"/>
      <c r="W344" s="15"/>
      <c r="X344" s="15"/>
      <c r="Y344" s="15"/>
      <c r="Z344" s="15"/>
      <c r="AA344" s="15"/>
      <c r="AB344" s="15"/>
      <c r="AC344" s="15"/>
      <c r="AD344" s="15"/>
      <c r="AE344" s="15"/>
      <c r="AT344" s="264" t="s">
        <v>136</v>
      </c>
      <c r="AU344" s="264" t="s">
        <v>85</v>
      </c>
      <c r="AV344" s="15" t="s">
        <v>83</v>
      </c>
      <c r="AW344" s="15" t="s">
        <v>31</v>
      </c>
      <c r="AX344" s="15" t="s">
        <v>75</v>
      </c>
      <c r="AY344" s="264" t="s">
        <v>126</v>
      </c>
    </row>
    <row r="345" s="13" customFormat="1">
      <c r="A345" s="13"/>
      <c r="B345" s="232"/>
      <c r="C345" s="233"/>
      <c r="D345" s="234" t="s">
        <v>136</v>
      </c>
      <c r="E345" s="235" t="s">
        <v>1</v>
      </c>
      <c r="F345" s="236" t="s">
        <v>331</v>
      </c>
      <c r="G345" s="233"/>
      <c r="H345" s="237">
        <v>32</v>
      </c>
      <c r="I345" s="238"/>
      <c r="J345" s="233"/>
      <c r="K345" s="233"/>
      <c r="L345" s="239"/>
      <c r="M345" s="240"/>
      <c r="N345" s="241"/>
      <c r="O345" s="241"/>
      <c r="P345" s="241"/>
      <c r="Q345" s="241"/>
      <c r="R345" s="241"/>
      <c r="S345" s="241"/>
      <c r="T345" s="242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3" t="s">
        <v>136</v>
      </c>
      <c r="AU345" s="243" t="s">
        <v>85</v>
      </c>
      <c r="AV345" s="13" t="s">
        <v>85</v>
      </c>
      <c r="AW345" s="13" t="s">
        <v>31</v>
      </c>
      <c r="AX345" s="13" t="s">
        <v>75</v>
      </c>
      <c r="AY345" s="243" t="s">
        <v>126</v>
      </c>
    </row>
    <row r="346" s="14" customFormat="1">
      <c r="A346" s="14"/>
      <c r="B346" s="244"/>
      <c r="C346" s="245"/>
      <c r="D346" s="234" t="s">
        <v>136</v>
      </c>
      <c r="E346" s="246" t="s">
        <v>1</v>
      </c>
      <c r="F346" s="247" t="s">
        <v>139</v>
      </c>
      <c r="G346" s="245"/>
      <c r="H346" s="248">
        <v>122</v>
      </c>
      <c r="I346" s="249"/>
      <c r="J346" s="245"/>
      <c r="K346" s="245"/>
      <c r="L346" s="250"/>
      <c r="M346" s="251"/>
      <c r="N346" s="252"/>
      <c r="O346" s="252"/>
      <c r="P346" s="252"/>
      <c r="Q346" s="252"/>
      <c r="R346" s="252"/>
      <c r="S346" s="252"/>
      <c r="T346" s="253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54" t="s">
        <v>136</v>
      </c>
      <c r="AU346" s="254" t="s">
        <v>85</v>
      </c>
      <c r="AV346" s="14" t="s">
        <v>134</v>
      </c>
      <c r="AW346" s="14" t="s">
        <v>31</v>
      </c>
      <c r="AX346" s="14" t="s">
        <v>83</v>
      </c>
      <c r="AY346" s="254" t="s">
        <v>126</v>
      </c>
    </row>
    <row r="347" s="2" customFormat="1" ht="24.15" customHeight="1">
      <c r="A347" s="38"/>
      <c r="B347" s="39"/>
      <c r="C347" s="218" t="s">
        <v>365</v>
      </c>
      <c r="D347" s="218" t="s">
        <v>128</v>
      </c>
      <c r="E347" s="219" t="s">
        <v>234</v>
      </c>
      <c r="F347" s="220" t="s">
        <v>235</v>
      </c>
      <c r="G347" s="221" t="s">
        <v>131</v>
      </c>
      <c r="H347" s="222">
        <v>150</v>
      </c>
      <c r="I347" s="223"/>
      <c r="J347" s="224">
        <f>ROUND(I347*H347,2)</f>
        <v>0</v>
      </c>
      <c r="K347" s="220" t="s">
        <v>132</v>
      </c>
      <c r="L347" s="225"/>
      <c r="M347" s="226" t="s">
        <v>1</v>
      </c>
      <c r="N347" s="227" t="s">
        <v>40</v>
      </c>
      <c r="O347" s="91"/>
      <c r="P347" s="228">
        <f>O347*H347</f>
        <v>0</v>
      </c>
      <c r="Q347" s="228">
        <v>0.14899999999999999</v>
      </c>
      <c r="R347" s="228">
        <f>Q347*H347</f>
        <v>22.349999999999998</v>
      </c>
      <c r="S347" s="228">
        <v>0</v>
      </c>
      <c r="T347" s="229">
        <f>S347*H347</f>
        <v>0</v>
      </c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230" t="s">
        <v>133</v>
      </c>
      <c r="AT347" s="230" t="s">
        <v>128</v>
      </c>
      <c r="AU347" s="230" t="s">
        <v>85</v>
      </c>
      <c r="AY347" s="17" t="s">
        <v>126</v>
      </c>
      <c r="BE347" s="231">
        <f>IF(N347="základní",J347,0)</f>
        <v>0</v>
      </c>
      <c r="BF347" s="231">
        <f>IF(N347="snížená",J347,0)</f>
        <v>0</v>
      </c>
      <c r="BG347" s="231">
        <f>IF(N347="zákl. přenesená",J347,0)</f>
        <v>0</v>
      </c>
      <c r="BH347" s="231">
        <f>IF(N347="sníž. přenesená",J347,0)</f>
        <v>0</v>
      </c>
      <c r="BI347" s="231">
        <f>IF(N347="nulová",J347,0)</f>
        <v>0</v>
      </c>
      <c r="BJ347" s="17" t="s">
        <v>83</v>
      </c>
      <c r="BK347" s="231">
        <f>ROUND(I347*H347,2)</f>
        <v>0</v>
      </c>
      <c r="BL347" s="17" t="s">
        <v>134</v>
      </c>
      <c r="BM347" s="230" t="s">
        <v>976</v>
      </c>
    </row>
    <row r="348" s="15" customFormat="1">
      <c r="A348" s="15"/>
      <c r="B348" s="255"/>
      <c r="C348" s="256"/>
      <c r="D348" s="234" t="s">
        <v>136</v>
      </c>
      <c r="E348" s="257" t="s">
        <v>1</v>
      </c>
      <c r="F348" s="258" t="s">
        <v>977</v>
      </c>
      <c r="G348" s="256"/>
      <c r="H348" s="257" t="s">
        <v>1</v>
      </c>
      <c r="I348" s="259"/>
      <c r="J348" s="256"/>
      <c r="K348" s="256"/>
      <c r="L348" s="260"/>
      <c r="M348" s="261"/>
      <c r="N348" s="262"/>
      <c r="O348" s="262"/>
      <c r="P348" s="262"/>
      <c r="Q348" s="262"/>
      <c r="R348" s="262"/>
      <c r="S348" s="262"/>
      <c r="T348" s="263"/>
      <c r="U348" s="15"/>
      <c r="V348" s="15"/>
      <c r="W348" s="15"/>
      <c r="X348" s="15"/>
      <c r="Y348" s="15"/>
      <c r="Z348" s="15"/>
      <c r="AA348" s="15"/>
      <c r="AB348" s="15"/>
      <c r="AC348" s="15"/>
      <c r="AD348" s="15"/>
      <c r="AE348" s="15"/>
      <c r="AT348" s="264" t="s">
        <v>136</v>
      </c>
      <c r="AU348" s="264" t="s">
        <v>85</v>
      </c>
      <c r="AV348" s="15" t="s">
        <v>83</v>
      </c>
      <c r="AW348" s="15" t="s">
        <v>31</v>
      </c>
      <c r="AX348" s="15" t="s">
        <v>75</v>
      </c>
      <c r="AY348" s="264" t="s">
        <v>126</v>
      </c>
    </row>
    <row r="349" s="13" customFormat="1">
      <c r="A349" s="13"/>
      <c r="B349" s="232"/>
      <c r="C349" s="233"/>
      <c r="D349" s="234" t="s">
        <v>136</v>
      </c>
      <c r="E349" s="235" t="s">
        <v>1</v>
      </c>
      <c r="F349" s="236" t="s">
        <v>393</v>
      </c>
      <c r="G349" s="233"/>
      <c r="H349" s="237">
        <v>60</v>
      </c>
      <c r="I349" s="238"/>
      <c r="J349" s="233"/>
      <c r="K349" s="233"/>
      <c r="L349" s="239"/>
      <c r="M349" s="240"/>
      <c r="N349" s="241"/>
      <c r="O349" s="241"/>
      <c r="P349" s="241"/>
      <c r="Q349" s="241"/>
      <c r="R349" s="241"/>
      <c r="S349" s="241"/>
      <c r="T349" s="242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3" t="s">
        <v>136</v>
      </c>
      <c r="AU349" s="243" t="s">
        <v>85</v>
      </c>
      <c r="AV349" s="13" t="s">
        <v>85</v>
      </c>
      <c r="AW349" s="13" t="s">
        <v>31</v>
      </c>
      <c r="AX349" s="13" t="s">
        <v>75</v>
      </c>
      <c r="AY349" s="243" t="s">
        <v>126</v>
      </c>
    </row>
    <row r="350" s="15" customFormat="1">
      <c r="A350" s="15"/>
      <c r="B350" s="255"/>
      <c r="C350" s="256"/>
      <c r="D350" s="234" t="s">
        <v>136</v>
      </c>
      <c r="E350" s="257" t="s">
        <v>1</v>
      </c>
      <c r="F350" s="258" t="s">
        <v>832</v>
      </c>
      <c r="G350" s="256"/>
      <c r="H350" s="257" t="s">
        <v>1</v>
      </c>
      <c r="I350" s="259"/>
      <c r="J350" s="256"/>
      <c r="K350" s="256"/>
      <c r="L350" s="260"/>
      <c r="M350" s="261"/>
      <c r="N350" s="262"/>
      <c r="O350" s="262"/>
      <c r="P350" s="262"/>
      <c r="Q350" s="262"/>
      <c r="R350" s="262"/>
      <c r="S350" s="262"/>
      <c r="T350" s="263"/>
      <c r="U350" s="15"/>
      <c r="V350" s="15"/>
      <c r="W350" s="15"/>
      <c r="X350" s="15"/>
      <c r="Y350" s="15"/>
      <c r="Z350" s="15"/>
      <c r="AA350" s="15"/>
      <c r="AB350" s="15"/>
      <c r="AC350" s="15"/>
      <c r="AD350" s="15"/>
      <c r="AE350" s="15"/>
      <c r="AT350" s="264" t="s">
        <v>136</v>
      </c>
      <c r="AU350" s="264" t="s">
        <v>85</v>
      </c>
      <c r="AV350" s="15" t="s">
        <v>83</v>
      </c>
      <c r="AW350" s="15" t="s">
        <v>31</v>
      </c>
      <c r="AX350" s="15" t="s">
        <v>75</v>
      </c>
      <c r="AY350" s="264" t="s">
        <v>126</v>
      </c>
    </row>
    <row r="351" s="13" customFormat="1">
      <c r="A351" s="13"/>
      <c r="B351" s="232"/>
      <c r="C351" s="233"/>
      <c r="D351" s="234" t="s">
        <v>136</v>
      </c>
      <c r="E351" s="235" t="s">
        <v>1</v>
      </c>
      <c r="F351" s="236" t="s">
        <v>978</v>
      </c>
      <c r="G351" s="233"/>
      <c r="H351" s="237">
        <v>60</v>
      </c>
      <c r="I351" s="238"/>
      <c r="J351" s="233"/>
      <c r="K351" s="233"/>
      <c r="L351" s="239"/>
      <c r="M351" s="240"/>
      <c r="N351" s="241"/>
      <c r="O351" s="241"/>
      <c r="P351" s="241"/>
      <c r="Q351" s="241"/>
      <c r="R351" s="241"/>
      <c r="S351" s="241"/>
      <c r="T351" s="242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3" t="s">
        <v>136</v>
      </c>
      <c r="AU351" s="243" t="s">
        <v>85</v>
      </c>
      <c r="AV351" s="13" t="s">
        <v>85</v>
      </c>
      <c r="AW351" s="13" t="s">
        <v>31</v>
      </c>
      <c r="AX351" s="13" t="s">
        <v>75</v>
      </c>
      <c r="AY351" s="243" t="s">
        <v>126</v>
      </c>
    </row>
    <row r="352" s="15" customFormat="1">
      <c r="A352" s="15"/>
      <c r="B352" s="255"/>
      <c r="C352" s="256"/>
      <c r="D352" s="234" t="s">
        <v>136</v>
      </c>
      <c r="E352" s="257" t="s">
        <v>1</v>
      </c>
      <c r="F352" s="258" t="s">
        <v>979</v>
      </c>
      <c r="G352" s="256"/>
      <c r="H352" s="257" t="s">
        <v>1</v>
      </c>
      <c r="I352" s="259"/>
      <c r="J352" s="256"/>
      <c r="K352" s="256"/>
      <c r="L352" s="260"/>
      <c r="M352" s="261"/>
      <c r="N352" s="262"/>
      <c r="O352" s="262"/>
      <c r="P352" s="262"/>
      <c r="Q352" s="262"/>
      <c r="R352" s="262"/>
      <c r="S352" s="262"/>
      <c r="T352" s="263"/>
      <c r="U352" s="15"/>
      <c r="V352" s="15"/>
      <c r="W352" s="15"/>
      <c r="X352" s="15"/>
      <c r="Y352" s="15"/>
      <c r="Z352" s="15"/>
      <c r="AA352" s="15"/>
      <c r="AB352" s="15"/>
      <c r="AC352" s="15"/>
      <c r="AD352" s="15"/>
      <c r="AE352" s="15"/>
      <c r="AT352" s="264" t="s">
        <v>136</v>
      </c>
      <c r="AU352" s="264" t="s">
        <v>85</v>
      </c>
      <c r="AV352" s="15" t="s">
        <v>83</v>
      </c>
      <c r="AW352" s="15" t="s">
        <v>31</v>
      </c>
      <c r="AX352" s="15" t="s">
        <v>75</v>
      </c>
      <c r="AY352" s="264" t="s">
        <v>126</v>
      </c>
    </row>
    <row r="353" s="13" customFormat="1">
      <c r="A353" s="13"/>
      <c r="B353" s="232"/>
      <c r="C353" s="233"/>
      <c r="D353" s="234" t="s">
        <v>136</v>
      </c>
      <c r="E353" s="235" t="s">
        <v>1</v>
      </c>
      <c r="F353" s="236" t="s">
        <v>317</v>
      </c>
      <c r="G353" s="233"/>
      <c r="H353" s="237">
        <v>30</v>
      </c>
      <c r="I353" s="238"/>
      <c r="J353" s="233"/>
      <c r="K353" s="233"/>
      <c r="L353" s="239"/>
      <c r="M353" s="240"/>
      <c r="N353" s="241"/>
      <c r="O353" s="241"/>
      <c r="P353" s="241"/>
      <c r="Q353" s="241"/>
      <c r="R353" s="241"/>
      <c r="S353" s="241"/>
      <c r="T353" s="242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3" t="s">
        <v>136</v>
      </c>
      <c r="AU353" s="243" t="s">
        <v>85</v>
      </c>
      <c r="AV353" s="13" t="s">
        <v>85</v>
      </c>
      <c r="AW353" s="13" t="s">
        <v>31</v>
      </c>
      <c r="AX353" s="13" t="s">
        <v>75</v>
      </c>
      <c r="AY353" s="243" t="s">
        <v>126</v>
      </c>
    </row>
    <row r="354" s="14" customFormat="1">
      <c r="A354" s="14"/>
      <c r="B354" s="244"/>
      <c r="C354" s="245"/>
      <c r="D354" s="234" t="s">
        <v>136</v>
      </c>
      <c r="E354" s="246" t="s">
        <v>1</v>
      </c>
      <c r="F354" s="247" t="s">
        <v>139</v>
      </c>
      <c r="G354" s="245"/>
      <c r="H354" s="248">
        <v>150</v>
      </c>
      <c r="I354" s="249"/>
      <c r="J354" s="245"/>
      <c r="K354" s="245"/>
      <c r="L354" s="250"/>
      <c r="M354" s="251"/>
      <c r="N354" s="252"/>
      <c r="O354" s="252"/>
      <c r="P354" s="252"/>
      <c r="Q354" s="252"/>
      <c r="R354" s="252"/>
      <c r="S354" s="252"/>
      <c r="T354" s="253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54" t="s">
        <v>136</v>
      </c>
      <c r="AU354" s="254" t="s">
        <v>85</v>
      </c>
      <c r="AV354" s="14" t="s">
        <v>134</v>
      </c>
      <c r="AW354" s="14" t="s">
        <v>31</v>
      </c>
      <c r="AX354" s="14" t="s">
        <v>83</v>
      </c>
      <c r="AY354" s="254" t="s">
        <v>126</v>
      </c>
    </row>
    <row r="355" s="2" customFormat="1" ht="24.15" customHeight="1">
      <c r="A355" s="38"/>
      <c r="B355" s="39"/>
      <c r="C355" s="218" t="s">
        <v>372</v>
      </c>
      <c r="D355" s="218" t="s">
        <v>128</v>
      </c>
      <c r="E355" s="219" t="s">
        <v>262</v>
      </c>
      <c r="F355" s="220" t="s">
        <v>263</v>
      </c>
      <c r="G355" s="221" t="s">
        <v>131</v>
      </c>
      <c r="H355" s="222">
        <v>240</v>
      </c>
      <c r="I355" s="223"/>
      <c r="J355" s="224">
        <f>ROUND(I355*H355,2)</f>
        <v>0</v>
      </c>
      <c r="K355" s="220" t="s">
        <v>132</v>
      </c>
      <c r="L355" s="225"/>
      <c r="M355" s="226" t="s">
        <v>1</v>
      </c>
      <c r="N355" s="227" t="s">
        <v>40</v>
      </c>
      <c r="O355" s="91"/>
      <c r="P355" s="228">
        <f>O355*H355</f>
        <v>0</v>
      </c>
      <c r="Q355" s="228">
        <v>0.047</v>
      </c>
      <c r="R355" s="228">
        <f>Q355*H355</f>
        <v>11.279999999999999</v>
      </c>
      <c r="S355" s="228">
        <v>0</v>
      </c>
      <c r="T355" s="229">
        <f>S355*H355</f>
        <v>0</v>
      </c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R355" s="230" t="s">
        <v>133</v>
      </c>
      <c r="AT355" s="230" t="s">
        <v>128</v>
      </c>
      <c r="AU355" s="230" t="s">
        <v>85</v>
      </c>
      <c r="AY355" s="17" t="s">
        <v>126</v>
      </c>
      <c r="BE355" s="231">
        <f>IF(N355="základní",J355,0)</f>
        <v>0</v>
      </c>
      <c r="BF355" s="231">
        <f>IF(N355="snížená",J355,0)</f>
        <v>0</v>
      </c>
      <c r="BG355" s="231">
        <f>IF(N355="zákl. přenesená",J355,0)</f>
        <v>0</v>
      </c>
      <c r="BH355" s="231">
        <f>IF(N355="sníž. přenesená",J355,0)</f>
        <v>0</v>
      </c>
      <c r="BI355" s="231">
        <f>IF(N355="nulová",J355,0)</f>
        <v>0</v>
      </c>
      <c r="BJ355" s="17" t="s">
        <v>83</v>
      </c>
      <c r="BK355" s="231">
        <f>ROUND(I355*H355,2)</f>
        <v>0</v>
      </c>
      <c r="BL355" s="17" t="s">
        <v>134</v>
      </c>
      <c r="BM355" s="230" t="s">
        <v>980</v>
      </c>
    </row>
    <row r="356" s="15" customFormat="1">
      <c r="A356" s="15"/>
      <c r="B356" s="255"/>
      <c r="C356" s="256"/>
      <c r="D356" s="234" t="s">
        <v>136</v>
      </c>
      <c r="E356" s="257" t="s">
        <v>1</v>
      </c>
      <c r="F356" s="258" t="s">
        <v>981</v>
      </c>
      <c r="G356" s="256"/>
      <c r="H356" s="257" t="s">
        <v>1</v>
      </c>
      <c r="I356" s="259"/>
      <c r="J356" s="256"/>
      <c r="K356" s="256"/>
      <c r="L356" s="260"/>
      <c r="M356" s="261"/>
      <c r="N356" s="262"/>
      <c r="O356" s="262"/>
      <c r="P356" s="262"/>
      <c r="Q356" s="262"/>
      <c r="R356" s="262"/>
      <c r="S356" s="262"/>
      <c r="T356" s="263"/>
      <c r="U356" s="15"/>
      <c r="V356" s="15"/>
      <c r="W356" s="15"/>
      <c r="X356" s="15"/>
      <c r="Y356" s="15"/>
      <c r="Z356" s="15"/>
      <c r="AA356" s="15"/>
      <c r="AB356" s="15"/>
      <c r="AC356" s="15"/>
      <c r="AD356" s="15"/>
      <c r="AE356" s="15"/>
      <c r="AT356" s="264" t="s">
        <v>136</v>
      </c>
      <c r="AU356" s="264" t="s">
        <v>85</v>
      </c>
      <c r="AV356" s="15" t="s">
        <v>83</v>
      </c>
      <c r="AW356" s="15" t="s">
        <v>31</v>
      </c>
      <c r="AX356" s="15" t="s">
        <v>75</v>
      </c>
      <c r="AY356" s="264" t="s">
        <v>126</v>
      </c>
    </row>
    <row r="357" s="13" customFormat="1">
      <c r="A357" s="13"/>
      <c r="B357" s="232"/>
      <c r="C357" s="233"/>
      <c r="D357" s="234" t="s">
        <v>136</v>
      </c>
      <c r="E357" s="235" t="s">
        <v>1</v>
      </c>
      <c r="F357" s="236" t="s">
        <v>982</v>
      </c>
      <c r="G357" s="233"/>
      <c r="H357" s="237">
        <v>120</v>
      </c>
      <c r="I357" s="238"/>
      <c r="J357" s="233"/>
      <c r="K357" s="233"/>
      <c r="L357" s="239"/>
      <c r="M357" s="240"/>
      <c r="N357" s="241"/>
      <c r="O357" s="241"/>
      <c r="P357" s="241"/>
      <c r="Q357" s="241"/>
      <c r="R357" s="241"/>
      <c r="S357" s="241"/>
      <c r="T357" s="242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3" t="s">
        <v>136</v>
      </c>
      <c r="AU357" s="243" t="s">
        <v>85</v>
      </c>
      <c r="AV357" s="13" t="s">
        <v>85</v>
      </c>
      <c r="AW357" s="13" t="s">
        <v>31</v>
      </c>
      <c r="AX357" s="13" t="s">
        <v>75</v>
      </c>
      <c r="AY357" s="243" t="s">
        <v>126</v>
      </c>
    </row>
    <row r="358" s="15" customFormat="1">
      <c r="A358" s="15"/>
      <c r="B358" s="255"/>
      <c r="C358" s="256"/>
      <c r="D358" s="234" t="s">
        <v>136</v>
      </c>
      <c r="E358" s="257" t="s">
        <v>1</v>
      </c>
      <c r="F358" s="258" t="s">
        <v>983</v>
      </c>
      <c r="G358" s="256"/>
      <c r="H358" s="257" t="s">
        <v>1</v>
      </c>
      <c r="I358" s="259"/>
      <c r="J358" s="256"/>
      <c r="K358" s="256"/>
      <c r="L358" s="260"/>
      <c r="M358" s="261"/>
      <c r="N358" s="262"/>
      <c r="O358" s="262"/>
      <c r="P358" s="262"/>
      <c r="Q358" s="262"/>
      <c r="R358" s="262"/>
      <c r="S358" s="262"/>
      <c r="T358" s="263"/>
      <c r="U358" s="15"/>
      <c r="V358" s="15"/>
      <c r="W358" s="15"/>
      <c r="X358" s="15"/>
      <c r="Y358" s="15"/>
      <c r="Z358" s="15"/>
      <c r="AA358" s="15"/>
      <c r="AB358" s="15"/>
      <c r="AC358" s="15"/>
      <c r="AD358" s="15"/>
      <c r="AE358" s="15"/>
      <c r="AT358" s="264" t="s">
        <v>136</v>
      </c>
      <c r="AU358" s="264" t="s">
        <v>85</v>
      </c>
      <c r="AV358" s="15" t="s">
        <v>83</v>
      </c>
      <c r="AW358" s="15" t="s">
        <v>31</v>
      </c>
      <c r="AX358" s="15" t="s">
        <v>75</v>
      </c>
      <c r="AY358" s="264" t="s">
        <v>126</v>
      </c>
    </row>
    <row r="359" s="13" customFormat="1">
      <c r="A359" s="13"/>
      <c r="B359" s="232"/>
      <c r="C359" s="233"/>
      <c r="D359" s="234" t="s">
        <v>136</v>
      </c>
      <c r="E359" s="235" t="s">
        <v>1</v>
      </c>
      <c r="F359" s="236" t="s">
        <v>978</v>
      </c>
      <c r="G359" s="233"/>
      <c r="H359" s="237">
        <v>60</v>
      </c>
      <c r="I359" s="238"/>
      <c r="J359" s="233"/>
      <c r="K359" s="233"/>
      <c r="L359" s="239"/>
      <c r="M359" s="240"/>
      <c r="N359" s="241"/>
      <c r="O359" s="241"/>
      <c r="P359" s="241"/>
      <c r="Q359" s="241"/>
      <c r="R359" s="241"/>
      <c r="S359" s="241"/>
      <c r="T359" s="242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3" t="s">
        <v>136</v>
      </c>
      <c r="AU359" s="243" t="s">
        <v>85</v>
      </c>
      <c r="AV359" s="13" t="s">
        <v>85</v>
      </c>
      <c r="AW359" s="13" t="s">
        <v>31</v>
      </c>
      <c r="AX359" s="13" t="s">
        <v>75</v>
      </c>
      <c r="AY359" s="243" t="s">
        <v>126</v>
      </c>
    </row>
    <row r="360" s="15" customFormat="1">
      <c r="A360" s="15"/>
      <c r="B360" s="255"/>
      <c r="C360" s="256"/>
      <c r="D360" s="234" t="s">
        <v>136</v>
      </c>
      <c r="E360" s="257" t="s">
        <v>1</v>
      </c>
      <c r="F360" s="258" t="s">
        <v>984</v>
      </c>
      <c r="G360" s="256"/>
      <c r="H360" s="257" t="s">
        <v>1</v>
      </c>
      <c r="I360" s="259"/>
      <c r="J360" s="256"/>
      <c r="K360" s="256"/>
      <c r="L360" s="260"/>
      <c r="M360" s="261"/>
      <c r="N360" s="262"/>
      <c r="O360" s="262"/>
      <c r="P360" s="262"/>
      <c r="Q360" s="262"/>
      <c r="R360" s="262"/>
      <c r="S360" s="262"/>
      <c r="T360" s="263"/>
      <c r="U360" s="15"/>
      <c r="V360" s="15"/>
      <c r="W360" s="15"/>
      <c r="X360" s="15"/>
      <c r="Y360" s="15"/>
      <c r="Z360" s="15"/>
      <c r="AA360" s="15"/>
      <c r="AB360" s="15"/>
      <c r="AC360" s="15"/>
      <c r="AD360" s="15"/>
      <c r="AE360" s="15"/>
      <c r="AT360" s="264" t="s">
        <v>136</v>
      </c>
      <c r="AU360" s="264" t="s">
        <v>85</v>
      </c>
      <c r="AV360" s="15" t="s">
        <v>83</v>
      </c>
      <c r="AW360" s="15" t="s">
        <v>31</v>
      </c>
      <c r="AX360" s="15" t="s">
        <v>75</v>
      </c>
      <c r="AY360" s="264" t="s">
        <v>126</v>
      </c>
    </row>
    <row r="361" s="13" customFormat="1">
      <c r="A361" s="13"/>
      <c r="B361" s="232"/>
      <c r="C361" s="233"/>
      <c r="D361" s="234" t="s">
        <v>136</v>
      </c>
      <c r="E361" s="235" t="s">
        <v>1</v>
      </c>
      <c r="F361" s="236" t="s">
        <v>985</v>
      </c>
      <c r="G361" s="233"/>
      <c r="H361" s="237">
        <v>60</v>
      </c>
      <c r="I361" s="238"/>
      <c r="J361" s="233"/>
      <c r="K361" s="233"/>
      <c r="L361" s="239"/>
      <c r="M361" s="240"/>
      <c r="N361" s="241"/>
      <c r="O361" s="241"/>
      <c r="P361" s="241"/>
      <c r="Q361" s="241"/>
      <c r="R361" s="241"/>
      <c r="S361" s="241"/>
      <c r="T361" s="242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3" t="s">
        <v>136</v>
      </c>
      <c r="AU361" s="243" t="s">
        <v>85</v>
      </c>
      <c r="AV361" s="13" t="s">
        <v>85</v>
      </c>
      <c r="AW361" s="13" t="s">
        <v>31</v>
      </c>
      <c r="AX361" s="13" t="s">
        <v>75</v>
      </c>
      <c r="AY361" s="243" t="s">
        <v>126</v>
      </c>
    </row>
    <row r="362" s="14" customFormat="1">
      <c r="A362" s="14"/>
      <c r="B362" s="244"/>
      <c r="C362" s="245"/>
      <c r="D362" s="234" t="s">
        <v>136</v>
      </c>
      <c r="E362" s="246" t="s">
        <v>1</v>
      </c>
      <c r="F362" s="247" t="s">
        <v>139</v>
      </c>
      <c r="G362" s="245"/>
      <c r="H362" s="248">
        <v>240</v>
      </c>
      <c r="I362" s="249"/>
      <c r="J362" s="245"/>
      <c r="K362" s="245"/>
      <c r="L362" s="250"/>
      <c r="M362" s="251"/>
      <c r="N362" s="252"/>
      <c r="O362" s="252"/>
      <c r="P362" s="252"/>
      <c r="Q362" s="252"/>
      <c r="R362" s="252"/>
      <c r="S362" s="252"/>
      <c r="T362" s="253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54" t="s">
        <v>136</v>
      </c>
      <c r="AU362" s="254" t="s">
        <v>85</v>
      </c>
      <c r="AV362" s="14" t="s">
        <v>134</v>
      </c>
      <c r="AW362" s="14" t="s">
        <v>31</v>
      </c>
      <c r="AX362" s="14" t="s">
        <v>83</v>
      </c>
      <c r="AY362" s="254" t="s">
        <v>126</v>
      </c>
    </row>
    <row r="363" s="2" customFormat="1" ht="24.15" customHeight="1">
      <c r="A363" s="38"/>
      <c r="B363" s="39"/>
      <c r="C363" s="218" t="s">
        <v>381</v>
      </c>
      <c r="D363" s="218" t="s">
        <v>128</v>
      </c>
      <c r="E363" s="219" t="s">
        <v>166</v>
      </c>
      <c r="F363" s="220" t="s">
        <v>167</v>
      </c>
      <c r="G363" s="221" t="s">
        <v>131</v>
      </c>
      <c r="H363" s="222">
        <v>1539</v>
      </c>
      <c r="I363" s="223"/>
      <c r="J363" s="224">
        <f>ROUND(I363*H363,2)</f>
        <v>0</v>
      </c>
      <c r="K363" s="220" t="s">
        <v>132</v>
      </c>
      <c r="L363" s="225"/>
      <c r="M363" s="226" t="s">
        <v>1</v>
      </c>
      <c r="N363" s="227" t="s">
        <v>40</v>
      </c>
      <c r="O363" s="91"/>
      <c r="P363" s="228">
        <f>O363*H363</f>
        <v>0</v>
      </c>
      <c r="Q363" s="228">
        <v>0.00012</v>
      </c>
      <c r="R363" s="228">
        <f>Q363*H363</f>
        <v>0.18468000000000001</v>
      </c>
      <c r="S363" s="228">
        <v>0</v>
      </c>
      <c r="T363" s="229">
        <f>S363*H363</f>
        <v>0</v>
      </c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R363" s="230" t="s">
        <v>133</v>
      </c>
      <c r="AT363" s="230" t="s">
        <v>128</v>
      </c>
      <c r="AU363" s="230" t="s">
        <v>85</v>
      </c>
      <c r="AY363" s="17" t="s">
        <v>126</v>
      </c>
      <c r="BE363" s="231">
        <f>IF(N363="základní",J363,0)</f>
        <v>0</v>
      </c>
      <c r="BF363" s="231">
        <f>IF(N363="snížená",J363,0)</f>
        <v>0</v>
      </c>
      <c r="BG363" s="231">
        <f>IF(N363="zákl. přenesená",J363,0)</f>
        <v>0</v>
      </c>
      <c r="BH363" s="231">
        <f>IF(N363="sníž. přenesená",J363,0)</f>
        <v>0</v>
      </c>
      <c r="BI363" s="231">
        <f>IF(N363="nulová",J363,0)</f>
        <v>0</v>
      </c>
      <c r="BJ363" s="17" t="s">
        <v>83</v>
      </c>
      <c r="BK363" s="231">
        <f>ROUND(I363*H363,2)</f>
        <v>0</v>
      </c>
      <c r="BL363" s="17" t="s">
        <v>134</v>
      </c>
      <c r="BM363" s="230" t="s">
        <v>986</v>
      </c>
    </row>
    <row r="364" s="15" customFormat="1">
      <c r="A364" s="15"/>
      <c r="B364" s="255"/>
      <c r="C364" s="256"/>
      <c r="D364" s="234" t="s">
        <v>136</v>
      </c>
      <c r="E364" s="257" t="s">
        <v>1</v>
      </c>
      <c r="F364" s="258" t="s">
        <v>987</v>
      </c>
      <c r="G364" s="256"/>
      <c r="H364" s="257" t="s">
        <v>1</v>
      </c>
      <c r="I364" s="259"/>
      <c r="J364" s="256"/>
      <c r="K364" s="256"/>
      <c r="L364" s="260"/>
      <c r="M364" s="261"/>
      <c r="N364" s="262"/>
      <c r="O364" s="262"/>
      <c r="P364" s="262"/>
      <c r="Q364" s="262"/>
      <c r="R364" s="262"/>
      <c r="S364" s="262"/>
      <c r="T364" s="263"/>
      <c r="U364" s="15"/>
      <c r="V364" s="15"/>
      <c r="W364" s="15"/>
      <c r="X364" s="15"/>
      <c r="Y364" s="15"/>
      <c r="Z364" s="15"/>
      <c r="AA364" s="15"/>
      <c r="AB364" s="15"/>
      <c r="AC364" s="15"/>
      <c r="AD364" s="15"/>
      <c r="AE364" s="15"/>
      <c r="AT364" s="264" t="s">
        <v>136</v>
      </c>
      <c r="AU364" s="264" t="s">
        <v>85</v>
      </c>
      <c r="AV364" s="15" t="s">
        <v>83</v>
      </c>
      <c r="AW364" s="15" t="s">
        <v>31</v>
      </c>
      <c r="AX364" s="15" t="s">
        <v>75</v>
      </c>
      <c r="AY364" s="264" t="s">
        <v>126</v>
      </c>
    </row>
    <row r="365" s="15" customFormat="1">
      <c r="A365" s="15"/>
      <c r="B365" s="255"/>
      <c r="C365" s="256"/>
      <c r="D365" s="234" t="s">
        <v>136</v>
      </c>
      <c r="E365" s="257" t="s">
        <v>1</v>
      </c>
      <c r="F365" s="258" t="s">
        <v>979</v>
      </c>
      <c r="G365" s="256"/>
      <c r="H365" s="257" t="s">
        <v>1</v>
      </c>
      <c r="I365" s="259"/>
      <c r="J365" s="256"/>
      <c r="K365" s="256"/>
      <c r="L365" s="260"/>
      <c r="M365" s="261"/>
      <c r="N365" s="262"/>
      <c r="O365" s="262"/>
      <c r="P365" s="262"/>
      <c r="Q365" s="262"/>
      <c r="R365" s="262"/>
      <c r="S365" s="262"/>
      <c r="T365" s="263"/>
      <c r="U365" s="15"/>
      <c r="V365" s="15"/>
      <c r="W365" s="15"/>
      <c r="X365" s="15"/>
      <c r="Y365" s="15"/>
      <c r="Z365" s="15"/>
      <c r="AA365" s="15"/>
      <c r="AB365" s="15"/>
      <c r="AC365" s="15"/>
      <c r="AD365" s="15"/>
      <c r="AE365" s="15"/>
      <c r="AT365" s="264" t="s">
        <v>136</v>
      </c>
      <c r="AU365" s="264" t="s">
        <v>85</v>
      </c>
      <c r="AV365" s="15" t="s">
        <v>83</v>
      </c>
      <c r="AW365" s="15" t="s">
        <v>31</v>
      </c>
      <c r="AX365" s="15" t="s">
        <v>75</v>
      </c>
      <c r="AY365" s="264" t="s">
        <v>126</v>
      </c>
    </row>
    <row r="366" s="13" customFormat="1">
      <c r="A366" s="13"/>
      <c r="B366" s="232"/>
      <c r="C366" s="233"/>
      <c r="D366" s="234" t="s">
        <v>136</v>
      </c>
      <c r="E366" s="235" t="s">
        <v>1</v>
      </c>
      <c r="F366" s="236" t="s">
        <v>988</v>
      </c>
      <c r="G366" s="233"/>
      <c r="H366" s="237">
        <v>1390.72</v>
      </c>
      <c r="I366" s="238"/>
      <c r="J366" s="233"/>
      <c r="K366" s="233"/>
      <c r="L366" s="239"/>
      <c r="M366" s="240"/>
      <c r="N366" s="241"/>
      <c r="O366" s="241"/>
      <c r="P366" s="241"/>
      <c r="Q366" s="241"/>
      <c r="R366" s="241"/>
      <c r="S366" s="241"/>
      <c r="T366" s="242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43" t="s">
        <v>136</v>
      </c>
      <c r="AU366" s="243" t="s">
        <v>85</v>
      </c>
      <c r="AV366" s="13" t="s">
        <v>85</v>
      </c>
      <c r="AW366" s="13" t="s">
        <v>31</v>
      </c>
      <c r="AX366" s="13" t="s">
        <v>75</v>
      </c>
      <c r="AY366" s="243" t="s">
        <v>126</v>
      </c>
    </row>
    <row r="367" s="15" customFormat="1">
      <c r="A367" s="15"/>
      <c r="B367" s="255"/>
      <c r="C367" s="256"/>
      <c r="D367" s="234" t="s">
        <v>136</v>
      </c>
      <c r="E367" s="257" t="s">
        <v>1</v>
      </c>
      <c r="F367" s="258" t="s">
        <v>989</v>
      </c>
      <c r="G367" s="256"/>
      <c r="H367" s="257" t="s">
        <v>1</v>
      </c>
      <c r="I367" s="259"/>
      <c r="J367" s="256"/>
      <c r="K367" s="256"/>
      <c r="L367" s="260"/>
      <c r="M367" s="261"/>
      <c r="N367" s="262"/>
      <c r="O367" s="262"/>
      <c r="P367" s="262"/>
      <c r="Q367" s="262"/>
      <c r="R367" s="262"/>
      <c r="S367" s="262"/>
      <c r="T367" s="263"/>
      <c r="U367" s="15"/>
      <c r="V367" s="15"/>
      <c r="W367" s="15"/>
      <c r="X367" s="15"/>
      <c r="Y367" s="15"/>
      <c r="Z367" s="15"/>
      <c r="AA367" s="15"/>
      <c r="AB367" s="15"/>
      <c r="AC367" s="15"/>
      <c r="AD367" s="15"/>
      <c r="AE367" s="15"/>
      <c r="AT367" s="264" t="s">
        <v>136</v>
      </c>
      <c r="AU367" s="264" t="s">
        <v>85</v>
      </c>
      <c r="AV367" s="15" t="s">
        <v>83</v>
      </c>
      <c r="AW367" s="15" t="s">
        <v>31</v>
      </c>
      <c r="AX367" s="15" t="s">
        <v>75</v>
      </c>
      <c r="AY367" s="264" t="s">
        <v>126</v>
      </c>
    </row>
    <row r="368" s="13" customFormat="1">
      <c r="A368" s="13"/>
      <c r="B368" s="232"/>
      <c r="C368" s="233"/>
      <c r="D368" s="234" t="s">
        <v>136</v>
      </c>
      <c r="E368" s="235" t="s">
        <v>1</v>
      </c>
      <c r="F368" s="236" t="s">
        <v>990</v>
      </c>
      <c r="G368" s="233"/>
      <c r="H368" s="237">
        <v>148</v>
      </c>
      <c r="I368" s="238"/>
      <c r="J368" s="233"/>
      <c r="K368" s="233"/>
      <c r="L368" s="239"/>
      <c r="M368" s="240"/>
      <c r="N368" s="241"/>
      <c r="O368" s="241"/>
      <c r="P368" s="241"/>
      <c r="Q368" s="241"/>
      <c r="R368" s="241"/>
      <c r="S368" s="241"/>
      <c r="T368" s="242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3" t="s">
        <v>136</v>
      </c>
      <c r="AU368" s="243" t="s">
        <v>85</v>
      </c>
      <c r="AV368" s="13" t="s">
        <v>85</v>
      </c>
      <c r="AW368" s="13" t="s">
        <v>31</v>
      </c>
      <c r="AX368" s="13" t="s">
        <v>75</v>
      </c>
      <c r="AY368" s="243" t="s">
        <v>126</v>
      </c>
    </row>
    <row r="369" s="13" customFormat="1">
      <c r="A369" s="13"/>
      <c r="B369" s="232"/>
      <c r="C369" s="233"/>
      <c r="D369" s="234" t="s">
        <v>136</v>
      </c>
      <c r="E369" s="235" t="s">
        <v>1</v>
      </c>
      <c r="F369" s="236" t="s">
        <v>991</v>
      </c>
      <c r="G369" s="233"/>
      <c r="H369" s="237">
        <v>0.28000000000000003</v>
      </c>
      <c r="I369" s="238"/>
      <c r="J369" s="233"/>
      <c r="K369" s="233"/>
      <c r="L369" s="239"/>
      <c r="M369" s="240"/>
      <c r="N369" s="241"/>
      <c r="O369" s="241"/>
      <c r="P369" s="241"/>
      <c r="Q369" s="241"/>
      <c r="R369" s="241"/>
      <c r="S369" s="241"/>
      <c r="T369" s="242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3" t="s">
        <v>136</v>
      </c>
      <c r="AU369" s="243" t="s">
        <v>85</v>
      </c>
      <c r="AV369" s="13" t="s">
        <v>85</v>
      </c>
      <c r="AW369" s="13" t="s">
        <v>31</v>
      </c>
      <c r="AX369" s="13" t="s">
        <v>75</v>
      </c>
      <c r="AY369" s="243" t="s">
        <v>126</v>
      </c>
    </row>
    <row r="370" s="14" customFormat="1">
      <c r="A370" s="14"/>
      <c r="B370" s="244"/>
      <c r="C370" s="245"/>
      <c r="D370" s="234" t="s">
        <v>136</v>
      </c>
      <c r="E370" s="246" t="s">
        <v>1</v>
      </c>
      <c r="F370" s="247" t="s">
        <v>139</v>
      </c>
      <c r="G370" s="245"/>
      <c r="H370" s="248">
        <v>1539</v>
      </c>
      <c r="I370" s="249"/>
      <c r="J370" s="245"/>
      <c r="K370" s="245"/>
      <c r="L370" s="250"/>
      <c r="M370" s="251"/>
      <c r="N370" s="252"/>
      <c r="O370" s="252"/>
      <c r="P370" s="252"/>
      <c r="Q370" s="252"/>
      <c r="R370" s="252"/>
      <c r="S370" s="252"/>
      <c r="T370" s="253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54" t="s">
        <v>136</v>
      </c>
      <c r="AU370" s="254" t="s">
        <v>85</v>
      </c>
      <c r="AV370" s="14" t="s">
        <v>134</v>
      </c>
      <c r="AW370" s="14" t="s">
        <v>31</v>
      </c>
      <c r="AX370" s="14" t="s">
        <v>83</v>
      </c>
      <c r="AY370" s="254" t="s">
        <v>126</v>
      </c>
    </row>
    <row r="371" s="2" customFormat="1" ht="24.15" customHeight="1">
      <c r="A371" s="38"/>
      <c r="B371" s="39"/>
      <c r="C371" s="218" t="s">
        <v>388</v>
      </c>
      <c r="D371" s="218" t="s">
        <v>128</v>
      </c>
      <c r="E371" s="219" t="s">
        <v>179</v>
      </c>
      <c r="F371" s="220" t="s">
        <v>180</v>
      </c>
      <c r="G371" s="221" t="s">
        <v>131</v>
      </c>
      <c r="H371" s="222">
        <v>2444</v>
      </c>
      <c r="I371" s="223"/>
      <c r="J371" s="224">
        <f>ROUND(I371*H371,2)</f>
        <v>0</v>
      </c>
      <c r="K371" s="220" t="s">
        <v>132</v>
      </c>
      <c r="L371" s="225"/>
      <c r="M371" s="226" t="s">
        <v>1</v>
      </c>
      <c r="N371" s="227" t="s">
        <v>40</v>
      </c>
      <c r="O371" s="91"/>
      <c r="P371" s="228">
        <f>O371*H371</f>
        <v>0</v>
      </c>
      <c r="Q371" s="228">
        <v>9.0000000000000006E-05</v>
      </c>
      <c r="R371" s="228">
        <f>Q371*H371</f>
        <v>0.21996000000000002</v>
      </c>
      <c r="S371" s="228">
        <v>0</v>
      </c>
      <c r="T371" s="229">
        <f>S371*H371</f>
        <v>0</v>
      </c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R371" s="230" t="s">
        <v>133</v>
      </c>
      <c r="AT371" s="230" t="s">
        <v>128</v>
      </c>
      <c r="AU371" s="230" t="s">
        <v>85</v>
      </c>
      <c r="AY371" s="17" t="s">
        <v>126</v>
      </c>
      <c r="BE371" s="231">
        <f>IF(N371="základní",J371,0)</f>
        <v>0</v>
      </c>
      <c r="BF371" s="231">
        <f>IF(N371="snížená",J371,0)</f>
        <v>0</v>
      </c>
      <c r="BG371" s="231">
        <f>IF(N371="zákl. přenesená",J371,0)</f>
        <v>0</v>
      </c>
      <c r="BH371" s="231">
        <f>IF(N371="sníž. přenesená",J371,0)</f>
        <v>0</v>
      </c>
      <c r="BI371" s="231">
        <f>IF(N371="nulová",J371,0)</f>
        <v>0</v>
      </c>
      <c r="BJ371" s="17" t="s">
        <v>83</v>
      </c>
      <c r="BK371" s="231">
        <f>ROUND(I371*H371,2)</f>
        <v>0</v>
      </c>
      <c r="BL371" s="17" t="s">
        <v>134</v>
      </c>
      <c r="BM371" s="230" t="s">
        <v>992</v>
      </c>
    </row>
    <row r="372" s="15" customFormat="1">
      <c r="A372" s="15"/>
      <c r="B372" s="255"/>
      <c r="C372" s="256"/>
      <c r="D372" s="234" t="s">
        <v>136</v>
      </c>
      <c r="E372" s="257" t="s">
        <v>1</v>
      </c>
      <c r="F372" s="258" t="s">
        <v>987</v>
      </c>
      <c r="G372" s="256"/>
      <c r="H372" s="257" t="s">
        <v>1</v>
      </c>
      <c r="I372" s="259"/>
      <c r="J372" s="256"/>
      <c r="K372" s="256"/>
      <c r="L372" s="260"/>
      <c r="M372" s="261"/>
      <c r="N372" s="262"/>
      <c r="O372" s="262"/>
      <c r="P372" s="262"/>
      <c r="Q372" s="262"/>
      <c r="R372" s="262"/>
      <c r="S372" s="262"/>
      <c r="T372" s="263"/>
      <c r="U372" s="15"/>
      <c r="V372" s="15"/>
      <c r="W372" s="15"/>
      <c r="X372" s="15"/>
      <c r="Y372" s="15"/>
      <c r="Z372" s="15"/>
      <c r="AA372" s="15"/>
      <c r="AB372" s="15"/>
      <c r="AC372" s="15"/>
      <c r="AD372" s="15"/>
      <c r="AE372" s="15"/>
      <c r="AT372" s="264" t="s">
        <v>136</v>
      </c>
      <c r="AU372" s="264" t="s">
        <v>85</v>
      </c>
      <c r="AV372" s="15" t="s">
        <v>83</v>
      </c>
      <c r="AW372" s="15" t="s">
        <v>31</v>
      </c>
      <c r="AX372" s="15" t="s">
        <v>75</v>
      </c>
      <c r="AY372" s="264" t="s">
        <v>126</v>
      </c>
    </row>
    <row r="373" s="15" customFormat="1">
      <c r="A373" s="15"/>
      <c r="B373" s="255"/>
      <c r="C373" s="256"/>
      <c r="D373" s="234" t="s">
        <v>136</v>
      </c>
      <c r="E373" s="257" t="s">
        <v>1</v>
      </c>
      <c r="F373" s="258" t="s">
        <v>979</v>
      </c>
      <c r="G373" s="256"/>
      <c r="H373" s="257" t="s">
        <v>1</v>
      </c>
      <c r="I373" s="259"/>
      <c r="J373" s="256"/>
      <c r="K373" s="256"/>
      <c r="L373" s="260"/>
      <c r="M373" s="261"/>
      <c r="N373" s="262"/>
      <c r="O373" s="262"/>
      <c r="P373" s="262"/>
      <c r="Q373" s="262"/>
      <c r="R373" s="262"/>
      <c r="S373" s="262"/>
      <c r="T373" s="263"/>
      <c r="U373" s="15"/>
      <c r="V373" s="15"/>
      <c r="W373" s="15"/>
      <c r="X373" s="15"/>
      <c r="Y373" s="15"/>
      <c r="Z373" s="15"/>
      <c r="AA373" s="15"/>
      <c r="AB373" s="15"/>
      <c r="AC373" s="15"/>
      <c r="AD373" s="15"/>
      <c r="AE373" s="15"/>
      <c r="AT373" s="264" t="s">
        <v>136</v>
      </c>
      <c r="AU373" s="264" t="s">
        <v>85</v>
      </c>
      <c r="AV373" s="15" t="s">
        <v>83</v>
      </c>
      <c r="AW373" s="15" t="s">
        <v>31</v>
      </c>
      <c r="AX373" s="15" t="s">
        <v>75</v>
      </c>
      <c r="AY373" s="264" t="s">
        <v>126</v>
      </c>
    </row>
    <row r="374" s="13" customFormat="1">
      <c r="A374" s="13"/>
      <c r="B374" s="232"/>
      <c r="C374" s="233"/>
      <c r="D374" s="234" t="s">
        <v>136</v>
      </c>
      <c r="E374" s="235" t="s">
        <v>1</v>
      </c>
      <c r="F374" s="236" t="s">
        <v>988</v>
      </c>
      <c r="G374" s="233"/>
      <c r="H374" s="237">
        <v>1390.72</v>
      </c>
      <c r="I374" s="238"/>
      <c r="J374" s="233"/>
      <c r="K374" s="233"/>
      <c r="L374" s="239"/>
      <c r="M374" s="240"/>
      <c r="N374" s="241"/>
      <c r="O374" s="241"/>
      <c r="P374" s="241"/>
      <c r="Q374" s="241"/>
      <c r="R374" s="241"/>
      <c r="S374" s="241"/>
      <c r="T374" s="242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3" t="s">
        <v>136</v>
      </c>
      <c r="AU374" s="243" t="s">
        <v>85</v>
      </c>
      <c r="AV374" s="13" t="s">
        <v>85</v>
      </c>
      <c r="AW374" s="13" t="s">
        <v>31</v>
      </c>
      <c r="AX374" s="13" t="s">
        <v>75</v>
      </c>
      <c r="AY374" s="243" t="s">
        <v>126</v>
      </c>
    </row>
    <row r="375" s="15" customFormat="1">
      <c r="A375" s="15"/>
      <c r="B375" s="255"/>
      <c r="C375" s="256"/>
      <c r="D375" s="234" t="s">
        <v>136</v>
      </c>
      <c r="E375" s="257" t="s">
        <v>1</v>
      </c>
      <c r="F375" s="258" t="s">
        <v>993</v>
      </c>
      <c r="G375" s="256"/>
      <c r="H375" s="257" t="s">
        <v>1</v>
      </c>
      <c r="I375" s="259"/>
      <c r="J375" s="256"/>
      <c r="K375" s="256"/>
      <c r="L375" s="260"/>
      <c r="M375" s="261"/>
      <c r="N375" s="262"/>
      <c r="O375" s="262"/>
      <c r="P375" s="262"/>
      <c r="Q375" s="262"/>
      <c r="R375" s="262"/>
      <c r="S375" s="262"/>
      <c r="T375" s="263"/>
      <c r="U375" s="15"/>
      <c r="V375" s="15"/>
      <c r="W375" s="15"/>
      <c r="X375" s="15"/>
      <c r="Y375" s="15"/>
      <c r="Z375" s="15"/>
      <c r="AA375" s="15"/>
      <c r="AB375" s="15"/>
      <c r="AC375" s="15"/>
      <c r="AD375" s="15"/>
      <c r="AE375" s="15"/>
      <c r="AT375" s="264" t="s">
        <v>136</v>
      </c>
      <c r="AU375" s="264" t="s">
        <v>85</v>
      </c>
      <c r="AV375" s="15" t="s">
        <v>83</v>
      </c>
      <c r="AW375" s="15" t="s">
        <v>31</v>
      </c>
      <c r="AX375" s="15" t="s">
        <v>75</v>
      </c>
      <c r="AY375" s="264" t="s">
        <v>126</v>
      </c>
    </row>
    <row r="376" s="13" customFormat="1">
      <c r="A376" s="13"/>
      <c r="B376" s="232"/>
      <c r="C376" s="233"/>
      <c r="D376" s="234" t="s">
        <v>136</v>
      </c>
      <c r="E376" s="235" t="s">
        <v>1</v>
      </c>
      <c r="F376" s="236" t="s">
        <v>994</v>
      </c>
      <c r="G376" s="233"/>
      <c r="H376" s="237">
        <v>1053</v>
      </c>
      <c r="I376" s="238"/>
      <c r="J376" s="233"/>
      <c r="K376" s="233"/>
      <c r="L376" s="239"/>
      <c r="M376" s="240"/>
      <c r="N376" s="241"/>
      <c r="O376" s="241"/>
      <c r="P376" s="241"/>
      <c r="Q376" s="241"/>
      <c r="R376" s="241"/>
      <c r="S376" s="241"/>
      <c r="T376" s="242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3" t="s">
        <v>136</v>
      </c>
      <c r="AU376" s="243" t="s">
        <v>85</v>
      </c>
      <c r="AV376" s="13" t="s">
        <v>85</v>
      </c>
      <c r="AW376" s="13" t="s">
        <v>31</v>
      </c>
      <c r="AX376" s="13" t="s">
        <v>75</v>
      </c>
      <c r="AY376" s="243" t="s">
        <v>126</v>
      </c>
    </row>
    <row r="377" s="13" customFormat="1">
      <c r="A377" s="13"/>
      <c r="B377" s="232"/>
      <c r="C377" s="233"/>
      <c r="D377" s="234" t="s">
        <v>136</v>
      </c>
      <c r="E377" s="235" t="s">
        <v>1</v>
      </c>
      <c r="F377" s="236" t="s">
        <v>991</v>
      </c>
      <c r="G377" s="233"/>
      <c r="H377" s="237">
        <v>0.28000000000000003</v>
      </c>
      <c r="I377" s="238"/>
      <c r="J377" s="233"/>
      <c r="K377" s="233"/>
      <c r="L377" s="239"/>
      <c r="M377" s="240"/>
      <c r="N377" s="241"/>
      <c r="O377" s="241"/>
      <c r="P377" s="241"/>
      <c r="Q377" s="241"/>
      <c r="R377" s="241"/>
      <c r="S377" s="241"/>
      <c r="T377" s="242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3" t="s">
        <v>136</v>
      </c>
      <c r="AU377" s="243" t="s">
        <v>85</v>
      </c>
      <c r="AV377" s="13" t="s">
        <v>85</v>
      </c>
      <c r="AW377" s="13" t="s">
        <v>31</v>
      </c>
      <c r="AX377" s="13" t="s">
        <v>75</v>
      </c>
      <c r="AY377" s="243" t="s">
        <v>126</v>
      </c>
    </row>
    <row r="378" s="14" customFormat="1">
      <c r="A378" s="14"/>
      <c r="B378" s="244"/>
      <c r="C378" s="245"/>
      <c r="D378" s="234" t="s">
        <v>136</v>
      </c>
      <c r="E378" s="246" t="s">
        <v>1</v>
      </c>
      <c r="F378" s="247" t="s">
        <v>139</v>
      </c>
      <c r="G378" s="245"/>
      <c r="H378" s="248">
        <v>2444</v>
      </c>
      <c r="I378" s="249"/>
      <c r="J378" s="245"/>
      <c r="K378" s="245"/>
      <c r="L378" s="250"/>
      <c r="M378" s="251"/>
      <c r="N378" s="252"/>
      <c r="O378" s="252"/>
      <c r="P378" s="252"/>
      <c r="Q378" s="252"/>
      <c r="R378" s="252"/>
      <c r="S378" s="252"/>
      <c r="T378" s="253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54" t="s">
        <v>136</v>
      </c>
      <c r="AU378" s="254" t="s">
        <v>85</v>
      </c>
      <c r="AV378" s="14" t="s">
        <v>134</v>
      </c>
      <c r="AW378" s="14" t="s">
        <v>31</v>
      </c>
      <c r="AX378" s="14" t="s">
        <v>83</v>
      </c>
      <c r="AY378" s="254" t="s">
        <v>126</v>
      </c>
    </row>
    <row r="379" s="2" customFormat="1" ht="24.15" customHeight="1">
      <c r="A379" s="38"/>
      <c r="B379" s="39"/>
      <c r="C379" s="218" t="s">
        <v>394</v>
      </c>
      <c r="D379" s="218" t="s">
        <v>128</v>
      </c>
      <c r="E379" s="219" t="s">
        <v>182</v>
      </c>
      <c r="F379" s="220" t="s">
        <v>183</v>
      </c>
      <c r="G379" s="221" t="s">
        <v>131</v>
      </c>
      <c r="H379" s="222">
        <v>1391</v>
      </c>
      <c r="I379" s="223"/>
      <c r="J379" s="224">
        <f>ROUND(I379*H379,2)</f>
        <v>0</v>
      </c>
      <c r="K379" s="220" t="s">
        <v>132</v>
      </c>
      <c r="L379" s="225"/>
      <c r="M379" s="226" t="s">
        <v>1</v>
      </c>
      <c r="N379" s="227" t="s">
        <v>40</v>
      </c>
      <c r="O379" s="91"/>
      <c r="P379" s="228">
        <f>O379*H379</f>
        <v>0</v>
      </c>
      <c r="Q379" s="228">
        <v>0.00040999999999999999</v>
      </c>
      <c r="R379" s="228">
        <f>Q379*H379</f>
        <v>0.57030999999999998</v>
      </c>
      <c r="S379" s="228">
        <v>0</v>
      </c>
      <c r="T379" s="229">
        <f>S379*H379</f>
        <v>0</v>
      </c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R379" s="230" t="s">
        <v>133</v>
      </c>
      <c r="AT379" s="230" t="s">
        <v>128</v>
      </c>
      <c r="AU379" s="230" t="s">
        <v>85</v>
      </c>
      <c r="AY379" s="17" t="s">
        <v>126</v>
      </c>
      <c r="BE379" s="231">
        <f>IF(N379="základní",J379,0)</f>
        <v>0</v>
      </c>
      <c r="BF379" s="231">
        <f>IF(N379="snížená",J379,0)</f>
        <v>0</v>
      </c>
      <c r="BG379" s="231">
        <f>IF(N379="zákl. přenesená",J379,0)</f>
        <v>0</v>
      </c>
      <c r="BH379" s="231">
        <f>IF(N379="sníž. přenesená",J379,0)</f>
        <v>0</v>
      </c>
      <c r="BI379" s="231">
        <f>IF(N379="nulová",J379,0)</f>
        <v>0</v>
      </c>
      <c r="BJ379" s="17" t="s">
        <v>83</v>
      </c>
      <c r="BK379" s="231">
        <f>ROUND(I379*H379,2)</f>
        <v>0</v>
      </c>
      <c r="BL379" s="17" t="s">
        <v>134</v>
      </c>
      <c r="BM379" s="230" t="s">
        <v>995</v>
      </c>
    </row>
    <row r="380" s="15" customFormat="1">
      <c r="A380" s="15"/>
      <c r="B380" s="255"/>
      <c r="C380" s="256"/>
      <c r="D380" s="234" t="s">
        <v>136</v>
      </c>
      <c r="E380" s="257" t="s">
        <v>1</v>
      </c>
      <c r="F380" s="258" t="s">
        <v>987</v>
      </c>
      <c r="G380" s="256"/>
      <c r="H380" s="257" t="s">
        <v>1</v>
      </c>
      <c r="I380" s="259"/>
      <c r="J380" s="256"/>
      <c r="K380" s="256"/>
      <c r="L380" s="260"/>
      <c r="M380" s="261"/>
      <c r="N380" s="262"/>
      <c r="O380" s="262"/>
      <c r="P380" s="262"/>
      <c r="Q380" s="262"/>
      <c r="R380" s="262"/>
      <c r="S380" s="262"/>
      <c r="T380" s="263"/>
      <c r="U380" s="15"/>
      <c r="V380" s="15"/>
      <c r="W380" s="15"/>
      <c r="X380" s="15"/>
      <c r="Y380" s="15"/>
      <c r="Z380" s="15"/>
      <c r="AA380" s="15"/>
      <c r="AB380" s="15"/>
      <c r="AC380" s="15"/>
      <c r="AD380" s="15"/>
      <c r="AE380" s="15"/>
      <c r="AT380" s="264" t="s">
        <v>136</v>
      </c>
      <c r="AU380" s="264" t="s">
        <v>85</v>
      </c>
      <c r="AV380" s="15" t="s">
        <v>83</v>
      </c>
      <c r="AW380" s="15" t="s">
        <v>31</v>
      </c>
      <c r="AX380" s="15" t="s">
        <v>75</v>
      </c>
      <c r="AY380" s="264" t="s">
        <v>126</v>
      </c>
    </row>
    <row r="381" s="15" customFormat="1">
      <c r="A381" s="15"/>
      <c r="B381" s="255"/>
      <c r="C381" s="256"/>
      <c r="D381" s="234" t="s">
        <v>136</v>
      </c>
      <c r="E381" s="257" t="s">
        <v>1</v>
      </c>
      <c r="F381" s="258" t="s">
        <v>979</v>
      </c>
      <c r="G381" s="256"/>
      <c r="H381" s="257" t="s">
        <v>1</v>
      </c>
      <c r="I381" s="259"/>
      <c r="J381" s="256"/>
      <c r="K381" s="256"/>
      <c r="L381" s="260"/>
      <c r="M381" s="261"/>
      <c r="N381" s="262"/>
      <c r="O381" s="262"/>
      <c r="P381" s="262"/>
      <c r="Q381" s="262"/>
      <c r="R381" s="262"/>
      <c r="S381" s="262"/>
      <c r="T381" s="263"/>
      <c r="U381" s="15"/>
      <c r="V381" s="15"/>
      <c r="W381" s="15"/>
      <c r="X381" s="15"/>
      <c r="Y381" s="15"/>
      <c r="Z381" s="15"/>
      <c r="AA381" s="15"/>
      <c r="AB381" s="15"/>
      <c r="AC381" s="15"/>
      <c r="AD381" s="15"/>
      <c r="AE381" s="15"/>
      <c r="AT381" s="264" t="s">
        <v>136</v>
      </c>
      <c r="AU381" s="264" t="s">
        <v>85</v>
      </c>
      <c r="AV381" s="15" t="s">
        <v>83</v>
      </c>
      <c r="AW381" s="15" t="s">
        <v>31</v>
      </c>
      <c r="AX381" s="15" t="s">
        <v>75</v>
      </c>
      <c r="AY381" s="264" t="s">
        <v>126</v>
      </c>
    </row>
    <row r="382" s="13" customFormat="1">
      <c r="A382" s="13"/>
      <c r="B382" s="232"/>
      <c r="C382" s="233"/>
      <c r="D382" s="234" t="s">
        <v>136</v>
      </c>
      <c r="E382" s="235" t="s">
        <v>1</v>
      </c>
      <c r="F382" s="236" t="s">
        <v>988</v>
      </c>
      <c r="G382" s="233"/>
      <c r="H382" s="237">
        <v>1390.72</v>
      </c>
      <c r="I382" s="238"/>
      <c r="J382" s="233"/>
      <c r="K382" s="233"/>
      <c r="L382" s="239"/>
      <c r="M382" s="240"/>
      <c r="N382" s="241"/>
      <c r="O382" s="241"/>
      <c r="P382" s="241"/>
      <c r="Q382" s="241"/>
      <c r="R382" s="241"/>
      <c r="S382" s="241"/>
      <c r="T382" s="242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3" t="s">
        <v>136</v>
      </c>
      <c r="AU382" s="243" t="s">
        <v>85</v>
      </c>
      <c r="AV382" s="13" t="s">
        <v>85</v>
      </c>
      <c r="AW382" s="13" t="s">
        <v>31</v>
      </c>
      <c r="AX382" s="13" t="s">
        <v>75</v>
      </c>
      <c r="AY382" s="243" t="s">
        <v>126</v>
      </c>
    </row>
    <row r="383" s="13" customFormat="1">
      <c r="A383" s="13"/>
      <c r="B383" s="232"/>
      <c r="C383" s="233"/>
      <c r="D383" s="234" t="s">
        <v>136</v>
      </c>
      <c r="E383" s="235" t="s">
        <v>1</v>
      </c>
      <c r="F383" s="236" t="s">
        <v>991</v>
      </c>
      <c r="G383" s="233"/>
      <c r="H383" s="237">
        <v>0.28000000000000003</v>
      </c>
      <c r="I383" s="238"/>
      <c r="J383" s="233"/>
      <c r="K383" s="233"/>
      <c r="L383" s="239"/>
      <c r="M383" s="240"/>
      <c r="N383" s="241"/>
      <c r="O383" s="241"/>
      <c r="P383" s="241"/>
      <c r="Q383" s="241"/>
      <c r="R383" s="241"/>
      <c r="S383" s="241"/>
      <c r="T383" s="242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3" t="s">
        <v>136</v>
      </c>
      <c r="AU383" s="243" t="s">
        <v>85</v>
      </c>
      <c r="AV383" s="13" t="s">
        <v>85</v>
      </c>
      <c r="AW383" s="13" t="s">
        <v>31</v>
      </c>
      <c r="AX383" s="13" t="s">
        <v>75</v>
      </c>
      <c r="AY383" s="243" t="s">
        <v>126</v>
      </c>
    </row>
    <row r="384" s="14" customFormat="1">
      <c r="A384" s="14"/>
      <c r="B384" s="244"/>
      <c r="C384" s="245"/>
      <c r="D384" s="234" t="s">
        <v>136</v>
      </c>
      <c r="E384" s="246" t="s">
        <v>1</v>
      </c>
      <c r="F384" s="247" t="s">
        <v>139</v>
      </c>
      <c r="G384" s="245"/>
      <c r="H384" s="248">
        <v>1391</v>
      </c>
      <c r="I384" s="249"/>
      <c r="J384" s="245"/>
      <c r="K384" s="245"/>
      <c r="L384" s="250"/>
      <c r="M384" s="251"/>
      <c r="N384" s="252"/>
      <c r="O384" s="252"/>
      <c r="P384" s="252"/>
      <c r="Q384" s="252"/>
      <c r="R384" s="252"/>
      <c r="S384" s="252"/>
      <c r="T384" s="253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54" t="s">
        <v>136</v>
      </c>
      <c r="AU384" s="254" t="s">
        <v>85</v>
      </c>
      <c r="AV384" s="14" t="s">
        <v>134</v>
      </c>
      <c r="AW384" s="14" t="s">
        <v>31</v>
      </c>
      <c r="AX384" s="14" t="s">
        <v>83</v>
      </c>
      <c r="AY384" s="254" t="s">
        <v>126</v>
      </c>
    </row>
    <row r="385" s="2" customFormat="1" ht="24.15" customHeight="1">
      <c r="A385" s="38"/>
      <c r="B385" s="39"/>
      <c r="C385" s="218" t="s">
        <v>400</v>
      </c>
      <c r="D385" s="218" t="s">
        <v>128</v>
      </c>
      <c r="E385" s="219" t="s">
        <v>996</v>
      </c>
      <c r="F385" s="220" t="s">
        <v>997</v>
      </c>
      <c r="G385" s="221" t="s">
        <v>131</v>
      </c>
      <c r="H385" s="222">
        <v>1506</v>
      </c>
      <c r="I385" s="223"/>
      <c r="J385" s="224">
        <f>ROUND(I385*H385,2)</f>
        <v>0</v>
      </c>
      <c r="K385" s="220" t="s">
        <v>132</v>
      </c>
      <c r="L385" s="225"/>
      <c r="M385" s="226" t="s">
        <v>1</v>
      </c>
      <c r="N385" s="227" t="s">
        <v>40</v>
      </c>
      <c r="O385" s="91"/>
      <c r="P385" s="228">
        <f>O385*H385</f>
        <v>0</v>
      </c>
      <c r="Q385" s="228">
        <v>0.00032000000000000003</v>
      </c>
      <c r="R385" s="228">
        <f>Q385*H385</f>
        <v>0.48192000000000002</v>
      </c>
      <c r="S385" s="228">
        <v>0</v>
      </c>
      <c r="T385" s="229">
        <f>S385*H385</f>
        <v>0</v>
      </c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R385" s="230" t="s">
        <v>133</v>
      </c>
      <c r="AT385" s="230" t="s">
        <v>128</v>
      </c>
      <c r="AU385" s="230" t="s">
        <v>85</v>
      </c>
      <c r="AY385" s="17" t="s">
        <v>126</v>
      </c>
      <c r="BE385" s="231">
        <f>IF(N385="základní",J385,0)</f>
        <v>0</v>
      </c>
      <c r="BF385" s="231">
        <f>IF(N385="snížená",J385,0)</f>
        <v>0</v>
      </c>
      <c r="BG385" s="231">
        <f>IF(N385="zákl. přenesená",J385,0)</f>
        <v>0</v>
      </c>
      <c r="BH385" s="231">
        <f>IF(N385="sníž. přenesená",J385,0)</f>
        <v>0</v>
      </c>
      <c r="BI385" s="231">
        <f>IF(N385="nulová",J385,0)</f>
        <v>0</v>
      </c>
      <c r="BJ385" s="17" t="s">
        <v>83</v>
      </c>
      <c r="BK385" s="231">
        <f>ROUND(I385*H385,2)</f>
        <v>0</v>
      </c>
      <c r="BL385" s="17" t="s">
        <v>134</v>
      </c>
      <c r="BM385" s="230" t="s">
        <v>998</v>
      </c>
    </row>
    <row r="386" s="15" customFormat="1">
      <c r="A386" s="15"/>
      <c r="B386" s="255"/>
      <c r="C386" s="256"/>
      <c r="D386" s="234" t="s">
        <v>136</v>
      </c>
      <c r="E386" s="257" t="s">
        <v>1</v>
      </c>
      <c r="F386" s="258" t="s">
        <v>987</v>
      </c>
      <c r="G386" s="256"/>
      <c r="H386" s="257" t="s">
        <v>1</v>
      </c>
      <c r="I386" s="259"/>
      <c r="J386" s="256"/>
      <c r="K386" s="256"/>
      <c r="L386" s="260"/>
      <c r="M386" s="261"/>
      <c r="N386" s="262"/>
      <c r="O386" s="262"/>
      <c r="P386" s="262"/>
      <c r="Q386" s="262"/>
      <c r="R386" s="262"/>
      <c r="S386" s="262"/>
      <c r="T386" s="263"/>
      <c r="U386" s="15"/>
      <c r="V386" s="15"/>
      <c r="W386" s="15"/>
      <c r="X386" s="15"/>
      <c r="Y386" s="15"/>
      <c r="Z386" s="15"/>
      <c r="AA386" s="15"/>
      <c r="AB386" s="15"/>
      <c r="AC386" s="15"/>
      <c r="AD386" s="15"/>
      <c r="AE386" s="15"/>
      <c r="AT386" s="264" t="s">
        <v>136</v>
      </c>
      <c r="AU386" s="264" t="s">
        <v>85</v>
      </c>
      <c r="AV386" s="15" t="s">
        <v>83</v>
      </c>
      <c r="AW386" s="15" t="s">
        <v>31</v>
      </c>
      <c r="AX386" s="15" t="s">
        <v>75</v>
      </c>
      <c r="AY386" s="264" t="s">
        <v>126</v>
      </c>
    </row>
    <row r="387" s="15" customFormat="1">
      <c r="A387" s="15"/>
      <c r="B387" s="255"/>
      <c r="C387" s="256"/>
      <c r="D387" s="234" t="s">
        <v>136</v>
      </c>
      <c r="E387" s="257" t="s">
        <v>1</v>
      </c>
      <c r="F387" s="258" t="s">
        <v>979</v>
      </c>
      <c r="G387" s="256"/>
      <c r="H387" s="257" t="s">
        <v>1</v>
      </c>
      <c r="I387" s="259"/>
      <c r="J387" s="256"/>
      <c r="K387" s="256"/>
      <c r="L387" s="260"/>
      <c r="M387" s="261"/>
      <c r="N387" s="262"/>
      <c r="O387" s="262"/>
      <c r="P387" s="262"/>
      <c r="Q387" s="262"/>
      <c r="R387" s="262"/>
      <c r="S387" s="262"/>
      <c r="T387" s="263"/>
      <c r="U387" s="15"/>
      <c r="V387" s="15"/>
      <c r="W387" s="15"/>
      <c r="X387" s="15"/>
      <c r="Y387" s="15"/>
      <c r="Z387" s="15"/>
      <c r="AA387" s="15"/>
      <c r="AB387" s="15"/>
      <c r="AC387" s="15"/>
      <c r="AD387" s="15"/>
      <c r="AE387" s="15"/>
      <c r="AT387" s="264" t="s">
        <v>136</v>
      </c>
      <c r="AU387" s="264" t="s">
        <v>85</v>
      </c>
      <c r="AV387" s="15" t="s">
        <v>83</v>
      </c>
      <c r="AW387" s="15" t="s">
        <v>31</v>
      </c>
      <c r="AX387" s="15" t="s">
        <v>75</v>
      </c>
      <c r="AY387" s="264" t="s">
        <v>126</v>
      </c>
    </row>
    <row r="388" s="13" customFormat="1">
      <c r="A388" s="13"/>
      <c r="B388" s="232"/>
      <c r="C388" s="233"/>
      <c r="D388" s="234" t="s">
        <v>136</v>
      </c>
      <c r="E388" s="235" t="s">
        <v>1</v>
      </c>
      <c r="F388" s="236" t="s">
        <v>988</v>
      </c>
      <c r="G388" s="233"/>
      <c r="H388" s="237">
        <v>1390.72</v>
      </c>
      <c r="I388" s="238"/>
      <c r="J388" s="233"/>
      <c r="K388" s="233"/>
      <c r="L388" s="239"/>
      <c r="M388" s="240"/>
      <c r="N388" s="241"/>
      <c r="O388" s="241"/>
      <c r="P388" s="241"/>
      <c r="Q388" s="241"/>
      <c r="R388" s="241"/>
      <c r="S388" s="241"/>
      <c r="T388" s="242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3" t="s">
        <v>136</v>
      </c>
      <c r="AU388" s="243" t="s">
        <v>85</v>
      </c>
      <c r="AV388" s="13" t="s">
        <v>85</v>
      </c>
      <c r="AW388" s="13" t="s">
        <v>31</v>
      </c>
      <c r="AX388" s="13" t="s">
        <v>75</v>
      </c>
      <c r="AY388" s="243" t="s">
        <v>126</v>
      </c>
    </row>
    <row r="389" s="15" customFormat="1">
      <c r="A389" s="15"/>
      <c r="B389" s="255"/>
      <c r="C389" s="256"/>
      <c r="D389" s="234" t="s">
        <v>136</v>
      </c>
      <c r="E389" s="257" t="s">
        <v>1</v>
      </c>
      <c r="F389" s="258" t="s">
        <v>999</v>
      </c>
      <c r="G389" s="256"/>
      <c r="H389" s="257" t="s">
        <v>1</v>
      </c>
      <c r="I389" s="259"/>
      <c r="J389" s="256"/>
      <c r="K389" s="256"/>
      <c r="L389" s="260"/>
      <c r="M389" s="261"/>
      <c r="N389" s="262"/>
      <c r="O389" s="262"/>
      <c r="P389" s="262"/>
      <c r="Q389" s="262"/>
      <c r="R389" s="262"/>
      <c r="S389" s="262"/>
      <c r="T389" s="263"/>
      <c r="U389" s="15"/>
      <c r="V389" s="15"/>
      <c r="W389" s="15"/>
      <c r="X389" s="15"/>
      <c r="Y389" s="15"/>
      <c r="Z389" s="15"/>
      <c r="AA389" s="15"/>
      <c r="AB389" s="15"/>
      <c r="AC389" s="15"/>
      <c r="AD389" s="15"/>
      <c r="AE389" s="15"/>
      <c r="AT389" s="264" t="s">
        <v>136</v>
      </c>
      <c r="AU389" s="264" t="s">
        <v>85</v>
      </c>
      <c r="AV389" s="15" t="s">
        <v>83</v>
      </c>
      <c r="AW389" s="15" t="s">
        <v>31</v>
      </c>
      <c r="AX389" s="15" t="s">
        <v>75</v>
      </c>
      <c r="AY389" s="264" t="s">
        <v>126</v>
      </c>
    </row>
    <row r="390" s="13" customFormat="1">
      <c r="A390" s="13"/>
      <c r="B390" s="232"/>
      <c r="C390" s="233"/>
      <c r="D390" s="234" t="s">
        <v>136</v>
      </c>
      <c r="E390" s="235" t="s">
        <v>1</v>
      </c>
      <c r="F390" s="236" t="s">
        <v>1000</v>
      </c>
      <c r="G390" s="233"/>
      <c r="H390" s="237">
        <v>115</v>
      </c>
      <c r="I390" s="238"/>
      <c r="J390" s="233"/>
      <c r="K390" s="233"/>
      <c r="L390" s="239"/>
      <c r="M390" s="240"/>
      <c r="N390" s="241"/>
      <c r="O390" s="241"/>
      <c r="P390" s="241"/>
      <c r="Q390" s="241"/>
      <c r="R390" s="241"/>
      <c r="S390" s="241"/>
      <c r="T390" s="242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3" t="s">
        <v>136</v>
      </c>
      <c r="AU390" s="243" t="s">
        <v>85</v>
      </c>
      <c r="AV390" s="13" t="s">
        <v>85</v>
      </c>
      <c r="AW390" s="13" t="s">
        <v>31</v>
      </c>
      <c r="AX390" s="13" t="s">
        <v>75</v>
      </c>
      <c r="AY390" s="243" t="s">
        <v>126</v>
      </c>
    </row>
    <row r="391" s="13" customFormat="1">
      <c r="A391" s="13"/>
      <c r="B391" s="232"/>
      <c r="C391" s="233"/>
      <c r="D391" s="234" t="s">
        <v>136</v>
      </c>
      <c r="E391" s="235" t="s">
        <v>1</v>
      </c>
      <c r="F391" s="236" t="s">
        <v>991</v>
      </c>
      <c r="G391" s="233"/>
      <c r="H391" s="237">
        <v>0.28000000000000003</v>
      </c>
      <c r="I391" s="238"/>
      <c r="J391" s="233"/>
      <c r="K391" s="233"/>
      <c r="L391" s="239"/>
      <c r="M391" s="240"/>
      <c r="N391" s="241"/>
      <c r="O391" s="241"/>
      <c r="P391" s="241"/>
      <c r="Q391" s="241"/>
      <c r="R391" s="241"/>
      <c r="S391" s="241"/>
      <c r="T391" s="242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3" t="s">
        <v>136</v>
      </c>
      <c r="AU391" s="243" t="s">
        <v>85</v>
      </c>
      <c r="AV391" s="13" t="s">
        <v>85</v>
      </c>
      <c r="AW391" s="13" t="s">
        <v>31</v>
      </c>
      <c r="AX391" s="13" t="s">
        <v>75</v>
      </c>
      <c r="AY391" s="243" t="s">
        <v>126</v>
      </c>
    </row>
    <row r="392" s="14" customFormat="1">
      <c r="A392" s="14"/>
      <c r="B392" s="244"/>
      <c r="C392" s="245"/>
      <c r="D392" s="234" t="s">
        <v>136</v>
      </c>
      <c r="E392" s="246" t="s">
        <v>1</v>
      </c>
      <c r="F392" s="247" t="s">
        <v>139</v>
      </c>
      <c r="G392" s="245"/>
      <c r="H392" s="248">
        <v>1506</v>
      </c>
      <c r="I392" s="249"/>
      <c r="J392" s="245"/>
      <c r="K392" s="245"/>
      <c r="L392" s="250"/>
      <c r="M392" s="251"/>
      <c r="N392" s="252"/>
      <c r="O392" s="252"/>
      <c r="P392" s="252"/>
      <c r="Q392" s="252"/>
      <c r="R392" s="252"/>
      <c r="S392" s="252"/>
      <c r="T392" s="253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54" t="s">
        <v>136</v>
      </c>
      <c r="AU392" s="254" t="s">
        <v>85</v>
      </c>
      <c r="AV392" s="14" t="s">
        <v>134</v>
      </c>
      <c r="AW392" s="14" t="s">
        <v>31</v>
      </c>
      <c r="AX392" s="14" t="s">
        <v>83</v>
      </c>
      <c r="AY392" s="254" t="s">
        <v>126</v>
      </c>
    </row>
    <row r="393" s="2" customFormat="1" ht="24.15" customHeight="1">
      <c r="A393" s="38"/>
      <c r="B393" s="39"/>
      <c r="C393" s="218" t="s">
        <v>404</v>
      </c>
      <c r="D393" s="218" t="s">
        <v>128</v>
      </c>
      <c r="E393" s="219" t="s">
        <v>556</v>
      </c>
      <c r="F393" s="220" t="s">
        <v>557</v>
      </c>
      <c r="G393" s="221" t="s">
        <v>131</v>
      </c>
      <c r="H393" s="222">
        <v>4290</v>
      </c>
      <c r="I393" s="223"/>
      <c r="J393" s="224">
        <f>ROUND(I393*H393,2)</f>
        <v>0</v>
      </c>
      <c r="K393" s="220" t="s">
        <v>132</v>
      </c>
      <c r="L393" s="225"/>
      <c r="M393" s="226" t="s">
        <v>1</v>
      </c>
      <c r="N393" s="227" t="s">
        <v>40</v>
      </c>
      <c r="O393" s="91"/>
      <c r="P393" s="228">
        <f>O393*H393</f>
        <v>0</v>
      </c>
      <c r="Q393" s="228">
        <v>0.00123</v>
      </c>
      <c r="R393" s="228">
        <f>Q393*H393</f>
        <v>5.2766999999999999</v>
      </c>
      <c r="S393" s="228">
        <v>0</v>
      </c>
      <c r="T393" s="229">
        <f>S393*H393</f>
        <v>0</v>
      </c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R393" s="230" t="s">
        <v>133</v>
      </c>
      <c r="AT393" s="230" t="s">
        <v>128</v>
      </c>
      <c r="AU393" s="230" t="s">
        <v>85</v>
      </c>
      <c r="AY393" s="17" t="s">
        <v>126</v>
      </c>
      <c r="BE393" s="231">
        <f>IF(N393="základní",J393,0)</f>
        <v>0</v>
      </c>
      <c r="BF393" s="231">
        <f>IF(N393="snížená",J393,0)</f>
        <v>0</v>
      </c>
      <c r="BG393" s="231">
        <f>IF(N393="zákl. přenesená",J393,0)</f>
        <v>0</v>
      </c>
      <c r="BH393" s="231">
        <f>IF(N393="sníž. přenesená",J393,0)</f>
        <v>0</v>
      </c>
      <c r="BI393" s="231">
        <f>IF(N393="nulová",J393,0)</f>
        <v>0</v>
      </c>
      <c r="BJ393" s="17" t="s">
        <v>83</v>
      </c>
      <c r="BK393" s="231">
        <f>ROUND(I393*H393,2)</f>
        <v>0</v>
      </c>
      <c r="BL393" s="17" t="s">
        <v>134</v>
      </c>
      <c r="BM393" s="230" t="s">
        <v>1001</v>
      </c>
    </row>
    <row r="394" s="15" customFormat="1">
      <c r="A394" s="15"/>
      <c r="B394" s="255"/>
      <c r="C394" s="256"/>
      <c r="D394" s="234" t="s">
        <v>136</v>
      </c>
      <c r="E394" s="257" t="s">
        <v>1</v>
      </c>
      <c r="F394" s="258" t="s">
        <v>1002</v>
      </c>
      <c r="G394" s="256"/>
      <c r="H394" s="257" t="s">
        <v>1</v>
      </c>
      <c r="I394" s="259"/>
      <c r="J394" s="256"/>
      <c r="K394" s="256"/>
      <c r="L394" s="260"/>
      <c r="M394" s="261"/>
      <c r="N394" s="262"/>
      <c r="O394" s="262"/>
      <c r="P394" s="262"/>
      <c r="Q394" s="262"/>
      <c r="R394" s="262"/>
      <c r="S394" s="262"/>
      <c r="T394" s="263"/>
      <c r="U394" s="15"/>
      <c r="V394" s="15"/>
      <c r="W394" s="15"/>
      <c r="X394" s="15"/>
      <c r="Y394" s="15"/>
      <c r="Z394" s="15"/>
      <c r="AA394" s="15"/>
      <c r="AB394" s="15"/>
      <c r="AC394" s="15"/>
      <c r="AD394" s="15"/>
      <c r="AE394" s="15"/>
      <c r="AT394" s="264" t="s">
        <v>136</v>
      </c>
      <c r="AU394" s="264" t="s">
        <v>85</v>
      </c>
      <c r="AV394" s="15" t="s">
        <v>83</v>
      </c>
      <c r="AW394" s="15" t="s">
        <v>31</v>
      </c>
      <c r="AX394" s="15" t="s">
        <v>75</v>
      </c>
      <c r="AY394" s="264" t="s">
        <v>126</v>
      </c>
    </row>
    <row r="395" s="13" customFormat="1">
      <c r="A395" s="13"/>
      <c r="B395" s="232"/>
      <c r="C395" s="233"/>
      <c r="D395" s="234" t="s">
        <v>136</v>
      </c>
      <c r="E395" s="235" t="s">
        <v>1</v>
      </c>
      <c r="F395" s="236" t="s">
        <v>1003</v>
      </c>
      <c r="G395" s="233"/>
      <c r="H395" s="237">
        <v>432</v>
      </c>
      <c r="I395" s="238"/>
      <c r="J395" s="233"/>
      <c r="K395" s="233"/>
      <c r="L395" s="239"/>
      <c r="M395" s="240"/>
      <c r="N395" s="241"/>
      <c r="O395" s="241"/>
      <c r="P395" s="241"/>
      <c r="Q395" s="241"/>
      <c r="R395" s="241"/>
      <c r="S395" s="241"/>
      <c r="T395" s="242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3" t="s">
        <v>136</v>
      </c>
      <c r="AU395" s="243" t="s">
        <v>85</v>
      </c>
      <c r="AV395" s="13" t="s">
        <v>85</v>
      </c>
      <c r="AW395" s="13" t="s">
        <v>31</v>
      </c>
      <c r="AX395" s="13" t="s">
        <v>75</v>
      </c>
      <c r="AY395" s="243" t="s">
        <v>126</v>
      </c>
    </row>
    <row r="396" s="15" customFormat="1">
      <c r="A396" s="15"/>
      <c r="B396" s="255"/>
      <c r="C396" s="256"/>
      <c r="D396" s="234" t="s">
        <v>136</v>
      </c>
      <c r="E396" s="257" t="s">
        <v>1</v>
      </c>
      <c r="F396" s="258" t="s">
        <v>828</v>
      </c>
      <c r="G396" s="256"/>
      <c r="H396" s="257" t="s">
        <v>1</v>
      </c>
      <c r="I396" s="259"/>
      <c r="J396" s="256"/>
      <c r="K396" s="256"/>
      <c r="L396" s="260"/>
      <c r="M396" s="261"/>
      <c r="N396" s="262"/>
      <c r="O396" s="262"/>
      <c r="P396" s="262"/>
      <c r="Q396" s="262"/>
      <c r="R396" s="262"/>
      <c r="S396" s="262"/>
      <c r="T396" s="263"/>
      <c r="U396" s="15"/>
      <c r="V396" s="15"/>
      <c r="W396" s="15"/>
      <c r="X396" s="15"/>
      <c r="Y396" s="15"/>
      <c r="Z396" s="15"/>
      <c r="AA396" s="15"/>
      <c r="AB396" s="15"/>
      <c r="AC396" s="15"/>
      <c r="AD396" s="15"/>
      <c r="AE396" s="15"/>
      <c r="AT396" s="264" t="s">
        <v>136</v>
      </c>
      <c r="AU396" s="264" t="s">
        <v>85</v>
      </c>
      <c r="AV396" s="15" t="s">
        <v>83</v>
      </c>
      <c r="AW396" s="15" t="s">
        <v>31</v>
      </c>
      <c r="AX396" s="15" t="s">
        <v>75</v>
      </c>
      <c r="AY396" s="264" t="s">
        <v>126</v>
      </c>
    </row>
    <row r="397" s="13" customFormat="1">
      <c r="A397" s="13"/>
      <c r="B397" s="232"/>
      <c r="C397" s="233"/>
      <c r="D397" s="234" t="s">
        <v>136</v>
      </c>
      <c r="E397" s="235" t="s">
        <v>1</v>
      </c>
      <c r="F397" s="236" t="s">
        <v>1004</v>
      </c>
      <c r="G397" s="233"/>
      <c r="H397" s="237">
        <v>1764.6400000000001</v>
      </c>
      <c r="I397" s="238"/>
      <c r="J397" s="233"/>
      <c r="K397" s="233"/>
      <c r="L397" s="239"/>
      <c r="M397" s="240"/>
      <c r="N397" s="241"/>
      <c r="O397" s="241"/>
      <c r="P397" s="241"/>
      <c r="Q397" s="241"/>
      <c r="R397" s="241"/>
      <c r="S397" s="241"/>
      <c r="T397" s="242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3" t="s">
        <v>136</v>
      </c>
      <c r="AU397" s="243" t="s">
        <v>85</v>
      </c>
      <c r="AV397" s="13" t="s">
        <v>85</v>
      </c>
      <c r="AW397" s="13" t="s">
        <v>31</v>
      </c>
      <c r="AX397" s="13" t="s">
        <v>75</v>
      </c>
      <c r="AY397" s="243" t="s">
        <v>126</v>
      </c>
    </row>
    <row r="398" s="15" customFormat="1">
      <c r="A398" s="15"/>
      <c r="B398" s="255"/>
      <c r="C398" s="256"/>
      <c r="D398" s="234" t="s">
        <v>136</v>
      </c>
      <c r="E398" s="257" t="s">
        <v>1</v>
      </c>
      <c r="F398" s="258" t="s">
        <v>830</v>
      </c>
      <c r="G398" s="256"/>
      <c r="H398" s="257" t="s">
        <v>1</v>
      </c>
      <c r="I398" s="259"/>
      <c r="J398" s="256"/>
      <c r="K398" s="256"/>
      <c r="L398" s="260"/>
      <c r="M398" s="261"/>
      <c r="N398" s="262"/>
      <c r="O398" s="262"/>
      <c r="P398" s="262"/>
      <c r="Q398" s="262"/>
      <c r="R398" s="262"/>
      <c r="S398" s="262"/>
      <c r="T398" s="263"/>
      <c r="U398" s="15"/>
      <c r="V398" s="15"/>
      <c r="W398" s="15"/>
      <c r="X398" s="15"/>
      <c r="Y398" s="15"/>
      <c r="Z398" s="15"/>
      <c r="AA398" s="15"/>
      <c r="AB398" s="15"/>
      <c r="AC398" s="15"/>
      <c r="AD398" s="15"/>
      <c r="AE398" s="15"/>
      <c r="AT398" s="264" t="s">
        <v>136</v>
      </c>
      <c r="AU398" s="264" t="s">
        <v>85</v>
      </c>
      <c r="AV398" s="15" t="s">
        <v>83</v>
      </c>
      <c r="AW398" s="15" t="s">
        <v>31</v>
      </c>
      <c r="AX398" s="15" t="s">
        <v>75</v>
      </c>
      <c r="AY398" s="264" t="s">
        <v>126</v>
      </c>
    </row>
    <row r="399" s="13" customFormat="1">
      <c r="A399" s="13"/>
      <c r="B399" s="232"/>
      <c r="C399" s="233"/>
      <c r="D399" s="234" t="s">
        <v>136</v>
      </c>
      <c r="E399" s="235" t="s">
        <v>1</v>
      </c>
      <c r="F399" s="236" t="s">
        <v>1005</v>
      </c>
      <c r="G399" s="233"/>
      <c r="H399" s="237">
        <v>701.91999999999996</v>
      </c>
      <c r="I399" s="238"/>
      <c r="J399" s="233"/>
      <c r="K399" s="233"/>
      <c r="L399" s="239"/>
      <c r="M399" s="240"/>
      <c r="N399" s="241"/>
      <c r="O399" s="241"/>
      <c r="P399" s="241"/>
      <c r="Q399" s="241"/>
      <c r="R399" s="241"/>
      <c r="S399" s="241"/>
      <c r="T399" s="242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3" t="s">
        <v>136</v>
      </c>
      <c r="AU399" s="243" t="s">
        <v>85</v>
      </c>
      <c r="AV399" s="13" t="s">
        <v>85</v>
      </c>
      <c r="AW399" s="13" t="s">
        <v>31</v>
      </c>
      <c r="AX399" s="13" t="s">
        <v>75</v>
      </c>
      <c r="AY399" s="243" t="s">
        <v>126</v>
      </c>
    </row>
    <row r="400" s="15" customFormat="1">
      <c r="A400" s="15"/>
      <c r="B400" s="255"/>
      <c r="C400" s="256"/>
      <c r="D400" s="234" t="s">
        <v>136</v>
      </c>
      <c r="E400" s="257" t="s">
        <v>1</v>
      </c>
      <c r="F400" s="258" t="s">
        <v>832</v>
      </c>
      <c r="G400" s="256"/>
      <c r="H400" s="257" t="s">
        <v>1</v>
      </c>
      <c r="I400" s="259"/>
      <c r="J400" s="256"/>
      <c r="K400" s="256"/>
      <c r="L400" s="260"/>
      <c r="M400" s="261"/>
      <c r="N400" s="262"/>
      <c r="O400" s="262"/>
      <c r="P400" s="262"/>
      <c r="Q400" s="262"/>
      <c r="R400" s="262"/>
      <c r="S400" s="262"/>
      <c r="T400" s="263"/>
      <c r="U400" s="15"/>
      <c r="V400" s="15"/>
      <c r="W400" s="15"/>
      <c r="X400" s="15"/>
      <c r="Y400" s="15"/>
      <c r="Z400" s="15"/>
      <c r="AA400" s="15"/>
      <c r="AB400" s="15"/>
      <c r="AC400" s="15"/>
      <c r="AD400" s="15"/>
      <c r="AE400" s="15"/>
      <c r="AT400" s="264" t="s">
        <v>136</v>
      </c>
      <c r="AU400" s="264" t="s">
        <v>85</v>
      </c>
      <c r="AV400" s="15" t="s">
        <v>83</v>
      </c>
      <c r="AW400" s="15" t="s">
        <v>31</v>
      </c>
      <c r="AX400" s="15" t="s">
        <v>75</v>
      </c>
      <c r="AY400" s="264" t="s">
        <v>126</v>
      </c>
    </row>
    <row r="401" s="13" customFormat="1">
      <c r="A401" s="13"/>
      <c r="B401" s="232"/>
      <c r="C401" s="233"/>
      <c r="D401" s="234" t="s">
        <v>136</v>
      </c>
      <c r="E401" s="235" t="s">
        <v>1</v>
      </c>
      <c r="F401" s="236" t="s">
        <v>988</v>
      </c>
      <c r="G401" s="233"/>
      <c r="H401" s="237">
        <v>1390.72</v>
      </c>
      <c r="I401" s="238"/>
      <c r="J401" s="233"/>
      <c r="K401" s="233"/>
      <c r="L401" s="239"/>
      <c r="M401" s="240"/>
      <c r="N401" s="241"/>
      <c r="O401" s="241"/>
      <c r="P401" s="241"/>
      <c r="Q401" s="241"/>
      <c r="R401" s="241"/>
      <c r="S401" s="241"/>
      <c r="T401" s="242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43" t="s">
        <v>136</v>
      </c>
      <c r="AU401" s="243" t="s">
        <v>85</v>
      </c>
      <c r="AV401" s="13" t="s">
        <v>85</v>
      </c>
      <c r="AW401" s="13" t="s">
        <v>31</v>
      </c>
      <c r="AX401" s="13" t="s">
        <v>75</v>
      </c>
      <c r="AY401" s="243" t="s">
        <v>126</v>
      </c>
    </row>
    <row r="402" s="13" customFormat="1">
      <c r="A402" s="13"/>
      <c r="B402" s="232"/>
      <c r="C402" s="233"/>
      <c r="D402" s="234" t="s">
        <v>136</v>
      </c>
      <c r="E402" s="235" t="s">
        <v>1</v>
      </c>
      <c r="F402" s="236" t="s">
        <v>1006</v>
      </c>
      <c r="G402" s="233"/>
      <c r="H402" s="237">
        <v>0.71999999999999997</v>
      </c>
      <c r="I402" s="238"/>
      <c r="J402" s="233"/>
      <c r="K402" s="233"/>
      <c r="L402" s="239"/>
      <c r="M402" s="240"/>
      <c r="N402" s="241"/>
      <c r="O402" s="241"/>
      <c r="P402" s="241"/>
      <c r="Q402" s="241"/>
      <c r="R402" s="241"/>
      <c r="S402" s="241"/>
      <c r="T402" s="242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3" t="s">
        <v>136</v>
      </c>
      <c r="AU402" s="243" t="s">
        <v>85</v>
      </c>
      <c r="AV402" s="13" t="s">
        <v>85</v>
      </c>
      <c r="AW402" s="13" t="s">
        <v>31</v>
      </c>
      <c r="AX402" s="13" t="s">
        <v>75</v>
      </c>
      <c r="AY402" s="243" t="s">
        <v>126</v>
      </c>
    </row>
    <row r="403" s="14" customFormat="1">
      <c r="A403" s="14"/>
      <c r="B403" s="244"/>
      <c r="C403" s="245"/>
      <c r="D403" s="234" t="s">
        <v>136</v>
      </c>
      <c r="E403" s="246" t="s">
        <v>1</v>
      </c>
      <c r="F403" s="247" t="s">
        <v>139</v>
      </c>
      <c r="G403" s="245"/>
      <c r="H403" s="248">
        <v>4290</v>
      </c>
      <c r="I403" s="249"/>
      <c r="J403" s="245"/>
      <c r="K403" s="245"/>
      <c r="L403" s="250"/>
      <c r="M403" s="251"/>
      <c r="N403" s="252"/>
      <c r="O403" s="252"/>
      <c r="P403" s="252"/>
      <c r="Q403" s="252"/>
      <c r="R403" s="252"/>
      <c r="S403" s="252"/>
      <c r="T403" s="253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54" t="s">
        <v>136</v>
      </c>
      <c r="AU403" s="254" t="s">
        <v>85</v>
      </c>
      <c r="AV403" s="14" t="s">
        <v>134</v>
      </c>
      <c r="AW403" s="14" t="s">
        <v>31</v>
      </c>
      <c r="AX403" s="14" t="s">
        <v>83</v>
      </c>
      <c r="AY403" s="254" t="s">
        <v>126</v>
      </c>
    </row>
    <row r="404" s="2" customFormat="1" ht="24.15" customHeight="1">
      <c r="A404" s="38"/>
      <c r="B404" s="39"/>
      <c r="C404" s="218" t="s">
        <v>410</v>
      </c>
      <c r="D404" s="218" t="s">
        <v>128</v>
      </c>
      <c r="E404" s="219" t="s">
        <v>186</v>
      </c>
      <c r="F404" s="220" t="s">
        <v>187</v>
      </c>
      <c r="G404" s="221" t="s">
        <v>131</v>
      </c>
      <c r="H404" s="222">
        <v>1391</v>
      </c>
      <c r="I404" s="223"/>
      <c r="J404" s="224">
        <f>ROUND(I404*H404,2)</f>
        <v>0</v>
      </c>
      <c r="K404" s="220" t="s">
        <v>132</v>
      </c>
      <c r="L404" s="225"/>
      <c r="M404" s="226" t="s">
        <v>1</v>
      </c>
      <c r="N404" s="227" t="s">
        <v>40</v>
      </c>
      <c r="O404" s="91"/>
      <c r="P404" s="228">
        <f>O404*H404</f>
        <v>0</v>
      </c>
      <c r="Q404" s="228">
        <v>5.0000000000000002E-05</v>
      </c>
      <c r="R404" s="228">
        <f>Q404*H404</f>
        <v>0.069550000000000001</v>
      </c>
      <c r="S404" s="228">
        <v>0</v>
      </c>
      <c r="T404" s="229">
        <f>S404*H404</f>
        <v>0</v>
      </c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R404" s="230" t="s">
        <v>133</v>
      </c>
      <c r="AT404" s="230" t="s">
        <v>128</v>
      </c>
      <c r="AU404" s="230" t="s">
        <v>85</v>
      </c>
      <c r="AY404" s="17" t="s">
        <v>126</v>
      </c>
      <c r="BE404" s="231">
        <f>IF(N404="základní",J404,0)</f>
        <v>0</v>
      </c>
      <c r="BF404" s="231">
        <f>IF(N404="snížená",J404,0)</f>
        <v>0</v>
      </c>
      <c r="BG404" s="231">
        <f>IF(N404="zákl. přenesená",J404,0)</f>
        <v>0</v>
      </c>
      <c r="BH404" s="231">
        <f>IF(N404="sníž. přenesená",J404,0)</f>
        <v>0</v>
      </c>
      <c r="BI404" s="231">
        <f>IF(N404="nulová",J404,0)</f>
        <v>0</v>
      </c>
      <c r="BJ404" s="17" t="s">
        <v>83</v>
      </c>
      <c r="BK404" s="231">
        <f>ROUND(I404*H404,2)</f>
        <v>0</v>
      </c>
      <c r="BL404" s="17" t="s">
        <v>134</v>
      </c>
      <c r="BM404" s="230" t="s">
        <v>1007</v>
      </c>
    </row>
    <row r="405" s="15" customFormat="1">
      <c r="A405" s="15"/>
      <c r="B405" s="255"/>
      <c r="C405" s="256"/>
      <c r="D405" s="234" t="s">
        <v>136</v>
      </c>
      <c r="E405" s="257" t="s">
        <v>1</v>
      </c>
      <c r="F405" s="258" t="s">
        <v>987</v>
      </c>
      <c r="G405" s="256"/>
      <c r="H405" s="257" t="s">
        <v>1</v>
      </c>
      <c r="I405" s="259"/>
      <c r="J405" s="256"/>
      <c r="K405" s="256"/>
      <c r="L405" s="260"/>
      <c r="M405" s="261"/>
      <c r="N405" s="262"/>
      <c r="O405" s="262"/>
      <c r="P405" s="262"/>
      <c r="Q405" s="262"/>
      <c r="R405" s="262"/>
      <c r="S405" s="262"/>
      <c r="T405" s="263"/>
      <c r="U405" s="15"/>
      <c r="V405" s="15"/>
      <c r="W405" s="15"/>
      <c r="X405" s="15"/>
      <c r="Y405" s="15"/>
      <c r="Z405" s="15"/>
      <c r="AA405" s="15"/>
      <c r="AB405" s="15"/>
      <c r="AC405" s="15"/>
      <c r="AD405" s="15"/>
      <c r="AE405" s="15"/>
      <c r="AT405" s="264" t="s">
        <v>136</v>
      </c>
      <c r="AU405" s="264" t="s">
        <v>85</v>
      </c>
      <c r="AV405" s="15" t="s">
        <v>83</v>
      </c>
      <c r="AW405" s="15" t="s">
        <v>31</v>
      </c>
      <c r="AX405" s="15" t="s">
        <v>75</v>
      </c>
      <c r="AY405" s="264" t="s">
        <v>126</v>
      </c>
    </row>
    <row r="406" s="15" customFormat="1">
      <c r="A406" s="15"/>
      <c r="B406" s="255"/>
      <c r="C406" s="256"/>
      <c r="D406" s="234" t="s">
        <v>136</v>
      </c>
      <c r="E406" s="257" t="s">
        <v>1</v>
      </c>
      <c r="F406" s="258" t="s">
        <v>979</v>
      </c>
      <c r="G406" s="256"/>
      <c r="H406" s="257" t="s">
        <v>1</v>
      </c>
      <c r="I406" s="259"/>
      <c r="J406" s="256"/>
      <c r="K406" s="256"/>
      <c r="L406" s="260"/>
      <c r="M406" s="261"/>
      <c r="N406" s="262"/>
      <c r="O406" s="262"/>
      <c r="P406" s="262"/>
      <c r="Q406" s="262"/>
      <c r="R406" s="262"/>
      <c r="S406" s="262"/>
      <c r="T406" s="263"/>
      <c r="U406" s="15"/>
      <c r="V406" s="15"/>
      <c r="W406" s="15"/>
      <c r="X406" s="15"/>
      <c r="Y406" s="15"/>
      <c r="Z406" s="15"/>
      <c r="AA406" s="15"/>
      <c r="AB406" s="15"/>
      <c r="AC406" s="15"/>
      <c r="AD406" s="15"/>
      <c r="AE406" s="15"/>
      <c r="AT406" s="264" t="s">
        <v>136</v>
      </c>
      <c r="AU406" s="264" t="s">
        <v>85</v>
      </c>
      <c r="AV406" s="15" t="s">
        <v>83</v>
      </c>
      <c r="AW406" s="15" t="s">
        <v>31</v>
      </c>
      <c r="AX406" s="15" t="s">
        <v>75</v>
      </c>
      <c r="AY406" s="264" t="s">
        <v>126</v>
      </c>
    </row>
    <row r="407" s="13" customFormat="1">
      <c r="A407" s="13"/>
      <c r="B407" s="232"/>
      <c r="C407" s="233"/>
      <c r="D407" s="234" t="s">
        <v>136</v>
      </c>
      <c r="E407" s="235" t="s">
        <v>1</v>
      </c>
      <c r="F407" s="236" t="s">
        <v>988</v>
      </c>
      <c r="G407" s="233"/>
      <c r="H407" s="237">
        <v>1390.72</v>
      </c>
      <c r="I407" s="238"/>
      <c r="J407" s="233"/>
      <c r="K407" s="233"/>
      <c r="L407" s="239"/>
      <c r="M407" s="240"/>
      <c r="N407" s="241"/>
      <c r="O407" s="241"/>
      <c r="P407" s="241"/>
      <c r="Q407" s="241"/>
      <c r="R407" s="241"/>
      <c r="S407" s="241"/>
      <c r="T407" s="242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43" t="s">
        <v>136</v>
      </c>
      <c r="AU407" s="243" t="s">
        <v>85</v>
      </c>
      <c r="AV407" s="13" t="s">
        <v>85</v>
      </c>
      <c r="AW407" s="13" t="s">
        <v>31</v>
      </c>
      <c r="AX407" s="13" t="s">
        <v>75</v>
      </c>
      <c r="AY407" s="243" t="s">
        <v>126</v>
      </c>
    </row>
    <row r="408" s="13" customFormat="1">
      <c r="A408" s="13"/>
      <c r="B408" s="232"/>
      <c r="C408" s="233"/>
      <c r="D408" s="234" t="s">
        <v>136</v>
      </c>
      <c r="E408" s="235" t="s">
        <v>1</v>
      </c>
      <c r="F408" s="236" t="s">
        <v>991</v>
      </c>
      <c r="G408" s="233"/>
      <c r="H408" s="237">
        <v>0.28000000000000003</v>
      </c>
      <c r="I408" s="238"/>
      <c r="J408" s="233"/>
      <c r="K408" s="233"/>
      <c r="L408" s="239"/>
      <c r="M408" s="240"/>
      <c r="N408" s="241"/>
      <c r="O408" s="241"/>
      <c r="P408" s="241"/>
      <c r="Q408" s="241"/>
      <c r="R408" s="241"/>
      <c r="S408" s="241"/>
      <c r="T408" s="242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43" t="s">
        <v>136</v>
      </c>
      <c r="AU408" s="243" t="s">
        <v>85</v>
      </c>
      <c r="AV408" s="13" t="s">
        <v>85</v>
      </c>
      <c r="AW408" s="13" t="s">
        <v>31</v>
      </c>
      <c r="AX408" s="13" t="s">
        <v>75</v>
      </c>
      <c r="AY408" s="243" t="s">
        <v>126</v>
      </c>
    </row>
    <row r="409" s="14" customFormat="1">
      <c r="A409" s="14"/>
      <c r="B409" s="244"/>
      <c r="C409" s="245"/>
      <c r="D409" s="234" t="s">
        <v>136</v>
      </c>
      <c r="E409" s="246" t="s">
        <v>1</v>
      </c>
      <c r="F409" s="247" t="s">
        <v>139</v>
      </c>
      <c r="G409" s="245"/>
      <c r="H409" s="248">
        <v>1391</v>
      </c>
      <c r="I409" s="249"/>
      <c r="J409" s="245"/>
      <c r="K409" s="245"/>
      <c r="L409" s="250"/>
      <c r="M409" s="251"/>
      <c r="N409" s="252"/>
      <c r="O409" s="252"/>
      <c r="P409" s="252"/>
      <c r="Q409" s="252"/>
      <c r="R409" s="252"/>
      <c r="S409" s="252"/>
      <c r="T409" s="253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54" t="s">
        <v>136</v>
      </c>
      <c r="AU409" s="254" t="s">
        <v>85</v>
      </c>
      <c r="AV409" s="14" t="s">
        <v>134</v>
      </c>
      <c r="AW409" s="14" t="s">
        <v>31</v>
      </c>
      <c r="AX409" s="14" t="s">
        <v>83</v>
      </c>
      <c r="AY409" s="254" t="s">
        <v>126</v>
      </c>
    </row>
    <row r="410" s="2" customFormat="1" ht="24.15" customHeight="1">
      <c r="A410" s="38"/>
      <c r="B410" s="39"/>
      <c r="C410" s="218" t="s">
        <v>419</v>
      </c>
      <c r="D410" s="218" t="s">
        <v>128</v>
      </c>
      <c r="E410" s="219" t="s">
        <v>190</v>
      </c>
      <c r="F410" s="220" t="s">
        <v>191</v>
      </c>
      <c r="G410" s="221" t="s">
        <v>131</v>
      </c>
      <c r="H410" s="222">
        <v>2794</v>
      </c>
      <c r="I410" s="223"/>
      <c r="J410" s="224">
        <f>ROUND(I410*H410,2)</f>
        <v>0</v>
      </c>
      <c r="K410" s="220" t="s">
        <v>132</v>
      </c>
      <c r="L410" s="225"/>
      <c r="M410" s="226" t="s">
        <v>1</v>
      </c>
      <c r="N410" s="227" t="s">
        <v>40</v>
      </c>
      <c r="O410" s="91"/>
      <c r="P410" s="228">
        <f>O410*H410</f>
        <v>0</v>
      </c>
      <c r="Q410" s="228">
        <v>0.00018000000000000001</v>
      </c>
      <c r="R410" s="228">
        <f>Q410*H410</f>
        <v>0.50292000000000003</v>
      </c>
      <c r="S410" s="228">
        <v>0</v>
      </c>
      <c r="T410" s="229">
        <f>S410*H410</f>
        <v>0</v>
      </c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R410" s="230" t="s">
        <v>133</v>
      </c>
      <c r="AT410" s="230" t="s">
        <v>128</v>
      </c>
      <c r="AU410" s="230" t="s">
        <v>85</v>
      </c>
      <c r="AY410" s="17" t="s">
        <v>126</v>
      </c>
      <c r="BE410" s="231">
        <f>IF(N410="základní",J410,0)</f>
        <v>0</v>
      </c>
      <c r="BF410" s="231">
        <f>IF(N410="snížená",J410,0)</f>
        <v>0</v>
      </c>
      <c r="BG410" s="231">
        <f>IF(N410="zákl. přenesená",J410,0)</f>
        <v>0</v>
      </c>
      <c r="BH410" s="231">
        <f>IF(N410="sníž. přenesená",J410,0)</f>
        <v>0</v>
      </c>
      <c r="BI410" s="231">
        <f>IF(N410="nulová",J410,0)</f>
        <v>0</v>
      </c>
      <c r="BJ410" s="17" t="s">
        <v>83</v>
      </c>
      <c r="BK410" s="231">
        <f>ROUND(I410*H410,2)</f>
        <v>0</v>
      </c>
      <c r="BL410" s="17" t="s">
        <v>134</v>
      </c>
      <c r="BM410" s="230" t="s">
        <v>1008</v>
      </c>
    </row>
    <row r="411" s="15" customFormat="1">
      <c r="A411" s="15"/>
      <c r="B411" s="255"/>
      <c r="C411" s="256"/>
      <c r="D411" s="234" t="s">
        <v>136</v>
      </c>
      <c r="E411" s="257" t="s">
        <v>1</v>
      </c>
      <c r="F411" s="258" t="s">
        <v>1002</v>
      </c>
      <c r="G411" s="256"/>
      <c r="H411" s="257" t="s">
        <v>1</v>
      </c>
      <c r="I411" s="259"/>
      <c r="J411" s="256"/>
      <c r="K411" s="256"/>
      <c r="L411" s="260"/>
      <c r="M411" s="261"/>
      <c r="N411" s="262"/>
      <c r="O411" s="262"/>
      <c r="P411" s="262"/>
      <c r="Q411" s="262"/>
      <c r="R411" s="262"/>
      <c r="S411" s="262"/>
      <c r="T411" s="263"/>
      <c r="U411" s="15"/>
      <c r="V411" s="15"/>
      <c r="W411" s="15"/>
      <c r="X411" s="15"/>
      <c r="Y411" s="15"/>
      <c r="Z411" s="15"/>
      <c r="AA411" s="15"/>
      <c r="AB411" s="15"/>
      <c r="AC411" s="15"/>
      <c r="AD411" s="15"/>
      <c r="AE411" s="15"/>
      <c r="AT411" s="264" t="s">
        <v>136</v>
      </c>
      <c r="AU411" s="264" t="s">
        <v>85</v>
      </c>
      <c r="AV411" s="15" t="s">
        <v>83</v>
      </c>
      <c r="AW411" s="15" t="s">
        <v>31</v>
      </c>
      <c r="AX411" s="15" t="s">
        <v>75</v>
      </c>
      <c r="AY411" s="264" t="s">
        <v>126</v>
      </c>
    </row>
    <row r="412" s="13" customFormat="1">
      <c r="A412" s="13"/>
      <c r="B412" s="232"/>
      <c r="C412" s="233"/>
      <c r="D412" s="234" t="s">
        <v>136</v>
      </c>
      <c r="E412" s="235" t="s">
        <v>1</v>
      </c>
      <c r="F412" s="236" t="s">
        <v>1009</v>
      </c>
      <c r="G412" s="233"/>
      <c r="H412" s="237">
        <v>170</v>
      </c>
      <c r="I412" s="238"/>
      <c r="J412" s="233"/>
      <c r="K412" s="233"/>
      <c r="L412" s="239"/>
      <c r="M412" s="240"/>
      <c r="N412" s="241"/>
      <c r="O412" s="241"/>
      <c r="P412" s="241"/>
      <c r="Q412" s="241"/>
      <c r="R412" s="241"/>
      <c r="S412" s="241"/>
      <c r="T412" s="242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43" t="s">
        <v>136</v>
      </c>
      <c r="AU412" s="243" t="s">
        <v>85</v>
      </c>
      <c r="AV412" s="13" t="s">
        <v>85</v>
      </c>
      <c r="AW412" s="13" t="s">
        <v>31</v>
      </c>
      <c r="AX412" s="13" t="s">
        <v>75</v>
      </c>
      <c r="AY412" s="243" t="s">
        <v>126</v>
      </c>
    </row>
    <row r="413" s="15" customFormat="1">
      <c r="A413" s="15"/>
      <c r="B413" s="255"/>
      <c r="C413" s="256"/>
      <c r="D413" s="234" t="s">
        <v>136</v>
      </c>
      <c r="E413" s="257" t="s">
        <v>1</v>
      </c>
      <c r="F413" s="258" t="s">
        <v>828</v>
      </c>
      <c r="G413" s="256"/>
      <c r="H413" s="257" t="s">
        <v>1</v>
      </c>
      <c r="I413" s="259"/>
      <c r="J413" s="256"/>
      <c r="K413" s="256"/>
      <c r="L413" s="260"/>
      <c r="M413" s="261"/>
      <c r="N413" s="262"/>
      <c r="O413" s="262"/>
      <c r="P413" s="262"/>
      <c r="Q413" s="262"/>
      <c r="R413" s="262"/>
      <c r="S413" s="262"/>
      <c r="T413" s="263"/>
      <c r="U413" s="15"/>
      <c r="V413" s="15"/>
      <c r="W413" s="15"/>
      <c r="X413" s="15"/>
      <c r="Y413" s="15"/>
      <c r="Z413" s="15"/>
      <c r="AA413" s="15"/>
      <c r="AB413" s="15"/>
      <c r="AC413" s="15"/>
      <c r="AD413" s="15"/>
      <c r="AE413" s="15"/>
      <c r="AT413" s="264" t="s">
        <v>136</v>
      </c>
      <c r="AU413" s="264" t="s">
        <v>85</v>
      </c>
      <c r="AV413" s="15" t="s">
        <v>83</v>
      </c>
      <c r="AW413" s="15" t="s">
        <v>31</v>
      </c>
      <c r="AX413" s="15" t="s">
        <v>75</v>
      </c>
      <c r="AY413" s="264" t="s">
        <v>126</v>
      </c>
    </row>
    <row r="414" s="13" customFormat="1">
      <c r="A414" s="13"/>
      <c r="B414" s="232"/>
      <c r="C414" s="233"/>
      <c r="D414" s="234" t="s">
        <v>136</v>
      </c>
      <c r="E414" s="235" t="s">
        <v>1</v>
      </c>
      <c r="F414" s="236" t="s">
        <v>1010</v>
      </c>
      <c r="G414" s="233"/>
      <c r="H414" s="237">
        <v>882.32000000000005</v>
      </c>
      <c r="I414" s="238"/>
      <c r="J414" s="233"/>
      <c r="K414" s="233"/>
      <c r="L414" s="239"/>
      <c r="M414" s="240"/>
      <c r="N414" s="241"/>
      <c r="O414" s="241"/>
      <c r="P414" s="241"/>
      <c r="Q414" s="241"/>
      <c r="R414" s="241"/>
      <c r="S414" s="241"/>
      <c r="T414" s="242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3" t="s">
        <v>136</v>
      </c>
      <c r="AU414" s="243" t="s">
        <v>85</v>
      </c>
      <c r="AV414" s="13" t="s">
        <v>85</v>
      </c>
      <c r="AW414" s="13" t="s">
        <v>31</v>
      </c>
      <c r="AX414" s="13" t="s">
        <v>75</v>
      </c>
      <c r="AY414" s="243" t="s">
        <v>126</v>
      </c>
    </row>
    <row r="415" s="15" customFormat="1">
      <c r="A415" s="15"/>
      <c r="B415" s="255"/>
      <c r="C415" s="256"/>
      <c r="D415" s="234" t="s">
        <v>136</v>
      </c>
      <c r="E415" s="257" t="s">
        <v>1</v>
      </c>
      <c r="F415" s="258" t="s">
        <v>830</v>
      </c>
      <c r="G415" s="256"/>
      <c r="H415" s="257" t="s">
        <v>1</v>
      </c>
      <c r="I415" s="259"/>
      <c r="J415" s="256"/>
      <c r="K415" s="256"/>
      <c r="L415" s="260"/>
      <c r="M415" s="261"/>
      <c r="N415" s="262"/>
      <c r="O415" s="262"/>
      <c r="P415" s="262"/>
      <c r="Q415" s="262"/>
      <c r="R415" s="262"/>
      <c r="S415" s="262"/>
      <c r="T415" s="263"/>
      <c r="U415" s="15"/>
      <c r="V415" s="15"/>
      <c r="W415" s="15"/>
      <c r="X415" s="15"/>
      <c r="Y415" s="15"/>
      <c r="Z415" s="15"/>
      <c r="AA415" s="15"/>
      <c r="AB415" s="15"/>
      <c r="AC415" s="15"/>
      <c r="AD415" s="15"/>
      <c r="AE415" s="15"/>
      <c r="AT415" s="264" t="s">
        <v>136</v>
      </c>
      <c r="AU415" s="264" t="s">
        <v>85</v>
      </c>
      <c r="AV415" s="15" t="s">
        <v>83</v>
      </c>
      <c r="AW415" s="15" t="s">
        <v>31</v>
      </c>
      <c r="AX415" s="15" t="s">
        <v>75</v>
      </c>
      <c r="AY415" s="264" t="s">
        <v>126</v>
      </c>
    </row>
    <row r="416" s="13" customFormat="1">
      <c r="A416" s="13"/>
      <c r="B416" s="232"/>
      <c r="C416" s="233"/>
      <c r="D416" s="234" t="s">
        <v>136</v>
      </c>
      <c r="E416" s="235" t="s">
        <v>1</v>
      </c>
      <c r="F416" s="236" t="s">
        <v>1011</v>
      </c>
      <c r="G416" s="233"/>
      <c r="H416" s="237">
        <v>350.95999999999998</v>
      </c>
      <c r="I416" s="238"/>
      <c r="J416" s="233"/>
      <c r="K416" s="233"/>
      <c r="L416" s="239"/>
      <c r="M416" s="240"/>
      <c r="N416" s="241"/>
      <c r="O416" s="241"/>
      <c r="P416" s="241"/>
      <c r="Q416" s="241"/>
      <c r="R416" s="241"/>
      <c r="S416" s="241"/>
      <c r="T416" s="242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43" t="s">
        <v>136</v>
      </c>
      <c r="AU416" s="243" t="s">
        <v>85</v>
      </c>
      <c r="AV416" s="13" t="s">
        <v>85</v>
      </c>
      <c r="AW416" s="13" t="s">
        <v>31</v>
      </c>
      <c r="AX416" s="13" t="s">
        <v>75</v>
      </c>
      <c r="AY416" s="243" t="s">
        <v>126</v>
      </c>
    </row>
    <row r="417" s="15" customFormat="1">
      <c r="A417" s="15"/>
      <c r="B417" s="255"/>
      <c r="C417" s="256"/>
      <c r="D417" s="234" t="s">
        <v>136</v>
      </c>
      <c r="E417" s="257" t="s">
        <v>1</v>
      </c>
      <c r="F417" s="258" t="s">
        <v>832</v>
      </c>
      <c r="G417" s="256"/>
      <c r="H417" s="257" t="s">
        <v>1</v>
      </c>
      <c r="I417" s="259"/>
      <c r="J417" s="256"/>
      <c r="K417" s="256"/>
      <c r="L417" s="260"/>
      <c r="M417" s="261"/>
      <c r="N417" s="262"/>
      <c r="O417" s="262"/>
      <c r="P417" s="262"/>
      <c r="Q417" s="262"/>
      <c r="R417" s="262"/>
      <c r="S417" s="262"/>
      <c r="T417" s="263"/>
      <c r="U417" s="15"/>
      <c r="V417" s="15"/>
      <c r="W417" s="15"/>
      <c r="X417" s="15"/>
      <c r="Y417" s="15"/>
      <c r="Z417" s="15"/>
      <c r="AA417" s="15"/>
      <c r="AB417" s="15"/>
      <c r="AC417" s="15"/>
      <c r="AD417" s="15"/>
      <c r="AE417" s="15"/>
      <c r="AT417" s="264" t="s">
        <v>136</v>
      </c>
      <c r="AU417" s="264" t="s">
        <v>85</v>
      </c>
      <c r="AV417" s="15" t="s">
        <v>83</v>
      </c>
      <c r="AW417" s="15" t="s">
        <v>31</v>
      </c>
      <c r="AX417" s="15" t="s">
        <v>75</v>
      </c>
      <c r="AY417" s="264" t="s">
        <v>126</v>
      </c>
    </row>
    <row r="418" s="13" customFormat="1">
      <c r="A418" s="13"/>
      <c r="B418" s="232"/>
      <c r="C418" s="233"/>
      <c r="D418" s="234" t="s">
        <v>136</v>
      </c>
      <c r="E418" s="235" t="s">
        <v>1</v>
      </c>
      <c r="F418" s="236" t="s">
        <v>1012</v>
      </c>
      <c r="G418" s="233"/>
      <c r="H418" s="237">
        <v>695.36000000000001</v>
      </c>
      <c r="I418" s="238"/>
      <c r="J418" s="233"/>
      <c r="K418" s="233"/>
      <c r="L418" s="239"/>
      <c r="M418" s="240"/>
      <c r="N418" s="241"/>
      <c r="O418" s="241"/>
      <c r="P418" s="241"/>
      <c r="Q418" s="241"/>
      <c r="R418" s="241"/>
      <c r="S418" s="241"/>
      <c r="T418" s="242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3" t="s">
        <v>136</v>
      </c>
      <c r="AU418" s="243" t="s">
        <v>85</v>
      </c>
      <c r="AV418" s="13" t="s">
        <v>85</v>
      </c>
      <c r="AW418" s="13" t="s">
        <v>31</v>
      </c>
      <c r="AX418" s="13" t="s">
        <v>75</v>
      </c>
      <c r="AY418" s="243" t="s">
        <v>126</v>
      </c>
    </row>
    <row r="419" s="15" customFormat="1">
      <c r="A419" s="15"/>
      <c r="B419" s="255"/>
      <c r="C419" s="256"/>
      <c r="D419" s="234" t="s">
        <v>136</v>
      </c>
      <c r="E419" s="257" t="s">
        <v>1</v>
      </c>
      <c r="F419" s="258" t="s">
        <v>979</v>
      </c>
      <c r="G419" s="256"/>
      <c r="H419" s="257" t="s">
        <v>1</v>
      </c>
      <c r="I419" s="259"/>
      <c r="J419" s="256"/>
      <c r="K419" s="256"/>
      <c r="L419" s="260"/>
      <c r="M419" s="261"/>
      <c r="N419" s="262"/>
      <c r="O419" s="262"/>
      <c r="P419" s="262"/>
      <c r="Q419" s="262"/>
      <c r="R419" s="262"/>
      <c r="S419" s="262"/>
      <c r="T419" s="263"/>
      <c r="U419" s="15"/>
      <c r="V419" s="15"/>
      <c r="W419" s="15"/>
      <c r="X419" s="15"/>
      <c r="Y419" s="15"/>
      <c r="Z419" s="15"/>
      <c r="AA419" s="15"/>
      <c r="AB419" s="15"/>
      <c r="AC419" s="15"/>
      <c r="AD419" s="15"/>
      <c r="AE419" s="15"/>
      <c r="AT419" s="264" t="s">
        <v>136</v>
      </c>
      <c r="AU419" s="264" t="s">
        <v>85</v>
      </c>
      <c r="AV419" s="15" t="s">
        <v>83</v>
      </c>
      <c r="AW419" s="15" t="s">
        <v>31</v>
      </c>
      <c r="AX419" s="15" t="s">
        <v>75</v>
      </c>
      <c r="AY419" s="264" t="s">
        <v>126</v>
      </c>
    </row>
    <row r="420" s="13" customFormat="1">
      <c r="A420" s="13"/>
      <c r="B420" s="232"/>
      <c r="C420" s="233"/>
      <c r="D420" s="234" t="s">
        <v>136</v>
      </c>
      <c r="E420" s="235" t="s">
        <v>1</v>
      </c>
      <c r="F420" s="236" t="s">
        <v>1012</v>
      </c>
      <c r="G420" s="233"/>
      <c r="H420" s="237">
        <v>695.36000000000001</v>
      </c>
      <c r="I420" s="238"/>
      <c r="J420" s="233"/>
      <c r="K420" s="233"/>
      <c r="L420" s="239"/>
      <c r="M420" s="240"/>
      <c r="N420" s="241"/>
      <c r="O420" s="241"/>
      <c r="P420" s="241"/>
      <c r="Q420" s="241"/>
      <c r="R420" s="241"/>
      <c r="S420" s="241"/>
      <c r="T420" s="242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43" t="s">
        <v>136</v>
      </c>
      <c r="AU420" s="243" t="s">
        <v>85</v>
      </c>
      <c r="AV420" s="13" t="s">
        <v>85</v>
      </c>
      <c r="AW420" s="13" t="s">
        <v>31</v>
      </c>
      <c r="AX420" s="13" t="s">
        <v>75</v>
      </c>
      <c r="AY420" s="243" t="s">
        <v>126</v>
      </c>
    </row>
    <row r="421" s="14" customFormat="1">
      <c r="A421" s="14"/>
      <c r="B421" s="244"/>
      <c r="C421" s="245"/>
      <c r="D421" s="234" t="s">
        <v>136</v>
      </c>
      <c r="E421" s="246" t="s">
        <v>1</v>
      </c>
      <c r="F421" s="247" t="s">
        <v>139</v>
      </c>
      <c r="G421" s="245"/>
      <c r="H421" s="248">
        <v>2794</v>
      </c>
      <c r="I421" s="249"/>
      <c r="J421" s="245"/>
      <c r="K421" s="245"/>
      <c r="L421" s="250"/>
      <c r="M421" s="251"/>
      <c r="N421" s="252"/>
      <c r="O421" s="252"/>
      <c r="P421" s="252"/>
      <c r="Q421" s="252"/>
      <c r="R421" s="252"/>
      <c r="S421" s="252"/>
      <c r="T421" s="253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54" t="s">
        <v>136</v>
      </c>
      <c r="AU421" s="254" t="s">
        <v>85</v>
      </c>
      <c r="AV421" s="14" t="s">
        <v>134</v>
      </c>
      <c r="AW421" s="14" t="s">
        <v>31</v>
      </c>
      <c r="AX421" s="14" t="s">
        <v>83</v>
      </c>
      <c r="AY421" s="254" t="s">
        <v>126</v>
      </c>
    </row>
    <row r="422" s="2" customFormat="1" ht="24.15" customHeight="1">
      <c r="A422" s="38"/>
      <c r="B422" s="39"/>
      <c r="C422" s="218" t="s">
        <v>427</v>
      </c>
      <c r="D422" s="218" t="s">
        <v>128</v>
      </c>
      <c r="E422" s="219" t="s">
        <v>1013</v>
      </c>
      <c r="F422" s="220" t="s">
        <v>1014</v>
      </c>
      <c r="G422" s="221" t="s">
        <v>131</v>
      </c>
      <c r="H422" s="222">
        <v>2</v>
      </c>
      <c r="I422" s="223"/>
      <c r="J422" s="224">
        <f>ROUND(I422*H422,2)</f>
        <v>0</v>
      </c>
      <c r="K422" s="220" t="s">
        <v>132</v>
      </c>
      <c r="L422" s="225"/>
      <c r="M422" s="226" t="s">
        <v>1</v>
      </c>
      <c r="N422" s="227" t="s">
        <v>40</v>
      </c>
      <c r="O422" s="91"/>
      <c r="P422" s="228">
        <f>O422*H422</f>
        <v>0</v>
      </c>
      <c r="Q422" s="228">
        <v>0</v>
      </c>
      <c r="R422" s="228">
        <f>Q422*H422</f>
        <v>0</v>
      </c>
      <c r="S422" s="228">
        <v>0</v>
      </c>
      <c r="T422" s="229">
        <f>S422*H422</f>
        <v>0</v>
      </c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  <c r="AE422" s="38"/>
      <c r="AR422" s="230" t="s">
        <v>133</v>
      </c>
      <c r="AT422" s="230" t="s">
        <v>128</v>
      </c>
      <c r="AU422" s="230" t="s">
        <v>85</v>
      </c>
      <c r="AY422" s="17" t="s">
        <v>126</v>
      </c>
      <c r="BE422" s="231">
        <f>IF(N422="základní",J422,0)</f>
        <v>0</v>
      </c>
      <c r="BF422" s="231">
        <f>IF(N422="snížená",J422,0)</f>
        <v>0</v>
      </c>
      <c r="BG422" s="231">
        <f>IF(N422="zákl. přenesená",J422,0)</f>
        <v>0</v>
      </c>
      <c r="BH422" s="231">
        <f>IF(N422="sníž. přenesená",J422,0)</f>
        <v>0</v>
      </c>
      <c r="BI422" s="231">
        <f>IF(N422="nulová",J422,0)</f>
        <v>0</v>
      </c>
      <c r="BJ422" s="17" t="s">
        <v>83</v>
      </c>
      <c r="BK422" s="231">
        <f>ROUND(I422*H422,2)</f>
        <v>0</v>
      </c>
      <c r="BL422" s="17" t="s">
        <v>134</v>
      </c>
      <c r="BM422" s="230" t="s">
        <v>1015</v>
      </c>
    </row>
    <row r="423" s="15" customFormat="1">
      <c r="A423" s="15"/>
      <c r="B423" s="255"/>
      <c r="C423" s="256"/>
      <c r="D423" s="234" t="s">
        <v>136</v>
      </c>
      <c r="E423" s="257" t="s">
        <v>1</v>
      </c>
      <c r="F423" s="258" t="s">
        <v>1016</v>
      </c>
      <c r="G423" s="256"/>
      <c r="H423" s="257" t="s">
        <v>1</v>
      </c>
      <c r="I423" s="259"/>
      <c r="J423" s="256"/>
      <c r="K423" s="256"/>
      <c r="L423" s="260"/>
      <c r="M423" s="261"/>
      <c r="N423" s="262"/>
      <c r="O423" s="262"/>
      <c r="P423" s="262"/>
      <c r="Q423" s="262"/>
      <c r="R423" s="262"/>
      <c r="S423" s="262"/>
      <c r="T423" s="263"/>
      <c r="U423" s="15"/>
      <c r="V423" s="15"/>
      <c r="W423" s="15"/>
      <c r="X423" s="15"/>
      <c r="Y423" s="15"/>
      <c r="Z423" s="15"/>
      <c r="AA423" s="15"/>
      <c r="AB423" s="15"/>
      <c r="AC423" s="15"/>
      <c r="AD423" s="15"/>
      <c r="AE423" s="15"/>
      <c r="AT423" s="264" t="s">
        <v>136</v>
      </c>
      <c r="AU423" s="264" t="s">
        <v>85</v>
      </c>
      <c r="AV423" s="15" t="s">
        <v>83</v>
      </c>
      <c r="AW423" s="15" t="s">
        <v>31</v>
      </c>
      <c r="AX423" s="15" t="s">
        <v>75</v>
      </c>
      <c r="AY423" s="264" t="s">
        <v>126</v>
      </c>
    </row>
    <row r="424" s="13" customFormat="1">
      <c r="A424" s="13"/>
      <c r="B424" s="232"/>
      <c r="C424" s="233"/>
      <c r="D424" s="234" t="s">
        <v>136</v>
      </c>
      <c r="E424" s="235" t="s">
        <v>1</v>
      </c>
      <c r="F424" s="236" t="s">
        <v>85</v>
      </c>
      <c r="G424" s="233"/>
      <c r="H424" s="237">
        <v>2</v>
      </c>
      <c r="I424" s="238"/>
      <c r="J424" s="233"/>
      <c r="K424" s="233"/>
      <c r="L424" s="239"/>
      <c r="M424" s="240"/>
      <c r="N424" s="241"/>
      <c r="O424" s="241"/>
      <c r="P424" s="241"/>
      <c r="Q424" s="241"/>
      <c r="R424" s="241"/>
      <c r="S424" s="241"/>
      <c r="T424" s="242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43" t="s">
        <v>136</v>
      </c>
      <c r="AU424" s="243" t="s">
        <v>85</v>
      </c>
      <c r="AV424" s="13" t="s">
        <v>85</v>
      </c>
      <c r="AW424" s="13" t="s">
        <v>31</v>
      </c>
      <c r="AX424" s="13" t="s">
        <v>75</v>
      </c>
      <c r="AY424" s="243" t="s">
        <v>126</v>
      </c>
    </row>
    <row r="425" s="14" customFormat="1">
      <c r="A425" s="14"/>
      <c r="B425" s="244"/>
      <c r="C425" s="245"/>
      <c r="D425" s="234" t="s">
        <v>136</v>
      </c>
      <c r="E425" s="246" t="s">
        <v>1</v>
      </c>
      <c r="F425" s="247" t="s">
        <v>139</v>
      </c>
      <c r="G425" s="245"/>
      <c r="H425" s="248">
        <v>2</v>
      </c>
      <c r="I425" s="249"/>
      <c r="J425" s="245"/>
      <c r="K425" s="245"/>
      <c r="L425" s="250"/>
      <c r="M425" s="251"/>
      <c r="N425" s="252"/>
      <c r="O425" s="252"/>
      <c r="P425" s="252"/>
      <c r="Q425" s="252"/>
      <c r="R425" s="252"/>
      <c r="S425" s="252"/>
      <c r="T425" s="253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54" t="s">
        <v>136</v>
      </c>
      <c r="AU425" s="254" t="s">
        <v>85</v>
      </c>
      <c r="AV425" s="14" t="s">
        <v>134</v>
      </c>
      <c r="AW425" s="14" t="s">
        <v>31</v>
      </c>
      <c r="AX425" s="14" t="s">
        <v>83</v>
      </c>
      <c r="AY425" s="254" t="s">
        <v>126</v>
      </c>
    </row>
    <row r="426" s="2" customFormat="1" ht="24.15" customHeight="1">
      <c r="A426" s="38"/>
      <c r="B426" s="39"/>
      <c r="C426" s="218" t="s">
        <v>433</v>
      </c>
      <c r="D426" s="218" t="s">
        <v>128</v>
      </c>
      <c r="E426" s="219" t="s">
        <v>1017</v>
      </c>
      <c r="F426" s="220" t="s">
        <v>1018</v>
      </c>
      <c r="G426" s="221" t="s">
        <v>131</v>
      </c>
      <c r="H426" s="222">
        <v>594</v>
      </c>
      <c r="I426" s="223"/>
      <c r="J426" s="224">
        <f>ROUND(I426*H426,2)</f>
        <v>0</v>
      </c>
      <c r="K426" s="220" t="s">
        <v>132</v>
      </c>
      <c r="L426" s="225"/>
      <c r="M426" s="226" t="s">
        <v>1</v>
      </c>
      <c r="N426" s="227" t="s">
        <v>40</v>
      </c>
      <c r="O426" s="91"/>
      <c r="P426" s="228">
        <f>O426*H426</f>
        <v>0</v>
      </c>
      <c r="Q426" s="228">
        <v>0.00051999999999999995</v>
      </c>
      <c r="R426" s="228">
        <f>Q426*H426</f>
        <v>0.30887999999999999</v>
      </c>
      <c r="S426" s="228">
        <v>0</v>
      </c>
      <c r="T426" s="229">
        <f>S426*H426</f>
        <v>0</v>
      </c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R426" s="230" t="s">
        <v>133</v>
      </c>
      <c r="AT426" s="230" t="s">
        <v>128</v>
      </c>
      <c r="AU426" s="230" t="s">
        <v>85</v>
      </c>
      <c r="AY426" s="17" t="s">
        <v>126</v>
      </c>
      <c r="BE426" s="231">
        <f>IF(N426="základní",J426,0)</f>
        <v>0</v>
      </c>
      <c r="BF426" s="231">
        <f>IF(N426="snížená",J426,0)</f>
        <v>0</v>
      </c>
      <c r="BG426" s="231">
        <f>IF(N426="zákl. přenesená",J426,0)</f>
        <v>0</v>
      </c>
      <c r="BH426" s="231">
        <f>IF(N426="sníž. přenesená",J426,0)</f>
        <v>0</v>
      </c>
      <c r="BI426" s="231">
        <f>IF(N426="nulová",J426,0)</f>
        <v>0</v>
      </c>
      <c r="BJ426" s="17" t="s">
        <v>83</v>
      </c>
      <c r="BK426" s="231">
        <f>ROUND(I426*H426,2)</f>
        <v>0</v>
      </c>
      <c r="BL426" s="17" t="s">
        <v>134</v>
      </c>
      <c r="BM426" s="230" t="s">
        <v>1019</v>
      </c>
    </row>
    <row r="427" s="15" customFormat="1">
      <c r="A427" s="15"/>
      <c r="B427" s="255"/>
      <c r="C427" s="256"/>
      <c r="D427" s="234" t="s">
        <v>136</v>
      </c>
      <c r="E427" s="257" t="s">
        <v>1</v>
      </c>
      <c r="F427" s="258" t="s">
        <v>999</v>
      </c>
      <c r="G427" s="256"/>
      <c r="H427" s="257" t="s">
        <v>1</v>
      </c>
      <c r="I427" s="259"/>
      <c r="J427" s="256"/>
      <c r="K427" s="256"/>
      <c r="L427" s="260"/>
      <c r="M427" s="261"/>
      <c r="N427" s="262"/>
      <c r="O427" s="262"/>
      <c r="P427" s="262"/>
      <c r="Q427" s="262"/>
      <c r="R427" s="262"/>
      <c r="S427" s="262"/>
      <c r="T427" s="263"/>
      <c r="U427" s="15"/>
      <c r="V427" s="15"/>
      <c r="W427" s="15"/>
      <c r="X427" s="15"/>
      <c r="Y427" s="15"/>
      <c r="Z427" s="15"/>
      <c r="AA427" s="15"/>
      <c r="AB427" s="15"/>
      <c r="AC427" s="15"/>
      <c r="AD427" s="15"/>
      <c r="AE427" s="15"/>
      <c r="AT427" s="264" t="s">
        <v>136</v>
      </c>
      <c r="AU427" s="264" t="s">
        <v>85</v>
      </c>
      <c r="AV427" s="15" t="s">
        <v>83</v>
      </c>
      <c r="AW427" s="15" t="s">
        <v>31</v>
      </c>
      <c r="AX427" s="15" t="s">
        <v>75</v>
      </c>
      <c r="AY427" s="264" t="s">
        <v>126</v>
      </c>
    </row>
    <row r="428" s="13" customFormat="1">
      <c r="A428" s="13"/>
      <c r="B428" s="232"/>
      <c r="C428" s="233"/>
      <c r="D428" s="234" t="s">
        <v>136</v>
      </c>
      <c r="E428" s="235" t="s">
        <v>1</v>
      </c>
      <c r="F428" s="236" t="s">
        <v>1020</v>
      </c>
      <c r="G428" s="233"/>
      <c r="H428" s="237">
        <v>594</v>
      </c>
      <c r="I428" s="238"/>
      <c r="J428" s="233"/>
      <c r="K428" s="233"/>
      <c r="L428" s="239"/>
      <c r="M428" s="240"/>
      <c r="N428" s="241"/>
      <c r="O428" s="241"/>
      <c r="P428" s="241"/>
      <c r="Q428" s="241"/>
      <c r="R428" s="241"/>
      <c r="S428" s="241"/>
      <c r="T428" s="242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43" t="s">
        <v>136</v>
      </c>
      <c r="AU428" s="243" t="s">
        <v>85</v>
      </c>
      <c r="AV428" s="13" t="s">
        <v>85</v>
      </c>
      <c r="AW428" s="13" t="s">
        <v>31</v>
      </c>
      <c r="AX428" s="13" t="s">
        <v>75</v>
      </c>
      <c r="AY428" s="243" t="s">
        <v>126</v>
      </c>
    </row>
    <row r="429" s="14" customFormat="1">
      <c r="A429" s="14"/>
      <c r="B429" s="244"/>
      <c r="C429" s="245"/>
      <c r="D429" s="234" t="s">
        <v>136</v>
      </c>
      <c r="E429" s="246" t="s">
        <v>1</v>
      </c>
      <c r="F429" s="247" t="s">
        <v>139</v>
      </c>
      <c r="G429" s="245"/>
      <c r="H429" s="248">
        <v>594</v>
      </c>
      <c r="I429" s="249"/>
      <c r="J429" s="245"/>
      <c r="K429" s="245"/>
      <c r="L429" s="250"/>
      <c r="M429" s="251"/>
      <c r="N429" s="252"/>
      <c r="O429" s="252"/>
      <c r="P429" s="252"/>
      <c r="Q429" s="252"/>
      <c r="R429" s="252"/>
      <c r="S429" s="252"/>
      <c r="T429" s="253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54" t="s">
        <v>136</v>
      </c>
      <c r="AU429" s="254" t="s">
        <v>85</v>
      </c>
      <c r="AV429" s="14" t="s">
        <v>134</v>
      </c>
      <c r="AW429" s="14" t="s">
        <v>31</v>
      </c>
      <c r="AX429" s="14" t="s">
        <v>83</v>
      </c>
      <c r="AY429" s="254" t="s">
        <v>126</v>
      </c>
    </row>
    <row r="430" s="2" customFormat="1" ht="24.15" customHeight="1">
      <c r="A430" s="38"/>
      <c r="B430" s="39"/>
      <c r="C430" s="218" t="s">
        <v>439</v>
      </c>
      <c r="D430" s="218" t="s">
        <v>128</v>
      </c>
      <c r="E430" s="219" t="s">
        <v>1021</v>
      </c>
      <c r="F430" s="220" t="s">
        <v>1022</v>
      </c>
      <c r="G430" s="221" t="s">
        <v>413</v>
      </c>
      <c r="H430" s="222">
        <v>20</v>
      </c>
      <c r="I430" s="223"/>
      <c r="J430" s="224">
        <f>ROUND(I430*H430,2)</f>
        <v>0</v>
      </c>
      <c r="K430" s="220" t="s">
        <v>132</v>
      </c>
      <c r="L430" s="225"/>
      <c r="M430" s="226" t="s">
        <v>1</v>
      </c>
      <c r="N430" s="227" t="s">
        <v>40</v>
      </c>
      <c r="O430" s="91"/>
      <c r="P430" s="228">
        <f>O430*H430</f>
        <v>0</v>
      </c>
      <c r="Q430" s="228">
        <v>0.001</v>
      </c>
      <c r="R430" s="228">
        <f>Q430*H430</f>
        <v>0.02</v>
      </c>
      <c r="S430" s="228">
        <v>0</v>
      </c>
      <c r="T430" s="229">
        <f>S430*H430</f>
        <v>0</v>
      </c>
      <c r="U430" s="38"/>
      <c r="V430" s="38"/>
      <c r="W430" s="38"/>
      <c r="X430" s="38"/>
      <c r="Y430" s="38"/>
      <c r="Z430" s="38"/>
      <c r="AA430" s="38"/>
      <c r="AB430" s="38"/>
      <c r="AC430" s="38"/>
      <c r="AD430" s="38"/>
      <c r="AE430" s="38"/>
      <c r="AR430" s="230" t="s">
        <v>133</v>
      </c>
      <c r="AT430" s="230" t="s">
        <v>128</v>
      </c>
      <c r="AU430" s="230" t="s">
        <v>85</v>
      </c>
      <c r="AY430" s="17" t="s">
        <v>126</v>
      </c>
      <c r="BE430" s="231">
        <f>IF(N430="základní",J430,0)</f>
        <v>0</v>
      </c>
      <c r="BF430" s="231">
        <f>IF(N430="snížená",J430,0)</f>
        <v>0</v>
      </c>
      <c r="BG430" s="231">
        <f>IF(N430="zákl. přenesená",J430,0)</f>
        <v>0</v>
      </c>
      <c r="BH430" s="231">
        <f>IF(N430="sníž. přenesená",J430,0)</f>
        <v>0</v>
      </c>
      <c r="BI430" s="231">
        <f>IF(N430="nulová",J430,0)</f>
        <v>0</v>
      </c>
      <c r="BJ430" s="17" t="s">
        <v>83</v>
      </c>
      <c r="BK430" s="231">
        <f>ROUND(I430*H430,2)</f>
        <v>0</v>
      </c>
      <c r="BL430" s="17" t="s">
        <v>134</v>
      </c>
      <c r="BM430" s="230" t="s">
        <v>1023</v>
      </c>
    </row>
    <row r="431" s="15" customFormat="1">
      <c r="A431" s="15"/>
      <c r="B431" s="255"/>
      <c r="C431" s="256"/>
      <c r="D431" s="234" t="s">
        <v>136</v>
      </c>
      <c r="E431" s="257" t="s">
        <v>1</v>
      </c>
      <c r="F431" s="258" t="s">
        <v>1002</v>
      </c>
      <c r="G431" s="256"/>
      <c r="H431" s="257" t="s">
        <v>1</v>
      </c>
      <c r="I431" s="259"/>
      <c r="J431" s="256"/>
      <c r="K431" s="256"/>
      <c r="L431" s="260"/>
      <c r="M431" s="261"/>
      <c r="N431" s="262"/>
      <c r="O431" s="262"/>
      <c r="P431" s="262"/>
      <c r="Q431" s="262"/>
      <c r="R431" s="262"/>
      <c r="S431" s="262"/>
      <c r="T431" s="263"/>
      <c r="U431" s="15"/>
      <c r="V431" s="15"/>
      <c r="W431" s="15"/>
      <c r="X431" s="15"/>
      <c r="Y431" s="15"/>
      <c r="Z431" s="15"/>
      <c r="AA431" s="15"/>
      <c r="AB431" s="15"/>
      <c r="AC431" s="15"/>
      <c r="AD431" s="15"/>
      <c r="AE431" s="15"/>
      <c r="AT431" s="264" t="s">
        <v>136</v>
      </c>
      <c r="AU431" s="264" t="s">
        <v>85</v>
      </c>
      <c r="AV431" s="15" t="s">
        <v>83</v>
      </c>
      <c r="AW431" s="15" t="s">
        <v>31</v>
      </c>
      <c r="AX431" s="15" t="s">
        <v>75</v>
      </c>
      <c r="AY431" s="264" t="s">
        <v>126</v>
      </c>
    </row>
    <row r="432" s="13" customFormat="1">
      <c r="A432" s="13"/>
      <c r="B432" s="232"/>
      <c r="C432" s="233"/>
      <c r="D432" s="234" t="s">
        <v>136</v>
      </c>
      <c r="E432" s="235" t="s">
        <v>1</v>
      </c>
      <c r="F432" s="236" t="s">
        <v>146</v>
      </c>
      <c r="G432" s="233"/>
      <c r="H432" s="237">
        <v>20</v>
      </c>
      <c r="I432" s="238"/>
      <c r="J432" s="233"/>
      <c r="K432" s="233"/>
      <c r="L432" s="239"/>
      <c r="M432" s="240"/>
      <c r="N432" s="241"/>
      <c r="O432" s="241"/>
      <c r="P432" s="241"/>
      <c r="Q432" s="241"/>
      <c r="R432" s="241"/>
      <c r="S432" s="241"/>
      <c r="T432" s="242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43" t="s">
        <v>136</v>
      </c>
      <c r="AU432" s="243" t="s">
        <v>85</v>
      </c>
      <c r="AV432" s="13" t="s">
        <v>85</v>
      </c>
      <c r="AW432" s="13" t="s">
        <v>31</v>
      </c>
      <c r="AX432" s="13" t="s">
        <v>75</v>
      </c>
      <c r="AY432" s="243" t="s">
        <v>126</v>
      </c>
    </row>
    <row r="433" s="14" customFormat="1">
      <c r="A433" s="14"/>
      <c r="B433" s="244"/>
      <c r="C433" s="245"/>
      <c r="D433" s="234" t="s">
        <v>136</v>
      </c>
      <c r="E433" s="246" t="s">
        <v>1</v>
      </c>
      <c r="F433" s="247" t="s">
        <v>139</v>
      </c>
      <c r="G433" s="245"/>
      <c r="H433" s="248">
        <v>20</v>
      </c>
      <c r="I433" s="249"/>
      <c r="J433" s="245"/>
      <c r="K433" s="245"/>
      <c r="L433" s="250"/>
      <c r="M433" s="251"/>
      <c r="N433" s="252"/>
      <c r="O433" s="252"/>
      <c r="P433" s="252"/>
      <c r="Q433" s="252"/>
      <c r="R433" s="252"/>
      <c r="S433" s="252"/>
      <c r="T433" s="253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54" t="s">
        <v>136</v>
      </c>
      <c r="AU433" s="254" t="s">
        <v>85</v>
      </c>
      <c r="AV433" s="14" t="s">
        <v>134</v>
      </c>
      <c r="AW433" s="14" t="s">
        <v>31</v>
      </c>
      <c r="AX433" s="14" t="s">
        <v>83</v>
      </c>
      <c r="AY433" s="254" t="s">
        <v>126</v>
      </c>
    </row>
    <row r="434" s="2" customFormat="1" ht="24.15" customHeight="1">
      <c r="A434" s="38"/>
      <c r="B434" s="39"/>
      <c r="C434" s="218" t="s">
        <v>446</v>
      </c>
      <c r="D434" s="218" t="s">
        <v>128</v>
      </c>
      <c r="E434" s="219" t="s">
        <v>1024</v>
      </c>
      <c r="F434" s="220" t="s">
        <v>1025</v>
      </c>
      <c r="G434" s="221" t="s">
        <v>131</v>
      </c>
      <c r="H434" s="222">
        <v>412</v>
      </c>
      <c r="I434" s="223"/>
      <c r="J434" s="224">
        <f>ROUND(I434*H434,2)</f>
        <v>0</v>
      </c>
      <c r="K434" s="220" t="s">
        <v>132</v>
      </c>
      <c r="L434" s="225"/>
      <c r="M434" s="226" t="s">
        <v>1</v>
      </c>
      <c r="N434" s="227" t="s">
        <v>40</v>
      </c>
      <c r="O434" s="91"/>
      <c r="P434" s="228">
        <f>O434*H434</f>
        <v>0</v>
      </c>
      <c r="Q434" s="228">
        <v>0.00056999999999999998</v>
      </c>
      <c r="R434" s="228">
        <f>Q434*H434</f>
        <v>0.23483999999999999</v>
      </c>
      <c r="S434" s="228">
        <v>0</v>
      </c>
      <c r="T434" s="229">
        <f>S434*H434</f>
        <v>0</v>
      </c>
      <c r="U434" s="38"/>
      <c r="V434" s="38"/>
      <c r="W434" s="38"/>
      <c r="X434" s="38"/>
      <c r="Y434" s="38"/>
      <c r="Z434" s="38"/>
      <c r="AA434" s="38"/>
      <c r="AB434" s="38"/>
      <c r="AC434" s="38"/>
      <c r="AD434" s="38"/>
      <c r="AE434" s="38"/>
      <c r="AR434" s="230" t="s">
        <v>133</v>
      </c>
      <c r="AT434" s="230" t="s">
        <v>128</v>
      </c>
      <c r="AU434" s="230" t="s">
        <v>85</v>
      </c>
      <c r="AY434" s="17" t="s">
        <v>126</v>
      </c>
      <c r="BE434" s="231">
        <f>IF(N434="základní",J434,0)</f>
        <v>0</v>
      </c>
      <c r="BF434" s="231">
        <f>IF(N434="snížená",J434,0)</f>
        <v>0</v>
      </c>
      <c r="BG434" s="231">
        <f>IF(N434="zákl. přenesená",J434,0)</f>
        <v>0</v>
      </c>
      <c r="BH434" s="231">
        <f>IF(N434="sníž. přenesená",J434,0)</f>
        <v>0</v>
      </c>
      <c r="BI434" s="231">
        <f>IF(N434="nulová",J434,0)</f>
        <v>0</v>
      </c>
      <c r="BJ434" s="17" t="s">
        <v>83</v>
      </c>
      <c r="BK434" s="231">
        <f>ROUND(I434*H434,2)</f>
        <v>0</v>
      </c>
      <c r="BL434" s="17" t="s">
        <v>134</v>
      </c>
      <c r="BM434" s="230" t="s">
        <v>1026</v>
      </c>
    </row>
    <row r="435" s="15" customFormat="1">
      <c r="A435" s="15"/>
      <c r="B435" s="255"/>
      <c r="C435" s="256"/>
      <c r="D435" s="234" t="s">
        <v>136</v>
      </c>
      <c r="E435" s="257" t="s">
        <v>1</v>
      </c>
      <c r="F435" s="258" t="s">
        <v>1027</v>
      </c>
      <c r="G435" s="256"/>
      <c r="H435" s="257" t="s">
        <v>1</v>
      </c>
      <c r="I435" s="259"/>
      <c r="J435" s="256"/>
      <c r="K435" s="256"/>
      <c r="L435" s="260"/>
      <c r="M435" s="261"/>
      <c r="N435" s="262"/>
      <c r="O435" s="262"/>
      <c r="P435" s="262"/>
      <c r="Q435" s="262"/>
      <c r="R435" s="262"/>
      <c r="S435" s="262"/>
      <c r="T435" s="263"/>
      <c r="U435" s="15"/>
      <c r="V435" s="15"/>
      <c r="W435" s="15"/>
      <c r="X435" s="15"/>
      <c r="Y435" s="15"/>
      <c r="Z435" s="15"/>
      <c r="AA435" s="15"/>
      <c r="AB435" s="15"/>
      <c r="AC435" s="15"/>
      <c r="AD435" s="15"/>
      <c r="AE435" s="15"/>
      <c r="AT435" s="264" t="s">
        <v>136</v>
      </c>
      <c r="AU435" s="264" t="s">
        <v>85</v>
      </c>
      <c r="AV435" s="15" t="s">
        <v>83</v>
      </c>
      <c r="AW435" s="15" t="s">
        <v>31</v>
      </c>
      <c r="AX435" s="15" t="s">
        <v>75</v>
      </c>
      <c r="AY435" s="264" t="s">
        <v>126</v>
      </c>
    </row>
    <row r="436" s="13" customFormat="1">
      <c r="A436" s="13"/>
      <c r="B436" s="232"/>
      <c r="C436" s="233"/>
      <c r="D436" s="234" t="s">
        <v>136</v>
      </c>
      <c r="E436" s="235" t="s">
        <v>1</v>
      </c>
      <c r="F436" s="236" t="s">
        <v>1028</v>
      </c>
      <c r="G436" s="233"/>
      <c r="H436" s="237">
        <v>412</v>
      </c>
      <c r="I436" s="238"/>
      <c r="J436" s="233"/>
      <c r="K436" s="233"/>
      <c r="L436" s="239"/>
      <c r="M436" s="240"/>
      <c r="N436" s="241"/>
      <c r="O436" s="241"/>
      <c r="P436" s="241"/>
      <c r="Q436" s="241"/>
      <c r="R436" s="241"/>
      <c r="S436" s="241"/>
      <c r="T436" s="242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43" t="s">
        <v>136</v>
      </c>
      <c r="AU436" s="243" t="s">
        <v>85</v>
      </c>
      <c r="AV436" s="13" t="s">
        <v>85</v>
      </c>
      <c r="AW436" s="13" t="s">
        <v>31</v>
      </c>
      <c r="AX436" s="13" t="s">
        <v>75</v>
      </c>
      <c r="AY436" s="243" t="s">
        <v>126</v>
      </c>
    </row>
    <row r="437" s="14" customFormat="1">
      <c r="A437" s="14"/>
      <c r="B437" s="244"/>
      <c r="C437" s="245"/>
      <c r="D437" s="234" t="s">
        <v>136</v>
      </c>
      <c r="E437" s="246" t="s">
        <v>1</v>
      </c>
      <c r="F437" s="247" t="s">
        <v>139</v>
      </c>
      <c r="G437" s="245"/>
      <c r="H437" s="248">
        <v>412</v>
      </c>
      <c r="I437" s="249"/>
      <c r="J437" s="245"/>
      <c r="K437" s="245"/>
      <c r="L437" s="250"/>
      <c r="M437" s="251"/>
      <c r="N437" s="252"/>
      <c r="O437" s="252"/>
      <c r="P437" s="252"/>
      <c r="Q437" s="252"/>
      <c r="R437" s="252"/>
      <c r="S437" s="252"/>
      <c r="T437" s="253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54" t="s">
        <v>136</v>
      </c>
      <c r="AU437" s="254" t="s">
        <v>85</v>
      </c>
      <c r="AV437" s="14" t="s">
        <v>134</v>
      </c>
      <c r="AW437" s="14" t="s">
        <v>31</v>
      </c>
      <c r="AX437" s="14" t="s">
        <v>83</v>
      </c>
      <c r="AY437" s="254" t="s">
        <v>126</v>
      </c>
    </row>
    <row r="438" s="2" customFormat="1" ht="24.15" customHeight="1">
      <c r="A438" s="38"/>
      <c r="B438" s="39"/>
      <c r="C438" s="218" t="s">
        <v>237</v>
      </c>
      <c r="D438" s="218" t="s">
        <v>128</v>
      </c>
      <c r="E438" s="219" t="s">
        <v>205</v>
      </c>
      <c r="F438" s="220" t="s">
        <v>206</v>
      </c>
      <c r="G438" s="221" t="s">
        <v>207</v>
      </c>
      <c r="H438" s="222">
        <v>2235.0079999999998</v>
      </c>
      <c r="I438" s="223"/>
      <c r="J438" s="224">
        <f>ROUND(I438*H438,2)</f>
        <v>0</v>
      </c>
      <c r="K438" s="220" t="s">
        <v>132</v>
      </c>
      <c r="L438" s="225"/>
      <c r="M438" s="226" t="s">
        <v>1</v>
      </c>
      <c r="N438" s="227" t="s">
        <v>40</v>
      </c>
      <c r="O438" s="91"/>
      <c r="P438" s="228">
        <f>O438*H438</f>
        <v>0</v>
      </c>
      <c r="Q438" s="228">
        <v>1</v>
      </c>
      <c r="R438" s="228">
        <f>Q438*H438</f>
        <v>2235.0079999999998</v>
      </c>
      <c r="S438" s="228">
        <v>0</v>
      </c>
      <c r="T438" s="229">
        <f>S438*H438</f>
        <v>0</v>
      </c>
      <c r="U438" s="38"/>
      <c r="V438" s="38"/>
      <c r="W438" s="38"/>
      <c r="X438" s="38"/>
      <c r="Y438" s="38"/>
      <c r="Z438" s="38"/>
      <c r="AA438" s="38"/>
      <c r="AB438" s="38"/>
      <c r="AC438" s="38"/>
      <c r="AD438" s="38"/>
      <c r="AE438" s="38"/>
      <c r="AR438" s="230" t="s">
        <v>133</v>
      </c>
      <c r="AT438" s="230" t="s">
        <v>128</v>
      </c>
      <c r="AU438" s="230" t="s">
        <v>85</v>
      </c>
      <c r="AY438" s="17" t="s">
        <v>126</v>
      </c>
      <c r="BE438" s="231">
        <f>IF(N438="základní",J438,0)</f>
        <v>0</v>
      </c>
      <c r="BF438" s="231">
        <f>IF(N438="snížená",J438,0)</f>
        <v>0</v>
      </c>
      <c r="BG438" s="231">
        <f>IF(N438="zákl. přenesená",J438,0)</f>
        <v>0</v>
      </c>
      <c r="BH438" s="231">
        <f>IF(N438="sníž. přenesená",J438,0)</f>
        <v>0</v>
      </c>
      <c r="BI438" s="231">
        <f>IF(N438="nulová",J438,0)</f>
        <v>0</v>
      </c>
      <c r="BJ438" s="17" t="s">
        <v>83</v>
      </c>
      <c r="BK438" s="231">
        <f>ROUND(I438*H438,2)</f>
        <v>0</v>
      </c>
      <c r="BL438" s="17" t="s">
        <v>134</v>
      </c>
      <c r="BM438" s="230" t="s">
        <v>1029</v>
      </c>
    </row>
    <row r="439" s="15" customFormat="1">
      <c r="A439" s="15"/>
      <c r="B439" s="255"/>
      <c r="C439" s="256"/>
      <c r="D439" s="234" t="s">
        <v>136</v>
      </c>
      <c r="E439" s="257" t="s">
        <v>1</v>
      </c>
      <c r="F439" s="258" t="s">
        <v>1030</v>
      </c>
      <c r="G439" s="256"/>
      <c r="H439" s="257" t="s">
        <v>1</v>
      </c>
      <c r="I439" s="259"/>
      <c r="J439" s="256"/>
      <c r="K439" s="256"/>
      <c r="L439" s="260"/>
      <c r="M439" s="261"/>
      <c r="N439" s="262"/>
      <c r="O439" s="262"/>
      <c r="P439" s="262"/>
      <c r="Q439" s="262"/>
      <c r="R439" s="262"/>
      <c r="S439" s="262"/>
      <c r="T439" s="263"/>
      <c r="U439" s="15"/>
      <c r="V439" s="15"/>
      <c r="W439" s="15"/>
      <c r="X439" s="15"/>
      <c r="Y439" s="15"/>
      <c r="Z439" s="15"/>
      <c r="AA439" s="15"/>
      <c r="AB439" s="15"/>
      <c r="AC439" s="15"/>
      <c r="AD439" s="15"/>
      <c r="AE439" s="15"/>
      <c r="AT439" s="264" t="s">
        <v>136</v>
      </c>
      <c r="AU439" s="264" t="s">
        <v>85</v>
      </c>
      <c r="AV439" s="15" t="s">
        <v>83</v>
      </c>
      <c r="AW439" s="15" t="s">
        <v>31</v>
      </c>
      <c r="AX439" s="15" t="s">
        <v>75</v>
      </c>
      <c r="AY439" s="264" t="s">
        <v>126</v>
      </c>
    </row>
    <row r="440" s="13" customFormat="1">
      <c r="A440" s="13"/>
      <c r="B440" s="232"/>
      <c r="C440" s="233"/>
      <c r="D440" s="234" t="s">
        <v>136</v>
      </c>
      <c r="E440" s="235" t="s">
        <v>1</v>
      </c>
      <c r="F440" s="236" t="s">
        <v>1031</v>
      </c>
      <c r="G440" s="233"/>
      <c r="H440" s="237">
        <v>106.40000000000001</v>
      </c>
      <c r="I440" s="238"/>
      <c r="J440" s="233"/>
      <c r="K440" s="233"/>
      <c r="L440" s="239"/>
      <c r="M440" s="240"/>
      <c r="N440" s="241"/>
      <c r="O440" s="241"/>
      <c r="P440" s="241"/>
      <c r="Q440" s="241"/>
      <c r="R440" s="241"/>
      <c r="S440" s="241"/>
      <c r="T440" s="242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43" t="s">
        <v>136</v>
      </c>
      <c r="AU440" s="243" t="s">
        <v>85</v>
      </c>
      <c r="AV440" s="13" t="s">
        <v>85</v>
      </c>
      <c r="AW440" s="13" t="s">
        <v>31</v>
      </c>
      <c r="AX440" s="13" t="s">
        <v>75</v>
      </c>
      <c r="AY440" s="243" t="s">
        <v>126</v>
      </c>
    </row>
    <row r="441" s="15" customFormat="1">
      <c r="A441" s="15"/>
      <c r="B441" s="255"/>
      <c r="C441" s="256"/>
      <c r="D441" s="234" t="s">
        <v>136</v>
      </c>
      <c r="E441" s="257" t="s">
        <v>1</v>
      </c>
      <c r="F441" s="258" t="s">
        <v>832</v>
      </c>
      <c r="G441" s="256"/>
      <c r="H441" s="257" t="s">
        <v>1</v>
      </c>
      <c r="I441" s="259"/>
      <c r="J441" s="256"/>
      <c r="K441" s="256"/>
      <c r="L441" s="260"/>
      <c r="M441" s="261"/>
      <c r="N441" s="262"/>
      <c r="O441" s="262"/>
      <c r="P441" s="262"/>
      <c r="Q441" s="262"/>
      <c r="R441" s="262"/>
      <c r="S441" s="262"/>
      <c r="T441" s="263"/>
      <c r="U441" s="15"/>
      <c r="V441" s="15"/>
      <c r="W441" s="15"/>
      <c r="X441" s="15"/>
      <c r="Y441" s="15"/>
      <c r="Z441" s="15"/>
      <c r="AA441" s="15"/>
      <c r="AB441" s="15"/>
      <c r="AC441" s="15"/>
      <c r="AD441" s="15"/>
      <c r="AE441" s="15"/>
      <c r="AT441" s="264" t="s">
        <v>136</v>
      </c>
      <c r="AU441" s="264" t="s">
        <v>85</v>
      </c>
      <c r="AV441" s="15" t="s">
        <v>83</v>
      </c>
      <c r="AW441" s="15" t="s">
        <v>31</v>
      </c>
      <c r="AX441" s="15" t="s">
        <v>75</v>
      </c>
      <c r="AY441" s="264" t="s">
        <v>126</v>
      </c>
    </row>
    <row r="442" s="13" customFormat="1">
      <c r="A442" s="13"/>
      <c r="B442" s="232"/>
      <c r="C442" s="233"/>
      <c r="D442" s="234" t="s">
        <v>136</v>
      </c>
      <c r="E442" s="235" t="s">
        <v>1</v>
      </c>
      <c r="F442" s="236" t="s">
        <v>1032</v>
      </c>
      <c r="G442" s="233"/>
      <c r="H442" s="237">
        <v>487.62</v>
      </c>
      <c r="I442" s="238"/>
      <c r="J442" s="233"/>
      <c r="K442" s="233"/>
      <c r="L442" s="239"/>
      <c r="M442" s="240"/>
      <c r="N442" s="241"/>
      <c r="O442" s="241"/>
      <c r="P442" s="241"/>
      <c r="Q442" s="241"/>
      <c r="R442" s="241"/>
      <c r="S442" s="241"/>
      <c r="T442" s="242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43" t="s">
        <v>136</v>
      </c>
      <c r="AU442" s="243" t="s">
        <v>85</v>
      </c>
      <c r="AV442" s="13" t="s">
        <v>85</v>
      </c>
      <c r="AW442" s="13" t="s">
        <v>31</v>
      </c>
      <c r="AX442" s="13" t="s">
        <v>75</v>
      </c>
      <c r="AY442" s="243" t="s">
        <v>126</v>
      </c>
    </row>
    <row r="443" s="15" customFormat="1">
      <c r="A443" s="15"/>
      <c r="B443" s="255"/>
      <c r="C443" s="256"/>
      <c r="D443" s="234" t="s">
        <v>136</v>
      </c>
      <c r="E443" s="257" t="s">
        <v>1</v>
      </c>
      <c r="F443" s="258" t="s">
        <v>979</v>
      </c>
      <c r="G443" s="256"/>
      <c r="H443" s="257" t="s">
        <v>1</v>
      </c>
      <c r="I443" s="259"/>
      <c r="J443" s="256"/>
      <c r="K443" s="256"/>
      <c r="L443" s="260"/>
      <c r="M443" s="261"/>
      <c r="N443" s="262"/>
      <c r="O443" s="262"/>
      <c r="P443" s="262"/>
      <c r="Q443" s="262"/>
      <c r="R443" s="262"/>
      <c r="S443" s="262"/>
      <c r="T443" s="263"/>
      <c r="U443" s="15"/>
      <c r="V443" s="15"/>
      <c r="W443" s="15"/>
      <c r="X443" s="15"/>
      <c r="Y443" s="15"/>
      <c r="Z443" s="15"/>
      <c r="AA443" s="15"/>
      <c r="AB443" s="15"/>
      <c r="AC443" s="15"/>
      <c r="AD443" s="15"/>
      <c r="AE443" s="15"/>
      <c r="AT443" s="264" t="s">
        <v>136</v>
      </c>
      <c r="AU443" s="264" t="s">
        <v>85</v>
      </c>
      <c r="AV443" s="15" t="s">
        <v>83</v>
      </c>
      <c r="AW443" s="15" t="s">
        <v>31</v>
      </c>
      <c r="AX443" s="15" t="s">
        <v>75</v>
      </c>
      <c r="AY443" s="264" t="s">
        <v>126</v>
      </c>
    </row>
    <row r="444" s="13" customFormat="1">
      <c r="A444" s="13"/>
      <c r="B444" s="232"/>
      <c r="C444" s="233"/>
      <c r="D444" s="234" t="s">
        <v>136</v>
      </c>
      <c r="E444" s="235" t="s">
        <v>1</v>
      </c>
      <c r="F444" s="236" t="s">
        <v>1032</v>
      </c>
      <c r="G444" s="233"/>
      <c r="H444" s="237">
        <v>487.62</v>
      </c>
      <c r="I444" s="238"/>
      <c r="J444" s="233"/>
      <c r="K444" s="233"/>
      <c r="L444" s="239"/>
      <c r="M444" s="240"/>
      <c r="N444" s="241"/>
      <c r="O444" s="241"/>
      <c r="P444" s="241"/>
      <c r="Q444" s="241"/>
      <c r="R444" s="241"/>
      <c r="S444" s="241"/>
      <c r="T444" s="242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43" t="s">
        <v>136</v>
      </c>
      <c r="AU444" s="243" t="s">
        <v>85</v>
      </c>
      <c r="AV444" s="13" t="s">
        <v>85</v>
      </c>
      <c r="AW444" s="13" t="s">
        <v>31</v>
      </c>
      <c r="AX444" s="13" t="s">
        <v>75</v>
      </c>
      <c r="AY444" s="243" t="s">
        <v>126</v>
      </c>
    </row>
    <row r="445" s="15" customFormat="1">
      <c r="A445" s="15"/>
      <c r="B445" s="255"/>
      <c r="C445" s="256"/>
      <c r="D445" s="234" t="s">
        <v>136</v>
      </c>
      <c r="E445" s="257" t="s">
        <v>1</v>
      </c>
      <c r="F445" s="258" t="s">
        <v>828</v>
      </c>
      <c r="G445" s="256"/>
      <c r="H445" s="257" t="s">
        <v>1</v>
      </c>
      <c r="I445" s="259"/>
      <c r="J445" s="256"/>
      <c r="K445" s="256"/>
      <c r="L445" s="260"/>
      <c r="M445" s="261"/>
      <c r="N445" s="262"/>
      <c r="O445" s="262"/>
      <c r="P445" s="262"/>
      <c r="Q445" s="262"/>
      <c r="R445" s="262"/>
      <c r="S445" s="262"/>
      <c r="T445" s="263"/>
      <c r="U445" s="15"/>
      <c r="V445" s="15"/>
      <c r="W445" s="15"/>
      <c r="X445" s="15"/>
      <c r="Y445" s="15"/>
      <c r="Z445" s="15"/>
      <c r="AA445" s="15"/>
      <c r="AB445" s="15"/>
      <c r="AC445" s="15"/>
      <c r="AD445" s="15"/>
      <c r="AE445" s="15"/>
      <c r="AT445" s="264" t="s">
        <v>136</v>
      </c>
      <c r="AU445" s="264" t="s">
        <v>85</v>
      </c>
      <c r="AV445" s="15" t="s">
        <v>83</v>
      </c>
      <c r="AW445" s="15" t="s">
        <v>31</v>
      </c>
      <c r="AX445" s="15" t="s">
        <v>75</v>
      </c>
      <c r="AY445" s="264" t="s">
        <v>126</v>
      </c>
    </row>
    <row r="446" s="13" customFormat="1">
      <c r="A446" s="13"/>
      <c r="B446" s="232"/>
      <c r="C446" s="233"/>
      <c r="D446" s="234" t="s">
        <v>136</v>
      </c>
      <c r="E446" s="235" t="s">
        <v>1</v>
      </c>
      <c r="F446" s="236" t="s">
        <v>1033</v>
      </c>
      <c r="G446" s="233"/>
      <c r="H446" s="237">
        <v>610.09199999999998</v>
      </c>
      <c r="I446" s="238"/>
      <c r="J446" s="233"/>
      <c r="K446" s="233"/>
      <c r="L446" s="239"/>
      <c r="M446" s="240"/>
      <c r="N446" s="241"/>
      <c r="O446" s="241"/>
      <c r="P446" s="241"/>
      <c r="Q446" s="241"/>
      <c r="R446" s="241"/>
      <c r="S446" s="241"/>
      <c r="T446" s="242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43" t="s">
        <v>136</v>
      </c>
      <c r="AU446" s="243" t="s">
        <v>85</v>
      </c>
      <c r="AV446" s="13" t="s">
        <v>85</v>
      </c>
      <c r="AW446" s="13" t="s">
        <v>31</v>
      </c>
      <c r="AX446" s="13" t="s">
        <v>75</v>
      </c>
      <c r="AY446" s="243" t="s">
        <v>126</v>
      </c>
    </row>
    <row r="447" s="15" customFormat="1">
      <c r="A447" s="15"/>
      <c r="B447" s="255"/>
      <c r="C447" s="256"/>
      <c r="D447" s="234" t="s">
        <v>136</v>
      </c>
      <c r="E447" s="257" t="s">
        <v>1</v>
      </c>
      <c r="F447" s="258" t="s">
        <v>830</v>
      </c>
      <c r="G447" s="256"/>
      <c r="H447" s="257" t="s">
        <v>1</v>
      </c>
      <c r="I447" s="259"/>
      <c r="J447" s="256"/>
      <c r="K447" s="256"/>
      <c r="L447" s="260"/>
      <c r="M447" s="261"/>
      <c r="N447" s="262"/>
      <c r="O447" s="262"/>
      <c r="P447" s="262"/>
      <c r="Q447" s="262"/>
      <c r="R447" s="262"/>
      <c r="S447" s="262"/>
      <c r="T447" s="263"/>
      <c r="U447" s="15"/>
      <c r="V447" s="15"/>
      <c r="W447" s="15"/>
      <c r="X447" s="15"/>
      <c r="Y447" s="15"/>
      <c r="Z447" s="15"/>
      <c r="AA447" s="15"/>
      <c r="AB447" s="15"/>
      <c r="AC447" s="15"/>
      <c r="AD447" s="15"/>
      <c r="AE447" s="15"/>
      <c r="AT447" s="264" t="s">
        <v>136</v>
      </c>
      <c r="AU447" s="264" t="s">
        <v>85</v>
      </c>
      <c r="AV447" s="15" t="s">
        <v>83</v>
      </c>
      <c r="AW447" s="15" t="s">
        <v>31</v>
      </c>
      <c r="AX447" s="15" t="s">
        <v>75</v>
      </c>
      <c r="AY447" s="264" t="s">
        <v>126</v>
      </c>
    </row>
    <row r="448" s="13" customFormat="1">
      <c r="A448" s="13"/>
      <c r="B448" s="232"/>
      <c r="C448" s="233"/>
      <c r="D448" s="234" t="s">
        <v>136</v>
      </c>
      <c r="E448" s="235" t="s">
        <v>1</v>
      </c>
      <c r="F448" s="236" t="s">
        <v>1034</v>
      </c>
      <c r="G448" s="233"/>
      <c r="H448" s="237">
        <v>242.67599999999999</v>
      </c>
      <c r="I448" s="238"/>
      <c r="J448" s="233"/>
      <c r="K448" s="233"/>
      <c r="L448" s="239"/>
      <c r="M448" s="240"/>
      <c r="N448" s="241"/>
      <c r="O448" s="241"/>
      <c r="P448" s="241"/>
      <c r="Q448" s="241"/>
      <c r="R448" s="241"/>
      <c r="S448" s="241"/>
      <c r="T448" s="242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43" t="s">
        <v>136</v>
      </c>
      <c r="AU448" s="243" t="s">
        <v>85</v>
      </c>
      <c r="AV448" s="13" t="s">
        <v>85</v>
      </c>
      <c r="AW448" s="13" t="s">
        <v>31</v>
      </c>
      <c r="AX448" s="13" t="s">
        <v>75</v>
      </c>
      <c r="AY448" s="243" t="s">
        <v>126</v>
      </c>
    </row>
    <row r="449" s="15" customFormat="1">
      <c r="A449" s="15"/>
      <c r="B449" s="255"/>
      <c r="C449" s="256"/>
      <c r="D449" s="234" t="s">
        <v>136</v>
      </c>
      <c r="E449" s="257" t="s">
        <v>1</v>
      </c>
      <c r="F449" s="258" t="s">
        <v>1035</v>
      </c>
      <c r="G449" s="256"/>
      <c r="H449" s="257" t="s">
        <v>1</v>
      </c>
      <c r="I449" s="259"/>
      <c r="J449" s="256"/>
      <c r="K449" s="256"/>
      <c r="L449" s="260"/>
      <c r="M449" s="261"/>
      <c r="N449" s="262"/>
      <c r="O449" s="262"/>
      <c r="P449" s="262"/>
      <c r="Q449" s="262"/>
      <c r="R449" s="262"/>
      <c r="S449" s="262"/>
      <c r="T449" s="263"/>
      <c r="U449" s="15"/>
      <c r="V449" s="15"/>
      <c r="W449" s="15"/>
      <c r="X449" s="15"/>
      <c r="Y449" s="15"/>
      <c r="Z449" s="15"/>
      <c r="AA449" s="15"/>
      <c r="AB449" s="15"/>
      <c r="AC449" s="15"/>
      <c r="AD449" s="15"/>
      <c r="AE449" s="15"/>
      <c r="AT449" s="264" t="s">
        <v>136</v>
      </c>
      <c r="AU449" s="264" t="s">
        <v>85</v>
      </c>
      <c r="AV449" s="15" t="s">
        <v>83</v>
      </c>
      <c r="AW449" s="15" t="s">
        <v>31</v>
      </c>
      <c r="AX449" s="15" t="s">
        <v>75</v>
      </c>
      <c r="AY449" s="264" t="s">
        <v>126</v>
      </c>
    </row>
    <row r="450" s="13" customFormat="1">
      <c r="A450" s="13"/>
      <c r="B450" s="232"/>
      <c r="C450" s="233"/>
      <c r="D450" s="234" t="s">
        <v>136</v>
      </c>
      <c r="E450" s="235" t="s">
        <v>1</v>
      </c>
      <c r="F450" s="236" t="s">
        <v>1036</v>
      </c>
      <c r="G450" s="233"/>
      <c r="H450" s="237">
        <v>264.60000000000002</v>
      </c>
      <c r="I450" s="238"/>
      <c r="J450" s="233"/>
      <c r="K450" s="233"/>
      <c r="L450" s="239"/>
      <c r="M450" s="240"/>
      <c r="N450" s="241"/>
      <c r="O450" s="241"/>
      <c r="P450" s="241"/>
      <c r="Q450" s="241"/>
      <c r="R450" s="241"/>
      <c r="S450" s="241"/>
      <c r="T450" s="242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43" t="s">
        <v>136</v>
      </c>
      <c r="AU450" s="243" t="s">
        <v>85</v>
      </c>
      <c r="AV450" s="13" t="s">
        <v>85</v>
      </c>
      <c r="AW450" s="13" t="s">
        <v>31</v>
      </c>
      <c r="AX450" s="13" t="s">
        <v>75</v>
      </c>
      <c r="AY450" s="243" t="s">
        <v>126</v>
      </c>
    </row>
    <row r="451" s="15" customFormat="1">
      <c r="A451" s="15"/>
      <c r="B451" s="255"/>
      <c r="C451" s="256"/>
      <c r="D451" s="234" t="s">
        <v>136</v>
      </c>
      <c r="E451" s="257" t="s">
        <v>1</v>
      </c>
      <c r="F451" s="258" t="s">
        <v>1037</v>
      </c>
      <c r="G451" s="256"/>
      <c r="H451" s="257" t="s">
        <v>1</v>
      </c>
      <c r="I451" s="259"/>
      <c r="J451" s="256"/>
      <c r="K451" s="256"/>
      <c r="L451" s="260"/>
      <c r="M451" s="261"/>
      <c r="N451" s="262"/>
      <c r="O451" s="262"/>
      <c r="P451" s="262"/>
      <c r="Q451" s="262"/>
      <c r="R451" s="262"/>
      <c r="S451" s="262"/>
      <c r="T451" s="263"/>
      <c r="U451" s="15"/>
      <c r="V451" s="15"/>
      <c r="W451" s="15"/>
      <c r="X451" s="15"/>
      <c r="Y451" s="15"/>
      <c r="Z451" s="15"/>
      <c r="AA451" s="15"/>
      <c r="AB451" s="15"/>
      <c r="AC451" s="15"/>
      <c r="AD451" s="15"/>
      <c r="AE451" s="15"/>
      <c r="AT451" s="264" t="s">
        <v>136</v>
      </c>
      <c r="AU451" s="264" t="s">
        <v>85</v>
      </c>
      <c r="AV451" s="15" t="s">
        <v>83</v>
      </c>
      <c r="AW451" s="15" t="s">
        <v>31</v>
      </c>
      <c r="AX451" s="15" t="s">
        <v>75</v>
      </c>
      <c r="AY451" s="264" t="s">
        <v>126</v>
      </c>
    </row>
    <row r="452" s="13" customFormat="1">
      <c r="A452" s="13"/>
      <c r="B452" s="232"/>
      <c r="C452" s="233"/>
      <c r="D452" s="234" t="s">
        <v>136</v>
      </c>
      <c r="E452" s="235" t="s">
        <v>1</v>
      </c>
      <c r="F452" s="236" t="s">
        <v>1038</v>
      </c>
      <c r="G452" s="233"/>
      <c r="H452" s="237">
        <v>36</v>
      </c>
      <c r="I452" s="238"/>
      <c r="J452" s="233"/>
      <c r="K452" s="233"/>
      <c r="L452" s="239"/>
      <c r="M452" s="240"/>
      <c r="N452" s="241"/>
      <c r="O452" s="241"/>
      <c r="P452" s="241"/>
      <c r="Q452" s="241"/>
      <c r="R452" s="241"/>
      <c r="S452" s="241"/>
      <c r="T452" s="242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43" t="s">
        <v>136</v>
      </c>
      <c r="AU452" s="243" t="s">
        <v>85</v>
      </c>
      <c r="AV452" s="13" t="s">
        <v>85</v>
      </c>
      <c r="AW452" s="13" t="s">
        <v>31</v>
      </c>
      <c r="AX452" s="13" t="s">
        <v>75</v>
      </c>
      <c r="AY452" s="243" t="s">
        <v>126</v>
      </c>
    </row>
    <row r="453" s="14" customFormat="1">
      <c r="A453" s="14"/>
      <c r="B453" s="244"/>
      <c r="C453" s="245"/>
      <c r="D453" s="234" t="s">
        <v>136</v>
      </c>
      <c r="E453" s="246" t="s">
        <v>1</v>
      </c>
      <c r="F453" s="247" t="s">
        <v>139</v>
      </c>
      <c r="G453" s="245"/>
      <c r="H453" s="248">
        <v>2235.0079999999998</v>
      </c>
      <c r="I453" s="249"/>
      <c r="J453" s="245"/>
      <c r="K453" s="245"/>
      <c r="L453" s="250"/>
      <c r="M453" s="251"/>
      <c r="N453" s="252"/>
      <c r="O453" s="252"/>
      <c r="P453" s="252"/>
      <c r="Q453" s="252"/>
      <c r="R453" s="252"/>
      <c r="S453" s="252"/>
      <c r="T453" s="253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54" t="s">
        <v>136</v>
      </c>
      <c r="AU453" s="254" t="s">
        <v>85</v>
      </c>
      <c r="AV453" s="14" t="s">
        <v>134</v>
      </c>
      <c r="AW453" s="14" t="s">
        <v>31</v>
      </c>
      <c r="AX453" s="14" t="s">
        <v>83</v>
      </c>
      <c r="AY453" s="254" t="s">
        <v>126</v>
      </c>
    </row>
    <row r="454" s="2" customFormat="1" ht="24.15" customHeight="1">
      <c r="A454" s="38"/>
      <c r="B454" s="39"/>
      <c r="C454" s="218" t="s">
        <v>155</v>
      </c>
      <c r="D454" s="218" t="s">
        <v>128</v>
      </c>
      <c r="E454" s="219" t="s">
        <v>1039</v>
      </c>
      <c r="F454" s="220" t="s">
        <v>1040</v>
      </c>
      <c r="G454" s="221" t="s">
        <v>131</v>
      </c>
      <c r="H454" s="222">
        <v>2</v>
      </c>
      <c r="I454" s="223"/>
      <c r="J454" s="224">
        <f>ROUND(I454*H454,2)</f>
        <v>0</v>
      </c>
      <c r="K454" s="220" t="s">
        <v>132</v>
      </c>
      <c r="L454" s="225"/>
      <c r="M454" s="226" t="s">
        <v>1</v>
      </c>
      <c r="N454" s="227" t="s">
        <v>40</v>
      </c>
      <c r="O454" s="91"/>
      <c r="P454" s="228">
        <f>O454*H454</f>
        <v>0</v>
      </c>
      <c r="Q454" s="228">
        <v>0.034290000000000001</v>
      </c>
      <c r="R454" s="228">
        <f>Q454*H454</f>
        <v>0.068580000000000002</v>
      </c>
      <c r="S454" s="228">
        <v>0</v>
      </c>
      <c r="T454" s="229">
        <f>S454*H454</f>
        <v>0</v>
      </c>
      <c r="U454" s="38"/>
      <c r="V454" s="38"/>
      <c r="W454" s="38"/>
      <c r="X454" s="38"/>
      <c r="Y454" s="38"/>
      <c r="Z454" s="38"/>
      <c r="AA454" s="38"/>
      <c r="AB454" s="38"/>
      <c r="AC454" s="38"/>
      <c r="AD454" s="38"/>
      <c r="AE454" s="38"/>
      <c r="AR454" s="230" t="s">
        <v>133</v>
      </c>
      <c r="AT454" s="230" t="s">
        <v>128</v>
      </c>
      <c r="AU454" s="230" t="s">
        <v>85</v>
      </c>
      <c r="AY454" s="17" t="s">
        <v>126</v>
      </c>
      <c r="BE454" s="231">
        <f>IF(N454="základní",J454,0)</f>
        <v>0</v>
      </c>
      <c r="BF454" s="231">
        <f>IF(N454="snížená",J454,0)</f>
        <v>0</v>
      </c>
      <c r="BG454" s="231">
        <f>IF(N454="zákl. přenesená",J454,0)</f>
        <v>0</v>
      </c>
      <c r="BH454" s="231">
        <f>IF(N454="sníž. přenesená",J454,0)</f>
        <v>0</v>
      </c>
      <c r="BI454" s="231">
        <f>IF(N454="nulová",J454,0)</f>
        <v>0</v>
      </c>
      <c r="BJ454" s="17" t="s">
        <v>83</v>
      </c>
      <c r="BK454" s="231">
        <f>ROUND(I454*H454,2)</f>
        <v>0</v>
      </c>
      <c r="BL454" s="17" t="s">
        <v>134</v>
      </c>
      <c r="BM454" s="230" t="s">
        <v>1041</v>
      </c>
    </row>
    <row r="455" s="15" customFormat="1">
      <c r="A455" s="15"/>
      <c r="B455" s="255"/>
      <c r="C455" s="256"/>
      <c r="D455" s="234" t="s">
        <v>136</v>
      </c>
      <c r="E455" s="257" t="s">
        <v>1</v>
      </c>
      <c r="F455" s="258" t="s">
        <v>1042</v>
      </c>
      <c r="G455" s="256"/>
      <c r="H455" s="257" t="s">
        <v>1</v>
      </c>
      <c r="I455" s="259"/>
      <c r="J455" s="256"/>
      <c r="K455" s="256"/>
      <c r="L455" s="260"/>
      <c r="M455" s="261"/>
      <c r="N455" s="262"/>
      <c r="O455" s="262"/>
      <c r="P455" s="262"/>
      <c r="Q455" s="262"/>
      <c r="R455" s="262"/>
      <c r="S455" s="262"/>
      <c r="T455" s="263"/>
      <c r="U455" s="15"/>
      <c r="V455" s="15"/>
      <c r="W455" s="15"/>
      <c r="X455" s="15"/>
      <c r="Y455" s="15"/>
      <c r="Z455" s="15"/>
      <c r="AA455" s="15"/>
      <c r="AB455" s="15"/>
      <c r="AC455" s="15"/>
      <c r="AD455" s="15"/>
      <c r="AE455" s="15"/>
      <c r="AT455" s="264" t="s">
        <v>136</v>
      </c>
      <c r="AU455" s="264" t="s">
        <v>85</v>
      </c>
      <c r="AV455" s="15" t="s">
        <v>83</v>
      </c>
      <c r="AW455" s="15" t="s">
        <v>31</v>
      </c>
      <c r="AX455" s="15" t="s">
        <v>75</v>
      </c>
      <c r="AY455" s="264" t="s">
        <v>126</v>
      </c>
    </row>
    <row r="456" s="13" customFormat="1">
      <c r="A456" s="13"/>
      <c r="B456" s="232"/>
      <c r="C456" s="233"/>
      <c r="D456" s="234" t="s">
        <v>136</v>
      </c>
      <c r="E456" s="235" t="s">
        <v>1</v>
      </c>
      <c r="F456" s="236" t="s">
        <v>85</v>
      </c>
      <c r="G456" s="233"/>
      <c r="H456" s="237">
        <v>2</v>
      </c>
      <c r="I456" s="238"/>
      <c r="J456" s="233"/>
      <c r="K456" s="233"/>
      <c r="L456" s="239"/>
      <c r="M456" s="240"/>
      <c r="N456" s="241"/>
      <c r="O456" s="241"/>
      <c r="P456" s="241"/>
      <c r="Q456" s="241"/>
      <c r="R456" s="241"/>
      <c r="S456" s="241"/>
      <c r="T456" s="242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43" t="s">
        <v>136</v>
      </c>
      <c r="AU456" s="243" t="s">
        <v>85</v>
      </c>
      <c r="AV456" s="13" t="s">
        <v>85</v>
      </c>
      <c r="AW456" s="13" t="s">
        <v>31</v>
      </c>
      <c r="AX456" s="13" t="s">
        <v>75</v>
      </c>
      <c r="AY456" s="243" t="s">
        <v>126</v>
      </c>
    </row>
    <row r="457" s="14" customFormat="1">
      <c r="A457" s="14"/>
      <c r="B457" s="244"/>
      <c r="C457" s="245"/>
      <c r="D457" s="234" t="s">
        <v>136</v>
      </c>
      <c r="E457" s="246" t="s">
        <v>1</v>
      </c>
      <c r="F457" s="247" t="s">
        <v>139</v>
      </c>
      <c r="G457" s="245"/>
      <c r="H457" s="248">
        <v>2</v>
      </c>
      <c r="I457" s="249"/>
      <c r="J457" s="245"/>
      <c r="K457" s="245"/>
      <c r="L457" s="250"/>
      <c r="M457" s="251"/>
      <c r="N457" s="252"/>
      <c r="O457" s="252"/>
      <c r="P457" s="252"/>
      <c r="Q457" s="252"/>
      <c r="R457" s="252"/>
      <c r="S457" s="252"/>
      <c r="T457" s="253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54" t="s">
        <v>136</v>
      </c>
      <c r="AU457" s="254" t="s">
        <v>85</v>
      </c>
      <c r="AV457" s="14" t="s">
        <v>134</v>
      </c>
      <c r="AW457" s="14" t="s">
        <v>31</v>
      </c>
      <c r="AX457" s="14" t="s">
        <v>83</v>
      </c>
      <c r="AY457" s="254" t="s">
        <v>126</v>
      </c>
    </row>
    <row r="458" s="2" customFormat="1" ht="24.15" customHeight="1">
      <c r="A458" s="38"/>
      <c r="B458" s="39"/>
      <c r="C458" s="218" t="s">
        <v>465</v>
      </c>
      <c r="D458" s="218" t="s">
        <v>128</v>
      </c>
      <c r="E458" s="219" t="s">
        <v>1043</v>
      </c>
      <c r="F458" s="220" t="s">
        <v>1044</v>
      </c>
      <c r="G458" s="221" t="s">
        <v>131</v>
      </c>
      <c r="H458" s="222">
        <v>2</v>
      </c>
      <c r="I458" s="223"/>
      <c r="J458" s="224">
        <f>ROUND(I458*H458,2)</f>
        <v>0</v>
      </c>
      <c r="K458" s="220" t="s">
        <v>132</v>
      </c>
      <c r="L458" s="225"/>
      <c r="M458" s="226" t="s">
        <v>1</v>
      </c>
      <c r="N458" s="227" t="s">
        <v>40</v>
      </c>
      <c r="O458" s="91"/>
      <c r="P458" s="228">
        <f>O458*H458</f>
        <v>0</v>
      </c>
      <c r="Q458" s="228">
        <v>0.034819999999999997</v>
      </c>
      <c r="R458" s="228">
        <f>Q458*H458</f>
        <v>0.069639999999999994</v>
      </c>
      <c r="S458" s="228">
        <v>0</v>
      </c>
      <c r="T458" s="229">
        <f>S458*H458</f>
        <v>0</v>
      </c>
      <c r="U458" s="38"/>
      <c r="V458" s="38"/>
      <c r="W458" s="38"/>
      <c r="X458" s="38"/>
      <c r="Y458" s="38"/>
      <c r="Z458" s="38"/>
      <c r="AA458" s="38"/>
      <c r="AB458" s="38"/>
      <c r="AC458" s="38"/>
      <c r="AD458" s="38"/>
      <c r="AE458" s="38"/>
      <c r="AR458" s="230" t="s">
        <v>133</v>
      </c>
      <c r="AT458" s="230" t="s">
        <v>128</v>
      </c>
      <c r="AU458" s="230" t="s">
        <v>85</v>
      </c>
      <c r="AY458" s="17" t="s">
        <v>126</v>
      </c>
      <c r="BE458" s="231">
        <f>IF(N458="základní",J458,0)</f>
        <v>0</v>
      </c>
      <c r="BF458" s="231">
        <f>IF(N458="snížená",J458,0)</f>
        <v>0</v>
      </c>
      <c r="BG458" s="231">
        <f>IF(N458="zákl. přenesená",J458,0)</f>
        <v>0</v>
      </c>
      <c r="BH458" s="231">
        <f>IF(N458="sníž. přenesená",J458,0)</f>
        <v>0</v>
      </c>
      <c r="BI458" s="231">
        <f>IF(N458="nulová",J458,0)</f>
        <v>0</v>
      </c>
      <c r="BJ458" s="17" t="s">
        <v>83</v>
      </c>
      <c r="BK458" s="231">
        <f>ROUND(I458*H458,2)</f>
        <v>0</v>
      </c>
      <c r="BL458" s="17" t="s">
        <v>134</v>
      </c>
      <c r="BM458" s="230" t="s">
        <v>1045</v>
      </c>
    </row>
    <row r="459" s="15" customFormat="1">
      <c r="A459" s="15"/>
      <c r="B459" s="255"/>
      <c r="C459" s="256"/>
      <c r="D459" s="234" t="s">
        <v>136</v>
      </c>
      <c r="E459" s="257" t="s">
        <v>1</v>
      </c>
      <c r="F459" s="258" t="s">
        <v>1042</v>
      </c>
      <c r="G459" s="256"/>
      <c r="H459" s="257" t="s">
        <v>1</v>
      </c>
      <c r="I459" s="259"/>
      <c r="J459" s="256"/>
      <c r="K459" s="256"/>
      <c r="L459" s="260"/>
      <c r="M459" s="261"/>
      <c r="N459" s="262"/>
      <c r="O459" s="262"/>
      <c r="P459" s="262"/>
      <c r="Q459" s="262"/>
      <c r="R459" s="262"/>
      <c r="S459" s="262"/>
      <c r="T459" s="263"/>
      <c r="U459" s="15"/>
      <c r="V459" s="15"/>
      <c r="W459" s="15"/>
      <c r="X459" s="15"/>
      <c r="Y459" s="15"/>
      <c r="Z459" s="15"/>
      <c r="AA459" s="15"/>
      <c r="AB459" s="15"/>
      <c r="AC459" s="15"/>
      <c r="AD459" s="15"/>
      <c r="AE459" s="15"/>
      <c r="AT459" s="264" t="s">
        <v>136</v>
      </c>
      <c r="AU459" s="264" t="s">
        <v>85</v>
      </c>
      <c r="AV459" s="15" t="s">
        <v>83</v>
      </c>
      <c r="AW459" s="15" t="s">
        <v>31</v>
      </c>
      <c r="AX459" s="15" t="s">
        <v>75</v>
      </c>
      <c r="AY459" s="264" t="s">
        <v>126</v>
      </c>
    </row>
    <row r="460" s="13" customFormat="1">
      <c r="A460" s="13"/>
      <c r="B460" s="232"/>
      <c r="C460" s="233"/>
      <c r="D460" s="234" t="s">
        <v>136</v>
      </c>
      <c r="E460" s="235" t="s">
        <v>1</v>
      </c>
      <c r="F460" s="236" t="s">
        <v>85</v>
      </c>
      <c r="G460" s="233"/>
      <c r="H460" s="237">
        <v>2</v>
      </c>
      <c r="I460" s="238"/>
      <c r="J460" s="233"/>
      <c r="K460" s="233"/>
      <c r="L460" s="239"/>
      <c r="M460" s="240"/>
      <c r="N460" s="241"/>
      <c r="O460" s="241"/>
      <c r="P460" s="241"/>
      <c r="Q460" s="241"/>
      <c r="R460" s="241"/>
      <c r="S460" s="241"/>
      <c r="T460" s="242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43" t="s">
        <v>136</v>
      </c>
      <c r="AU460" s="243" t="s">
        <v>85</v>
      </c>
      <c r="AV460" s="13" t="s">
        <v>85</v>
      </c>
      <c r="AW460" s="13" t="s">
        <v>31</v>
      </c>
      <c r="AX460" s="13" t="s">
        <v>75</v>
      </c>
      <c r="AY460" s="243" t="s">
        <v>126</v>
      </c>
    </row>
    <row r="461" s="14" customFormat="1">
      <c r="A461" s="14"/>
      <c r="B461" s="244"/>
      <c r="C461" s="245"/>
      <c r="D461" s="234" t="s">
        <v>136</v>
      </c>
      <c r="E461" s="246" t="s">
        <v>1</v>
      </c>
      <c r="F461" s="247" t="s">
        <v>139</v>
      </c>
      <c r="G461" s="245"/>
      <c r="H461" s="248">
        <v>2</v>
      </c>
      <c r="I461" s="249"/>
      <c r="J461" s="245"/>
      <c r="K461" s="245"/>
      <c r="L461" s="250"/>
      <c r="M461" s="251"/>
      <c r="N461" s="252"/>
      <c r="O461" s="252"/>
      <c r="P461" s="252"/>
      <c r="Q461" s="252"/>
      <c r="R461" s="252"/>
      <c r="S461" s="252"/>
      <c r="T461" s="253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54" t="s">
        <v>136</v>
      </c>
      <c r="AU461" s="254" t="s">
        <v>85</v>
      </c>
      <c r="AV461" s="14" t="s">
        <v>134</v>
      </c>
      <c r="AW461" s="14" t="s">
        <v>31</v>
      </c>
      <c r="AX461" s="14" t="s">
        <v>83</v>
      </c>
      <c r="AY461" s="254" t="s">
        <v>126</v>
      </c>
    </row>
    <row r="462" s="2" customFormat="1" ht="24.15" customHeight="1">
      <c r="A462" s="38"/>
      <c r="B462" s="39"/>
      <c r="C462" s="218" t="s">
        <v>469</v>
      </c>
      <c r="D462" s="218" t="s">
        <v>128</v>
      </c>
      <c r="E462" s="219" t="s">
        <v>1046</v>
      </c>
      <c r="F462" s="220" t="s">
        <v>1047</v>
      </c>
      <c r="G462" s="221" t="s">
        <v>131</v>
      </c>
      <c r="H462" s="222">
        <v>6</v>
      </c>
      <c r="I462" s="223"/>
      <c r="J462" s="224">
        <f>ROUND(I462*H462,2)</f>
        <v>0</v>
      </c>
      <c r="K462" s="220" t="s">
        <v>132</v>
      </c>
      <c r="L462" s="225"/>
      <c r="M462" s="226" t="s">
        <v>1</v>
      </c>
      <c r="N462" s="227" t="s">
        <v>40</v>
      </c>
      <c r="O462" s="91"/>
      <c r="P462" s="228">
        <f>O462*H462</f>
        <v>0</v>
      </c>
      <c r="Q462" s="228">
        <v>0.032770000000000001</v>
      </c>
      <c r="R462" s="228">
        <f>Q462*H462</f>
        <v>0.19662000000000002</v>
      </c>
      <c r="S462" s="228">
        <v>0</v>
      </c>
      <c r="T462" s="229">
        <f>S462*H462</f>
        <v>0</v>
      </c>
      <c r="U462" s="38"/>
      <c r="V462" s="38"/>
      <c r="W462" s="38"/>
      <c r="X462" s="38"/>
      <c r="Y462" s="38"/>
      <c r="Z462" s="38"/>
      <c r="AA462" s="38"/>
      <c r="AB462" s="38"/>
      <c r="AC462" s="38"/>
      <c r="AD462" s="38"/>
      <c r="AE462" s="38"/>
      <c r="AR462" s="230" t="s">
        <v>133</v>
      </c>
      <c r="AT462" s="230" t="s">
        <v>128</v>
      </c>
      <c r="AU462" s="230" t="s">
        <v>85</v>
      </c>
      <c r="AY462" s="17" t="s">
        <v>126</v>
      </c>
      <c r="BE462" s="231">
        <f>IF(N462="základní",J462,0)</f>
        <v>0</v>
      </c>
      <c r="BF462" s="231">
        <f>IF(N462="snížená",J462,0)</f>
        <v>0</v>
      </c>
      <c r="BG462" s="231">
        <f>IF(N462="zákl. přenesená",J462,0)</f>
        <v>0</v>
      </c>
      <c r="BH462" s="231">
        <f>IF(N462="sníž. přenesená",J462,0)</f>
        <v>0</v>
      </c>
      <c r="BI462" s="231">
        <f>IF(N462="nulová",J462,0)</f>
        <v>0</v>
      </c>
      <c r="BJ462" s="17" t="s">
        <v>83</v>
      </c>
      <c r="BK462" s="231">
        <f>ROUND(I462*H462,2)</f>
        <v>0</v>
      </c>
      <c r="BL462" s="17" t="s">
        <v>134</v>
      </c>
      <c r="BM462" s="230" t="s">
        <v>1048</v>
      </c>
    </row>
    <row r="463" s="15" customFormat="1">
      <c r="A463" s="15"/>
      <c r="B463" s="255"/>
      <c r="C463" s="256"/>
      <c r="D463" s="234" t="s">
        <v>136</v>
      </c>
      <c r="E463" s="257" t="s">
        <v>1</v>
      </c>
      <c r="F463" s="258" t="s">
        <v>1049</v>
      </c>
      <c r="G463" s="256"/>
      <c r="H463" s="257" t="s">
        <v>1</v>
      </c>
      <c r="I463" s="259"/>
      <c r="J463" s="256"/>
      <c r="K463" s="256"/>
      <c r="L463" s="260"/>
      <c r="M463" s="261"/>
      <c r="N463" s="262"/>
      <c r="O463" s="262"/>
      <c r="P463" s="262"/>
      <c r="Q463" s="262"/>
      <c r="R463" s="262"/>
      <c r="S463" s="262"/>
      <c r="T463" s="263"/>
      <c r="U463" s="15"/>
      <c r="V463" s="15"/>
      <c r="W463" s="15"/>
      <c r="X463" s="15"/>
      <c r="Y463" s="15"/>
      <c r="Z463" s="15"/>
      <c r="AA463" s="15"/>
      <c r="AB463" s="15"/>
      <c r="AC463" s="15"/>
      <c r="AD463" s="15"/>
      <c r="AE463" s="15"/>
      <c r="AT463" s="264" t="s">
        <v>136</v>
      </c>
      <c r="AU463" s="264" t="s">
        <v>85</v>
      </c>
      <c r="AV463" s="15" t="s">
        <v>83</v>
      </c>
      <c r="AW463" s="15" t="s">
        <v>31</v>
      </c>
      <c r="AX463" s="15" t="s">
        <v>75</v>
      </c>
      <c r="AY463" s="264" t="s">
        <v>126</v>
      </c>
    </row>
    <row r="464" s="13" customFormat="1">
      <c r="A464" s="13"/>
      <c r="B464" s="232"/>
      <c r="C464" s="233"/>
      <c r="D464" s="234" t="s">
        <v>136</v>
      </c>
      <c r="E464" s="235" t="s">
        <v>1</v>
      </c>
      <c r="F464" s="236" t="s">
        <v>1050</v>
      </c>
      <c r="G464" s="233"/>
      <c r="H464" s="237">
        <v>6</v>
      </c>
      <c r="I464" s="238"/>
      <c r="J464" s="233"/>
      <c r="K464" s="233"/>
      <c r="L464" s="239"/>
      <c r="M464" s="240"/>
      <c r="N464" s="241"/>
      <c r="O464" s="241"/>
      <c r="P464" s="241"/>
      <c r="Q464" s="241"/>
      <c r="R464" s="241"/>
      <c r="S464" s="241"/>
      <c r="T464" s="242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43" t="s">
        <v>136</v>
      </c>
      <c r="AU464" s="243" t="s">
        <v>85</v>
      </c>
      <c r="AV464" s="13" t="s">
        <v>85</v>
      </c>
      <c r="AW464" s="13" t="s">
        <v>31</v>
      </c>
      <c r="AX464" s="13" t="s">
        <v>75</v>
      </c>
      <c r="AY464" s="243" t="s">
        <v>126</v>
      </c>
    </row>
    <row r="465" s="14" customFormat="1">
      <c r="A465" s="14"/>
      <c r="B465" s="244"/>
      <c r="C465" s="245"/>
      <c r="D465" s="234" t="s">
        <v>136</v>
      </c>
      <c r="E465" s="246" t="s">
        <v>1</v>
      </c>
      <c r="F465" s="247" t="s">
        <v>139</v>
      </c>
      <c r="G465" s="245"/>
      <c r="H465" s="248">
        <v>6</v>
      </c>
      <c r="I465" s="249"/>
      <c r="J465" s="245"/>
      <c r="K465" s="245"/>
      <c r="L465" s="250"/>
      <c r="M465" s="251"/>
      <c r="N465" s="252"/>
      <c r="O465" s="252"/>
      <c r="P465" s="252"/>
      <c r="Q465" s="252"/>
      <c r="R465" s="252"/>
      <c r="S465" s="252"/>
      <c r="T465" s="253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54" t="s">
        <v>136</v>
      </c>
      <c r="AU465" s="254" t="s">
        <v>85</v>
      </c>
      <c r="AV465" s="14" t="s">
        <v>134</v>
      </c>
      <c r="AW465" s="14" t="s">
        <v>31</v>
      </c>
      <c r="AX465" s="14" t="s">
        <v>83</v>
      </c>
      <c r="AY465" s="254" t="s">
        <v>126</v>
      </c>
    </row>
    <row r="466" s="2" customFormat="1" ht="24.15" customHeight="1">
      <c r="A466" s="38"/>
      <c r="B466" s="39"/>
      <c r="C466" s="218" t="s">
        <v>474</v>
      </c>
      <c r="D466" s="218" t="s">
        <v>128</v>
      </c>
      <c r="E466" s="219" t="s">
        <v>1051</v>
      </c>
      <c r="F466" s="220" t="s">
        <v>1052</v>
      </c>
      <c r="G466" s="221" t="s">
        <v>131</v>
      </c>
      <c r="H466" s="222">
        <v>8</v>
      </c>
      <c r="I466" s="223"/>
      <c r="J466" s="224">
        <f>ROUND(I466*H466,2)</f>
        <v>0</v>
      </c>
      <c r="K466" s="220" t="s">
        <v>132</v>
      </c>
      <c r="L466" s="225"/>
      <c r="M466" s="226" t="s">
        <v>1</v>
      </c>
      <c r="N466" s="227" t="s">
        <v>40</v>
      </c>
      <c r="O466" s="91"/>
      <c r="P466" s="228">
        <f>O466*H466</f>
        <v>0</v>
      </c>
      <c r="Q466" s="228">
        <v>0.0080000000000000002</v>
      </c>
      <c r="R466" s="228">
        <f>Q466*H466</f>
        <v>0.064000000000000001</v>
      </c>
      <c r="S466" s="228">
        <v>0</v>
      </c>
      <c r="T466" s="229">
        <f>S466*H466</f>
        <v>0</v>
      </c>
      <c r="U466" s="38"/>
      <c r="V466" s="38"/>
      <c r="W466" s="38"/>
      <c r="X466" s="38"/>
      <c r="Y466" s="38"/>
      <c r="Z466" s="38"/>
      <c r="AA466" s="38"/>
      <c r="AB466" s="38"/>
      <c r="AC466" s="38"/>
      <c r="AD466" s="38"/>
      <c r="AE466" s="38"/>
      <c r="AR466" s="230" t="s">
        <v>133</v>
      </c>
      <c r="AT466" s="230" t="s">
        <v>128</v>
      </c>
      <c r="AU466" s="230" t="s">
        <v>85</v>
      </c>
      <c r="AY466" s="17" t="s">
        <v>126</v>
      </c>
      <c r="BE466" s="231">
        <f>IF(N466="základní",J466,0)</f>
        <v>0</v>
      </c>
      <c r="BF466" s="231">
        <f>IF(N466="snížená",J466,0)</f>
        <v>0</v>
      </c>
      <c r="BG466" s="231">
        <f>IF(N466="zákl. přenesená",J466,0)</f>
        <v>0</v>
      </c>
      <c r="BH466" s="231">
        <f>IF(N466="sníž. přenesená",J466,0)</f>
        <v>0</v>
      </c>
      <c r="BI466" s="231">
        <f>IF(N466="nulová",J466,0)</f>
        <v>0</v>
      </c>
      <c r="BJ466" s="17" t="s">
        <v>83</v>
      </c>
      <c r="BK466" s="231">
        <f>ROUND(I466*H466,2)</f>
        <v>0</v>
      </c>
      <c r="BL466" s="17" t="s">
        <v>134</v>
      </c>
      <c r="BM466" s="230" t="s">
        <v>1053</v>
      </c>
    </row>
    <row r="467" s="15" customFormat="1">
      <c r="A467" s="15"/>
      <c r="B467" s="255"/>
      <c r="C467" s="256"/>
      <c r="D467" s="234" t="s">
        <v>136</v>
      </c>
      <c r="E467" s="257" t="s">
        <v>1</v>
      </c>
      <c r="F467" s="258" t="s">
        <v>1054</v>
      </c>
      <c r="G467" s="256"/>
      <c r="H467" s="257" t="s">
        <v>1</v>
      </c>
      <c r="I467" s="259"/>
      <c r="J467" s="256"/>
      <c r="K467" s="256"/>
      <c r="L467" s="260"/>
      <c r="M467" s="261"/>
      <c r="N467" s="262"/>
      <c r="O467" s="262"/>
      <c r="P467" s="262"/>
      <c r="Q467" s="262"/>
      <c r="R467" s="262"/>
      <c r="S467" s="262"/>
      <c r="T467" s="263"/>
      <c r="U467" s="15"/>
      <c r="V467" s="15"/>
      <c r="W467" s="15"/>
      <c r="X467" s="15"/>
      <c r="Y467" s="15"/>
      <c r="Z467" s="15"/>
      <c r="AA467" s="15"/>
      <c r="AB467" s="15"/>
      <c r="AC467" s="15"/>
      <c r="AD467" s="15"/>
      <c r="AE467" s="15"/>
      <c r="AT467" s="264" t="s">
        <v>136</v>
      </c>
      <c r="AU467" s="264" t="s">
        <v>85</v>
      </c>
      <c r="AV467" s="15" t="s">
        <v>83</v>
      </c>
      <c r="AW467" s="15" t="s">
        <v>31</v>
      </c>
      <c r="AX467" s="15" t="s">
        <v>75</v>
      </c>
      <c r="AY467" s="264" t="s">
        <v>126</v>
      </c>
    </row>
    <row r="468" s="13" customFormat="1">
      <c r="A468" s="13"/>
      <c r="B468" s="232"/>
      <c r="C468" s="233"/>
      <c r="D468" s="234" t="s">
        <v>136</v>
      </c>
      <c r="E468" s="235" t="s">
        <v>1</v>
      </c>
      <c r="F468" s="236" t="s">
        <v>133</v>
      </c>
      <c r="G468" s="233"/>
      <c r="H468" s="237">
        <v>8</v>
      </c>
      <c r="I468" s="238"/>
      <c r="J468" s="233"/>
      <c r="K468" s="233"/>
      <c r="L468" s="239"/>
      <c r="M468" s="240"/>
      <c r="N468" s="241"/>
      <c r="O468" s="241"/>
      <c r="P468" s="241"/>
      <c r="Q468" s="241"/>
      <c r="R468" s="241"/>
      <c r="S468" s="241"/>
      <c r="T468" s="242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43" t="s">
        <v>136</v>
      </c>
      <c r="AU468" s="243" t="s">
        <v>85</v>
      </c>
      <c r="AV468" s="13" t="s">
        <v>85</v>
      </c>
      <c r="AW468" s="13" t="s">
        <v>31</v>
      </c>
      <c r="AX468" s="13" t="s">
        <v>75</v>
      </c>
      <c r="AY468" s="243" t="s">
        <v>126</v>
      </c>
    </row>
    <row r="469" s="14" customFormat="1">
      <c r="A469" s="14"/>
      <c r="B469" s="244"/>
      <c r="C469" s="245"/>
      <c r="D469" s="234" t="s">
        <v>136</v>
      </c>
      <c r="E469" s="246" t="s">
        <v>1</v>
      </c>
      <c r="F469" s="247" t="s">
        <v>139</v>
      </c>
      <c r="G469" s="245"/>
      <c r="H469" s="248">
        <v>8</v>
      </c>
      <c r="I469" s="249"/>
      <c r="J469" s="245"/>
      <c r="K469" s="245"/>
      <c r="L469" s="250"/>
      <c r="M469" s="251"/>
      <c r="N469" s="252"/>
      <c r="O469" s="252"/>
      <c r="P469" s="252"/>
      <c r="Q469" s="252"/>
      <c r="R469" s="252"/>
      <c r="S469" s="252"/>
      <c r="T469" s="253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54" t="s">
        <v>136</v>
      </c>
      <c r="AU469" s="254" t="s">
        <v>85</v>
      </c>
      <c r="AV469" s="14" t="s">
        <v>134</v>
      </c>
      <c r="AW469" s="14" t="s">
        <v>31</v>
      </c>
      <c r="AX469" s="14" t="s">
        <v>83</v>
      </c>
      <c r="AY469" s="254" t="s">
        <v>126</v>
      </c>
    </row>
    <row r="470" s="2" customFormat="1" ht="24.15" customHeight="1">
      <c r="A470" s="38"/>
      <c r="B470" s="39"/>
      <c r="C470" s="218" t="s">
        <v>478</v>
      </c>
      <c r="D470" s="218" t="s">
        <v>128</v>
      </c>
      <c r="E470" s="219" t="s">
        <v>1055</v>
      </c>
      <c r="F470" s="220" t="s">
        <v>1056</v>
      </c>
      <c r="G470" s="221" t="s">
        <v>413</v>
      </c>
      <c r="H470" s="222">
        <v>30</v>
      </c>
      <c r="I470" s="223"/>
      <c r="J470" s="224">
        <f>ROUND(I470*H470,2)</f>
        <v>0</v>
      </c>
      <c r="K470" s="220" t="s">
        <v>132</v>
      </c>
      <c r="L470" s="225"/>
      <c r="M470" s="226" t="s">
        <v>1</v>
      </c>
      <c r="N470" s="227" t="s">
        <v>40</v>
      </c>
      <c r="O470" s="91"/>
      <c r="P470" s="228">
        <f>O470*H470</f>
        <v>0</v>
      </c>
      <c r="Q470" s="228">
        <v>0</v>
      </c>
      <c r="R470" s="228">
        <f>Q470*H470</f>
        <v>0</v>
      </c>
      <c r="S470" s="228">
        <v>0</v>
      </c>
      <c r="T470" s="229">
        <f>S470*H470</f>
        <v>0</v>
      </c>
      <c r="U470" s="38"/>
      <c r="V470" s="38"/>
      <c r="W470" s="38"/>
      <c r="X470" s="38"/>
      <c r="Y470" s="38"/>
      <c r="Z470" s="38"/>
      <c r="AA470" s="38"/>
      <c r="AB470" s="38"/>
      <c r="AC470" s="38"/>
      <c r="AD470" s="38"/>
      <c r="AE470" s="38"/>
      <c r="AR470" s="230" t="s">
        <v>133</v>
      </c>
      <c r="AT470" s="230" t="s">
        <v>128</v>
      </c>
      <c r="AU470" s="230" t="s">
        <v>85</v>
      </c>
      <c r="AY470" s="17" t="s">
        <v>126</v>
      </c>
      <c r="BE470" s="231">
        <f>IF(N470="základní",J470,0)</f>
        <v>0</v>
      </c>
      <c r="BF470" s="231">
        <f>IF(N470="snížená",J470,0)</f>
        <v>0</v>
      </c>
      <c r="BG470" s="231">
        <f>IF(N470="zákl. přenesená",J470,0)</f>
        <v>0</v>
      </c>
      <c r="BH470" s="231">
        <f>IF(N470="sníž. přenesená",J470,0)</f>
        <v>0</v>
      </c>
      <c r="BI470" s="231">
        <f>IF(N470="nulová",J470,0)</f>
        <v>0</v>
      </c>
      <c r="BJ470" s="17" t="s">
        <v>83</v>
      </c>
      <c r="BK470" s="231">
        <f>ROUND(I470*H470,2)</f>
        <v>0</v>
      </c>
      <c r="BL470" s="17" t="s">
        <v>134</v>
      </c>
      <c r="BM470" s="230" t="s">
        <v>1057</v>
      </c>
    </row>
    <row r="471" s="15" customFormat="1">
      <c r="A471" s="15"/>
      <c r="B471" s="255"/>
      <c r="C471" s="256"/>
      <c r="D471" s="234" t="s">
        <v>136</v>
      </c>
      <c r="E471" s="257" t="s">
        <v>1</v>
      </c>
      <c r="F471" s="258" t="s">
        <v>1058</v>
      </c>
      <c r="G471" s="256"/>
      <c r="H471" s="257" t="s">
        <v>1</v>
      </c>
      <c r="I471" s="259"/>
      <c r="J471" s="256"/>
      <c r="K471" s="256"/>
      <c r="L471" s="260"/>
      <c r="M471" s="261"/>
      <c r="N471" s="262"/>
      <c r="O471" s="262"/>
      <c r="P471" s="262"/>
      <c r="Q471" s="262"/>
      <c r="R471" s="262"/>
      <c r="S471" s="262"/>
      <c r="T471" s="263"/>
      <c r="U471" s="15"/>
      <c r="V471" s="15"/>
      <c r="W471" s="15"/>
      <c r="X471" s="15"/>
      <c r="Y471" s="15"/>
      <c r="Z471" s="15"/>
      <c r="AA471" s="15"/>
      <c r="AB471" s="15"/>
      <c r="AC471" s="15"/>
      <c r="AD471" s="15"/>
      <c r="AE471" s="15"/>
      <c r="AT471" s="264" t="s">
        <v>136</v>
      </c>
      <c r="AU471" s="264" t="s">
        <v>85</v>
      </c>
      <c r="AV471" s="15" t="s">
        <v>83</v>
      </c>
      <c r="AW471" s="15" t="s">
        <v>31</v>
      </c>
      <c r="AX471" s="15" t="s">
        <v>75</v>
      </c>
      <c r="AY471" s="264" t="s">
        <v>126</v>
      </c>
    </row>
    <row r="472" s="13" customFormat="1">
      <c r="A472" s="13"/>
      <c r="B472" s="232"/>
      <c r="C472" s="233"/>
      <c r="D472" s="234" t="s">
        <v>136</v>
      </c>
      <c r="E472" s="235" t="s">
        <v>1</v>
      </c>
      <c r="F472" s="236" t="s">
        <v>1059</v>
      </c>
      <c r="G472" s="233"/>
      <c r="H472" s="237">
        <v>12</v>
      </c>
      <c r="I472" s="238"/>
      <c r="J472" s="233"/>
      <c r="K472" s="233"/>
      <c r="L472" s="239"/>
      <c r="M472" s="240"/>
      <c r="N472" s="241"/>
      <c r="O472" s="241"/>
      <c r="P472" s="241"/>
      <c r="Q472" s="241"/>
      <c r="R472" s="241"/>
      <c r="S472" s="241"/>
      <c r="T472" s="242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43" t="s">
        <v>136</v>
      </c>
      <c r="AU472" s="243" t="s">
        <v>85</v>
      </c>
      <c r="AV472" s="13" t="s">
        <v>85</v>
      </c>
      <c r="AW472" s="13" t="s">
        <v>31</v>
      </c>
      <c r="AX472" s="13" t="s">
        <v>75</v>
      </c>
      <c r="AY472" s="243" t="s">
        <v>126</v>
      </c>
    </row>
    <row r="473" s="13" customFormat="1">
      <c r="A473" s="13"/>
      <c r="B473" s="232"/>
      <c r="C473" s="233"/>
      <c r="D473" s="234" t="s">
        <v>136</v>
      </c>
      <c r="E473" s="235" t="s">
        <v>1</v>
      </c>
      <c r="F473" s="236" t="s">
        <v>1060</v>
      </c>
      <c r="G473" s="233"/>
      <c r="H473" s="237">
        <v>18</v>
      </c>
      <c r="I473" s="238"/>
      <c r="J473" s="233"/>
      <c r="K473" s="233"/>
      <c r="L473" s="239"/>
      <c r="M473" s="240"/>
      <c r="N473" s="241"/>
      <c r="O473" s="241"/>
      <c r="P473" s="241"/>
      <c r="Q473" s="241"/>
      <c r="R473" s="241"/>
      <c r="S473" s="241"/>
      <c r="T473" s="242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43" t="s">
        <v>136</v>
      </c>
      <c r="AU473" s="243" t="s">
        <v>85</v>
      </c>
      <c r="AV473" s="13" t="s">
        <v>85</v>
      </c>
      <c r="AW473" s="13" t="s">
        <v>31</v>
      </c>
      <c r="AX473" s="13" t="s">
        <v>75</v>
      </c>
      <c r="AY473" s="243" t="s">
        <v>126</v>
      </c>
    </row>
    <row r="474" s="14" customFormat="1">
      <c r="A474" s="14"/>
      <c r="B474" s="244"/>
      <c r="C474" s="245"/>
      <c r="D474" s="234" t="s">
        <v>136</v>
      </c>
      <c r="E474" s="246" t="s">
        <v>1</v>
      </c>
      <c r="F474" s="247" t="s">
        <v>139</v>
      </c>
      <c r="G474" s="245"/>
      <c r="H474" s="248">
        <v>30</v>
      </c>
      <c r="I474" s="249"/>
      <c r="J474" s="245"/>
      <c r="K474" s="245"/>
      <c r="L474" s="250"/>
      <c r="M474" s="251"/>
      <c r="N474" s="252"/>
      <c r="O474" s="252"/>
      <c r="P474" s="252"/>
      <c r="Q474" s="252"/>
      <c r="R474" s="252"/>
      <c r="S474" s="252"/>
      <c r="T474" s="253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54" t="s">
        <v>136</v>
      </c>
      <c r="AU474" s="254" t="s">
        <v>85</v>
      </c>
      <c r="AV474" s="14" t="s">
        <v>134</v>
      </c>
      <c r="AW474" s="14" t="s">
        <v>31</v>
      </c>
      <c r="AX474" s="14" t="s">
        <v>83</v>
      </c>
      <c r="AY474" s="254" t="s">
        <v>126</v>
      </c>
    </row>
    <row r="475" s="2" customFormat="1" ht="24.15" customHeight="1">
      <c r="A475" s="38"/>
      <c r="B475" s="39"/>
      <c r="C475" s="218" t="s">
        <v>485</v>
      </c>
      <c r="D475" s="218" t="s">
        <v>128</v>
      </c>
      <c r="E475" s="219" t="s">
        <v>1061</v>
      </c>
      <c r="F475" s="220" t="s">
        <v>1062</v>
      </c>
      <c r="G475" s="221" t="s">
        <v>207</v>
      </c>
      <c r="H475" s="222">
        <v>43.631999999999998</v>
      </c>
      <c r="I475" s="223"/>
      <c r="J475" s="224">
        <f>ROUND(I475*H475,2)</f>
        <v>0</v>
      </c>
      <c r="K475" s="220" t="s">
        <v>132</v>
      </c>
      <c r="L475" s="225"/>
      <c r="M475" s="226" t="s">
        <v>1</v>
      </c>
      <c r="N475" s="227" t="s">
        <v>40</v>
      </c>
      <c r="O475" s="91"/>
      <c r="P475" s="228">
        <f>O475*H475</f>
        <v>0</v>
      </c>
      <c r="Q475" s="228">
        <v>1</v>
      </c>
      <c r="R475" s="228">
        <f>Q475*H475</f>
        <v>43.631999999999998</v>
      </c>
      <c r="S475" s="228">
        <v>0</v>
      </c>
      <c r="T475" s="229">
        <f>S475*H475</f>
        <v>0</v>
      </c>
      <c r="U475" s="38"/>
      <c r="V475" s="38"/>
      <c r="W475" s="38"/>
      <c r="X475" s="38"/>
      <c r="Y475" s="38"/>
      <c r="Z475" s="38"/>
      <c r="AA475" s="38"/>
      <c r="AB475" s="38"/>
      <c r="AC475" s="38"/>
      <c r="AD475" s="38"/>
      <c r="AE475" s="38"/>
      <c r="AR475" s="230" t="s">
        <v>133</v>
      </c>
      <c r="AT475" s="230" t="s">
        <v>128</v>
      </c>
      <c r="AU475" s="230" t="s">
        <v>85</v>
      </c>
      <c r="AY475" s="17" t="s">
        <v>126</v>
      </c>
      <c r="BE475" s="231">
        <f>IF(N475="základní",J475,0)</f>
        <v>0</v>
      </c>
      <c r="BF475" s="231">
        <f>IF(N475="snížená",J475,0)</f>
        <v>0</v>
      </c>
      <c r="BG475" s="231">
        <f>IF(N475="zákl. přenesená",J475,0)</f>
        <v>0</v>
      </c>
      <c r="BH475" s="231">
        <f>IF(N475="sníž. přenesená",J475,0)</f>
        <v>0</v>
      </c>
      <c r="BI475" s="231">
        <f>IF(N475="nulová",J475,0)</f>
        <v>0</v>
      </c>
      <c r="BJ475" s="17" t="s">
        <v>83</v>
      </c>
      <c r="BK475" s="231">
        <f>ROUND(I475*H475,2)</f>
        <v>0</v>
      </c>
      <c r="BL475" s="17" t="s">
        <v>134</v>
      </c>
      <c r="BM475" s="230" t="s">
        <v>1063</v>
      </c>
    </row>
    <row r="476" s="15" customFormat="1">
      <c r="A476" s="15"/>
      <c r="B476" s="255"/>
      <c r="C476" s="256"/>
      <c r="D476" s="234" t="s">
        <v>136</v>
      </c>
      <c r="E476" s="257" t="s">
        <v>1</v>
      </c>
      <c r="F476" s="258" t="s">
        <v>1064</v>
      </c>
      <c r="G476" s="256"/>
      <c r="H476" s="257" t="s">
        <v>1</v>
      </c>
      <c r="I476" s="259"/>
      <c r="J476" s="256"/>
      <c r="K476" s="256"/>
      <c r="L476" s="260"/>
      <c r="M476" s="261"/>
      <c r="N476" s="262"/>
      <c r="O476" s="262"/>
      <c r="P476" s="262"/>
      <c r="Q476" s="262"/>
      <c r="R476" s="262"/>
      <c r="S476" s="262"/>
      <c r="T476" s="263"/>
      <c r="U476" s="15"/>
      <c r="V476" s="15"/>
      <c r="W476" s="15"/>
      <c r="X476" s="15"/>
      <c r="Y476" s="15"/>
      <c r="Z476" s="15"/>
      <c r="AA476" s="15"/>
      <c r="AB476" s="15"/>
      <c r="AC476" s="15"/>
      <c r="AD476" s="15"/>
      <c r="AE476" s="15"/>
      <c r="AT476" s="264" t="s">
        <v>136</v>
      </c>
      <c r="AU476" s="264" t="s">
        <v>85</v>
      </c>
      <c r="AV476" s="15" t="s">
        <v>83</v>
      </c>
      <c r="AW476" s="15" t="s">
        <v>31</v>
      </c>
      <c r="AX476" s="15" t="s">
        <v>75</v>
      </c>
      <c r="AY476" s="264" t="s">
        <v>126</v>
      </c>
    </row>
    <row r="477" s="13" customFormat="1">
      <c r="A477" s="13"/>
      <c r="B477" s="232"/>
      <c r="C477" s="233"/>
      <c r="D477" s="234" t="s">
        <v>136</v>
      </c>
      <c r="E477" s="235" t="s">
        <v>1</v>
      </c>
      <c r="F477" s="236" t="s">
        <v>1065</v>
      </c>
      <c r="G477" s="233"/>
      <c r="H477" s="237">
        <v>43.631999999999998</v>
      </c>
      <c r="I477" s="238"/>
      <c r="J477" s="233"/>
      <c r="K477" s="233"/>
      <c r="L477" s="239"/>
      <c r="M477" s="240"/>
      <c r="N477" s="241"/>
      <c r="O477" s="241"/>
      <c r="P477" s="241"/>
      <c r="Q477" s="241"/>
      <c r="R477" s="241"/>
      <c r="S477" s="241"/>
      <c r="T477" s="242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43" t="s">
        <v>136</v>
      </c>
      <c r="AU477" s="243" t="s">
        <v>85</v>
      </c>
      <c r="AV477" s="13" t="s">
        <v>85</v>
      </c>
      <c r="AW477" s="13" t="s">
        <v>31</v>
      </c>
      <c r="AX477" s="13" t="s">
        <v>75</v>
      </c>
      <c r="AY477" s="243" t="s">
        <v>126</v>
      </c>
    </row>
    <row r="478" s="14" customFormat="1">
      <c r="A478" s="14"/>
      <c r="B478" s="244"/>
      <c r="C478" s="245"/>
      <c r="D478" s="234" t="s">
        <v>136</v>
      </c>
      <c r="E478" s="246" t="s">
        <v>1</v>
      </c>
      <c r="F478" s="247" t="s">
        <v>139</v>
      </c>
      <c r="G478" s="245"/>
      <c r="H478" s="248">
        <v>43.631999999999998</v>
      </c>
      <c r="I478" s="249"/>
      <c r="J478" s="245"/>
      <c r="K478" s="245"/>
      <c r="L478" s="250"/>
      <c r="M478" s="251"/>
      <c r="N478" s="252"/>
      <c r="O478" s="252"/>
      <c r="P478" s="252"/>
      <c r="Q478" s="252"/>
      <c r="R478" s="252"/>
      <c r="S478" s="252"/>
      <c r="T478" s="253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54" t="s">
        <v>136</v>
      </c>
      <c r="AU478" s="254" t="s">
        <v>85</v>
      </c>
      <c r="AV478" s="14" t="s">
        <v>134</v>
      </c>
      <c r="AW478" s="14" t="s">
        <v>31</v>
      </c>
      <c r="AX478" s="14" t="s">
        <v>83</v>
      </c>
      <c r="AY478" s="254" t="s">
        <v>126</v>
      </c>
    </row>
    <row r="479" s="12" customFormat="1" ht="22.8" customHeight="1">
      <c r="A479" s="12"/>
      <c r="B479" s="202"/>
      <c r="C479" s="203"/>
      <c r="D479" s="204" t="s">
        <v>74</v>
      </c>
      <c r="E479" s="216" t="s">
        <v>165</v>
      </c>
      <c r="F479" s="216" t="s">
        <v>271</v>
      </c>
      <c r="G479" s="203"/>
      <c r="H479" s="203"/>
      <c r="I479" s="206"/>
      <c r="J479" s="217">
        <f>BK479</f>
        <v>0</v>
      </c>
      <c r="K479" s="203"/>
      <c r="L479" s="208"/>
      <c r="M479" s="209"/>
      <c r="N479" s="210"/>
      <c r="O479" s="210"/>
      <c r="P479" s="211">
        <f>SUM(P480:P801)</f>
        <v>0</v>
      </c>
      <c r="Q479" s="210"/>
      <c r="R479" s="211">
        <f>SUM(R480:R801)</f>
        <v>0.0030000000000000001</v>
      </c>
      <c r="S479" s="210"/>
      <c r="T479" s="212">
        <f>SUM(T480:T801)</f>
        <v>0</v>
      </c>
      <c r="U479" s="12"/>
      <c r="V479" s="12"/>
      <c r="W479" s="12"/>
      <c r="X479" s="12"/>
      <c r="Y479" s="12"/>
      <c r="Z479" s="12"/>
      <c r="AA479" s="12"/>
      <c r="AB479" s="12"/>
      <c r="AC479" s="12"/>
      <c r="AD479" s="12"/>
      <c r="AE479" s="12"/>
      <c r="AR479" s="213" t="s">
        <v>83</v>
      </c>
      <c r="AT479" s="214" t="s">
        <v>74</v>
      </c>
      <c r="AU479" s="214" t="s">
        <v>83</v>
      </c>
      <c r="AY479" s="213" t="s">
        <v>126</v>
      </c>
      <c r="BK479" s="215">
        <f>SUM(BK480:BK801)</f>
        <v>0</v>
      </c>
    </row>
    <row r="480" s="2" customFormat="1" ht="37.8" customHeight="1">
      <c r="A480" s="38"/>
      <c r="B480" s="39"/>
      <c r="C480" s="265" t="s">
        <v>491</v>
      </c>
      <c r="D480" s="265" t="s">
        <v>273</v>
      </c>
      <c r="E480" s="266" t="s">
        <v>1066</v>
      </c>
      <c r="F480" s="267" t="s">
        <v>1067</v>
      </c>
      <c r="G480" s="268" t="s">
        <v>413</v>
      </c>
      <c r="H480" s="269">
        <v>30</v>
      </c>
      <c r="I480" s="270"/>
      <c r="J480" s="271">
        <f>ROUND(I480*H480,2)</f>
        <v>0</v>
      </c>
      <c r="K480" s="267" t="s">
        <v>1068</v>
      </c>
      <c r="L480" s="44"/>
      <c r="M480" s="272" t="s">
        <v>1</v>
      </c>
      <c r="N480" s="273" t="s">
        <v>40</v>
      </c>
      <c r="O480" s="91"/>
      <c r="P480" s="228">
        <f>O480*H480</f>
        <v>0</v>
      </c>
      <c r="Q480" s="228">
        <v>0.00010000000000000001</v>
      </c>
      <c r="R480" s="228">
        <f>Q480*H480</f>
        <v>0.0030000000000000001</v>
      </c>
      <c r="S480" s="228">
        <v>0</v>
      </c>
      <c r="T480" s="229">
        <f>S480*H480</f>
        <v>0</v>
      </c>
      <c r="U480" s="38"/>
      <c r="V480" s="38"/>
      <c r="W480" s="38"/>
      <c r="X480" s="38"/>
      <c r="Y480" s="38"/>
      <c r="Z480" s="38"/>
      <c r="AA480" s="38"/>
      <c r="AB480" s="38"/>
      <c r="AC480" s="38"/>
      <c r="AD480" s="38"/>
      <c r="AE480" s="38"/>
      <c r="AR480" s="230" t="s">
        <v>134</v>
      </c>
      <c r="AT480" s="230" t="s">
        <v>273</v>
      </c>
      <c r="AU480" s="230" t="s">
        <v>85</v>
      </c>
      <c r="AY480" s="17" t="s">
        <v>126</v>
      </c>
      <c r="BE480" s="231">
        <f>IF(N480="základní",J480,0)</f>
        <v>0</v>
      </c>
      <c r="BF480" s="231">
        <f>IF(N480="snížená",J480,0)</f>
        <v>0</v>
      </c>
      <c r="BG480" s="231">
        <f>IF(N480="zákl. přenesená",J480,0)</f>
        <v>0</v>
      </c>
      <c r="BH480" s="231">
        <f>IF(N480="sníž. přenesená",J480,0)</f>
        <v>0</v>
      </c>
      <c r="BI480" s="231">
        <f>IF(N480="nulová",J480,0)</f>
        <v>0</v>
      </c>
      <c r="BJ480" s="17" t="s">
        <v>83</v>
      </c>
      <c r="BK480" s="231">
        <f>ROUND(I480*H480,2)</f>
        <v>0</v>
      </c>
      <c r="BL480" s="17" t="s">
        <v>134</v>
      </c>
      <c r="BM480" s="230" t="s">
        <v>1069</v>
      </c>
    </row>
    <row r="481" s="2" customFormat="1">
      <c r="A481" s="38"/>
      <c r="B481" s="39"/>
      <c r="C481" s="40"/>
      <c r="D481" s="234" t="s">
        <v>277</v>
      </c>
      <c r="E481" s="40"/>
      <c r="F481" s="274" t="s">
        <v>1070</v>
      </c>
      <c r="G481" s="40"/>
      <c r="H481" s="40"/>
      <c r="I481" s="275"/>
      <c r="J481" s="40"/>
      <c r="K481" s="40"/>
      <c r="L481" s="44"/>
      <c r="M481" s="276"/>
      <c r="N481" s="277"/>
      <c r="O481" s="91"/>
      <c r="P481" s="91"/>
      <c r="Q481" s="91"/>
      <c r="R481" s="91"/>
      <c r="S481" s="91"/>
      <c r="T481" s="92"/>
      <c r="U481" s="38"/>
      <c r="V481" s="38"/>
      <c r="W481" s="38"/>
      <c r="X481" s="38"/>
      <c r="Y481" s="38"/>
      <c r="Z481" s="38"/>
      <c r="AA481" s="38"/>
      <c r="AB481" s="38"/>
      <c r="AC481" s="38"/>
      <c r="AD481" s="38"/>
      <c r="AE481" s="38"/>
      <c r="AT481" s="17" t="s">
        <v>277</v>
      </c>
      <c r="AU481" s="17" t="s">
        <v>85</v>
      </c>
    </row>
    <row r="482" s="15" customFormat="1">
      <c r="A482" s="15"/>
      <c r="B482" s="255"/>
      <c r="C482" s="256"/>
      <c r="D482" s="234" t="s">
        <v>136</v>
      </c>
      <c r="E482" s="257" t="s">
        <v>1</v>
      </c>
      <c r="F482" s="258" t="s">
        <v>1058</v>
      </c>
      <c r="G482" s="256"/>
      <c r="H482" s="257" t="s">
        <v>1</v>
      </c>
      <c r="I482" s="259"/>
      <c r="J482" s="256"/>
      <c r="K482" s="256"/>
      <c r="L482" s="260"/>
      <c r="M482" s="261"/>
      <c r="N482" s="262"/>
      <c r="O482" s="262"/>
      <c r="P482" s="262"/>
      <c r="Q482" s="262"/>
      <c r="R482" s="262"/>
      <c r="S482" s="262"/>
      <c r="T482" s="263"/>
      <c r="U482" s="15"/>
      <c r="V482" s="15"/>
      <c r="W482" s="15"/>
      <c r="X482" s="15"/>
      <c r="Y482" s="15"/>
      <c r="Z482" s="15"/>
      <c r="AA482" s="15"/>
      <c r="AB482" s="15"/>
      <c r="AC482" s="15"/>
      <c r="AD482" s="15"/>
      <c r="AE482" s="15"/>
      <c r="AT482" s="264" t="s">
        <v>136</v>
      </c>
      <c r="AU482" s="264" t="s">
        <v>85</v>
      </c>
      <c r="AV482" s="15" t="s">
        <v>83</v>
      </c>
      <c r="AW482" s="15" t="s">
        <v>31</v>
      </c>
      <c r="AX482" s="15" t="s">
        <v>75</v>
      </c>
      <c r="AY482" s="264" t="s">
        <v>126</v>
      </c>
    </row>
    <row r="483" s="13" customFormat="1">
      <c r="A483" s="13"/>
      <c r="B483" s="232"/>
      <c r="C483" s="233"/>
      <c r="D483" s="234" t="s">
        <v>136</v>
      </c>
      <c r="E483" s="235" t="s">
        <v>1</v>
      </c>
      <c r="F483" s="236" t="s">
        <v>1059</v>
      </c>
      <c r="G483" s="233"/>
      <c r="H483" s="237">
        <v>12</v>
      </c>
      <c r="I483" s="238"/>
      <c r="J483" s="233"/>
      <c r="K483" s="233"/>
      <c r="L483" s="239"/>
      <c r="M483" s="240"/>
      <c r="N483" s="241"/>
      <c r="O483" s="241"/>
      <c r="P483" s="241"/>
      <c r="Q483" s="241"/>
      <c r="R483" s="241"/>
      <c r="S483" s="241"/>
      <c r="T483" s="242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43" t="s">
        <v>136</v>
      </c>
      <c r="AU483" s="243" t="s">
        <v>85</v>
      </c>
      <c r="AV483" s="13" t="s">
        <v>85</v>
      </c>
      <c r="AW483" s="13" t="s">
        <v>31</v>
      </c>
      <c r="AX483" s="13" t="s">
        <v>75</v>
      </c>
      <c r="AY483" s="243" t="s">
        <v>126</v>
      </c>
    </row>
    <row r="484" s="13" customFormat="1">
      <c r="A484" s="13"/>
      <c r="B484" s="232"/>
      <c r="C484" s="233"/>
      <c r="D484" s="234" t="s">
        <v>136</v>
      </c>
      <c r="E484" s="235" t="s">
        <v>1</v>
      </c>
      <c r="F484" s="236" t="s">
        <v>1060</v>
      </c>
      <c r="G484" s="233"/>
      <c r="H484" s="237">
        <v>18</v>
      </c>
      <c r="I484" s="238"/>
      <c r="J484" s="233"/>
      <c r="K484" s="233"/>
      <c r="L484" s="239"/>
      <c r="M484" s="240"/>
      <c r="N484" s="241"/>
      <c r="O484" s="241"/>
      <c r="P484" s="241"/>
      <c r="Q484" s="241"/>
      <c r="R484" s="241"/>
      <c r="S484" s="241"/>
      <c r="T484" s="242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43" t="s">
        <v>136</v>
      </c>
      <c r="AU484" s="243" t="s">
        <v>85</v>
      </c>
      <c r="AV484" s="13" t="s">
        <v>85</v>
      </c>
      <c r="AW484" s="13" t="s">
        <v>31</v>
      </c>
      <c r="AX484" s="13" t="s">
        <v>75</v>
      </c>
      <c r="AY484" s="243" t="s">
        <v>126</v>
      </c>
    </row>
    <row r="485" s="14" customFormat="1">
      <c r="A485" s="14"/>
      <c r="B485" s="244"/>
      <c r="C485" s="245"/>
      <c r="D485" s="234" t="s">
        <v>136</v>
      </c>
      <c r="E485" s="246" t="s">
        <v>1</v>
      </c>
      <c r="F485" s="247" t="s">
        <v>139</v>
      </c>
      <c r="G485" s="245"/>
      <c r="H485" s="248">
        <v>30</v>
      </c>
      <c r="I485" s="249"/>
      <c r="J485" s="245"/>
      <c r="K485" s="245"/>
      <c r="L485" s="250"/>
      <c r="M485" s="251"/>
      <c r="N485" s="252"/>
      <c r="O485" s="252"/>
      <c r="P485" s="252"/>
      <c r="Q485" s="252"/>
      <c r="R485" s="252"/>
      <c r="S485" s="252"/>
      <c r="T485" s="253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54" t="s">
        <v>136</v>
      </c>
      <c r="AU485" s="254" t="s">
        <v>85</v>
      </c>
      <c r="AV485" s="14" t="s">
        <v>134</v>
      </c>
      <c r="AW485" s="14" t="s">
        <v>31</v>
      </c>
      <c r="AX485" s="14" t="s">
        <v>83</v>
      </c>
      <c r="AY485" s="254" t="s">
        <v>126</v>
      </c>
    </row>
    <row r="486" s="2" customFormat="1" ht="76.35" customHeight="1">
      <c r="A486" s="38"/>
      <c r="B486" s="39"/>
      <c r="C486" s="265" t="s">
        <v>497</v>
      </c>
      <c r="D486" s="265" t="s">
        <v>273</v>
      </c>
      <c r="E486" s="266" t="s">
        <v>1071</v>
      </c>
      <c r="F486" s="267" t="s">
        <v>1072</v>
      </c>
      <c r="G486" s="268" t="s">
        <v>250</v>
      </c>
      <c r="H486" s="269">
        <v>24.239999999999998</v>
      </c>
      <c r="I486" s="270"/>
      <c r="J486" s="271">
        <f>ROUND(I486*H486,2)</f>
        <v>0</v>
      </c>
      <c r="K486" s="267" t="s">
        <v>132</v>
      </c>
      <c r="L486" s="44"/>
      <c r="M486" s="272" t="s">
        <v>1</v>
      </c>
      <c r="N486" s="273" t="s">
        <v>40</v>
      </c>
      <c r="O486" s="91"/>
      <c r="P486" s="228">
        <f>O486*H486</f>
        <v>0</v>
      </c>
      <c r="Q486" s="228">
        <v>0</v>
      </c>
      <c r="R486" s="228">
        <f>Q486*H486</f>
        <v>0</v>
      </c>
      <c r="S486" s="228">
        <v>0</v>
      </c>
      <c r="T486" s="229">
        <f>S486*H486</f>
        <v>0</v>
      </c>
      <c r="U486" s="38"/>
      <c r="V486" s="38"/>
      <c r="W486" s="38"/>
      <c r="X486" s="38"/>
      <c r="Y486" s="38"/>
      <c r="Z486" s="38"/>
      <c r="AA486" s="38"/>
      <c r="AB486" s="38"/>
      <c r="AC486" s="38"/>
      <c r="AD486" s="38"/>
      <c r="AE486" s="38"/>
      <c r="AR486" s="230" t="s">
        <v>134</v>
      </c>
      <c r="AT486" s="230" t="s">
        <v>273</v>
      </c>
      <c r="AU486" s="230" t="s">
        <v>85</v>
      </c>
      <c r="AY486" s="17" t="s">
        <v>126</v>
      </c>
      <c r="BE486" s="231">
        <f>IF(N486="základní",J486,0)</f>
        <v>0</v>
      </c>
      <c r="BF486" s="231">
        <f>IF(N486="snížená",J486,0)</f>
        <v>0</v>
      </c>
      <c r="BG486" s="231">
        <f>IF(N486="zákl. přenesená",J486,0)</f>
        <v>0</v>
      </c>
      <c r="BH486" s="231">
        <f>IF(N486="sníž. přenesená",J486,0)</f>
        <v>0</v>
      </c>
      <c r="BI486" s="231">
        <f>IF(N486="nulová",J486,0)</f>
        <v>0</v>
      </c>
      <c r="BJ486" s="17" t="s">
        <v>83</v>
      </c>
      <c r="BK486" s="231">
        <f>ROUND(I486*H486,2)</f>
        <v>0</v>
      </c>
      <c r="BL486" s="17" t="s">
        <v>134</v>
      </c>
      <c r="BM486" s="230" t="s">
        <v>1073</v>
      </c>
    </row>
    <row r="487" s="2" customFormat="1">
      <c r="A487" s="38"/>
      <c r="B487" s="39"/>
      <c r="C487" s="40"/>
      <c r="D487" s="234" t="s">
        <v>277</v>
      </c>
      <c r="E487" s="40"/>
      <c r="F487" s="274" t="s">
        <v>1074</v>
      </c>
      <c r="G487" s="40"/>
      <c r="H487" s="40"/>
      <c r="I487" s="275"/>
      <c r="J487" s="40"/>
      <c r="K487" s="40"/>
      <c r="L487" s="44"/>
      <c r="M487" s="276"/>
      <c r="N487" s="277"/>
      <c r="O487" s="91"/>
      <c r="P487" s="91"/>
      <c r="Q487" s="91"/>
      <c r="R487" s="91"/>
      <c r="S487" s="91"/>
      <c r="T487" s="92"/>
      <c r="U487" s="38"/>
      <c r="V487" s="38"/>
      <c r="W487" s="38"/>
      <c r="X487" s="38"/>
      <c r="Y487" s="38"/>
      <c r="Z487" s="38"/>
      <c r="AA487" s="38"/>
      <c r="AB487" s="38"/>
      <c r="AC487" s="38"/>
      <c r="AD487" s="38"/>
      <c r="AE487" s="38"/>
      <c r="AT487" s="17" t="s">
        <v>277</v>
      </c>
      <c r="AU487" s="17" t="s">
        <v>85</v>
      </c>
    </row>
    <row r="488" s="15" customFormat="1">
      <c r="A488" s="15"/>
      <c r="B488" s="255"/>
      <c r="C488" s="256"/>
      <c r="D488" s="234" t="s">
        <v>136</v>
      </c>
      <c r="E488" s="257" t="s">
        <v>1</v>
      </c>
      <c r="F488" s="258" t="s">
        <v>1075</v>
      </c>
      <c r="G488" s="256"/>
      <c r="H488" s="257" t="s">
        <v>1</v>
      </c>
      <c r="I488" s="259"/>
      <c r="J488" s="256"/>
      <c r="K488" s="256"/>
      <c r="L488" s="260"/>
      <c r="M488" s="261"/>
      <c r="N488" s="262"/>
      <c r="O488" s="262"/>
      <c r="P488" s="262"/>
      <c r="Q488" s="262"/>
      <c r="R488" s="262"/>
      <c r="S488" s="262"/>
      <c r="T488" s="263"/>
      <c r="U488" s="15"/>
      <c r="V488" s="15"/>
      <c r="W488" s="15"/>
      <c r="X488" s="15"/>
      <c r="Y488" s="15"/>
      <c r="Z488" s="15"/>
      <c r="AA488" s="15"/>
      <c r="AB488" s="15"/>
      <c r="AC488" s="15"/>
      <c r="AD488" s="15"/>
      <c r="AE488" s="15"/>
      <c r="AT488" s="264" t="s">
        <v>136</v>
      </c>
      <c r="AU488" s="264" t="s">
        <v>85</v>
      </c>
      <c r="AV488" s="15" t="s">
        <v>83</v>
      </c>
      <c r="AW488" s="15" t="s">
        <v>31</v>
      </c>
      <c r="AX488" s="15" t="s">
        <v>75</v>
      </c>
      <c r="AY488" s="264" t="s">
        <v>126</v>
      </c>
    </row>
    <row r="489" s="13" customFormat="1">
      <c r="A489" s="13"/>
      <c r="B489" s="232"/>
      <c r="C489" s="233"/>
      <c r="D489" s="234" t="s">
        <v>136</v>
      </c>
      <c r="E489" s="235" t="s">
        <v>1</v>
      </c>
      <c r="F489" s="236" t="s">
        <v>1076</v>
      </c>
      <c r="G489" s="233"/>
      <c r="H489" s="237">
        <v>24.239999999999998</v>
      </c>
      <c r="I489" s="238"/>
      <c r="J489" s="233"/>
      <c r="K489" s="233"/>
      <c r="L489" s="239"/>
      <c r="M489" s="240"/>
      <c r="N489" s="241"/>
      <c r="O489" s="241"/>
      <c r="P489" s="241"/>
      <c r="Q489" s="241"/>
      <c r="R489" s="241"/>
      <c r="S489" s="241"/>
      <c r="T489" s="242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43" t="s">
        <v>136</v>
      </c>
      <c r="AU489" s="243" t="s">
        <v>85</v>
      </c>
      <c r="AV489" s="13" t="s">
        <v>85</v>
      </c>
      <c r="AW489" s="13" t="s">
        <v>31</v>
      </c>
      <c r="AX489" s="13" t="s">
        <v>75</v>
      </c>
      <c r="AY489" s="243" t="s">
        <v>126</v>
      </c>
    </row>
    <row r="490" s="14" customFormat="1">
      <c r="A490" s="14"/>
      <c r="B490" s="244"/>
      <c r="C490" s="245"/>
      <c r="D490" s="234" t="s">
        <v>136</v>
      </c>
      <c r="E490" s="246" t="s">
        <v>1</v>
      </c>
      <c r="F490" s="247" t="s">
        <v>139</v>
      </c>
      <c r="G490" s="245"/>
      <c r="H490" s="248">
        <v>24.239999999999998</v>
      </c>
      <c r="I490" s="249"/>
      <c r="J490" s="245"/>
      <c r="K490" s="245"/>
      <c r="L490" s="250"/>
      <c r="M490" s="251"/>
      <c r="N490" s="252"/>
      <c r="O490" s="252"/>
      <c r="P490" s="252"/>
      <c r="Q490" s="252"/>
      <c r="R490" s="252"/>
      <c r="S490" s="252"/>
      <c r="T490" s="253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54" t="s">
        <v>136</v>
      </c>
      <c r="AU490" s="254" t="s">
        <v>85</v>
      </c>
      <c r="AV490" s="14" t="s">
        <v>134</v>
      </c>
      <c r="AW490" s="14" t="s">
        <v>31</v>
      </c>
      <c r="AX490" s="14" t="s">
        <v>83</v>
      </c>
      <c r="AY490" s="254" t="s">
        <v>126</v>
      </c>
    </row>
    <row r="491" s="2" customFormat="1" ht="76.35" customHeight="1">
      <c r="A491" s="38"/>
      <c r="B491" s="39"/>
      <c r="C491" s="265" t="s">
        <v>505</v>
      </c>
      <c r="D491" s="265" t="s">
        <v>273</v>
      </c>
      <c r="E491" s="266" t="s">
        <v>289</v>
      </c>
      <c r="F491" s="267" t="s">
        <v>290</v>
      </c>
      <c r="G491" s="268" t="s">
        <v>250</v>
      </c>
      <c r="H491" s="269">
        <v>1288.96</v>
      </c>
      <c r="I491" s="270"/>
      <c r="J491" s="271">
        <f>ROUND(I491*H491,2)</f>
        <v>0</v>
      </c>
      <c r="K491" s="267" t="s">
        <v>132</v>
      </c>
      <c r="L491" s="44"/>
      <c r="M491" s="272" t="s">
        <v>1</v>
      </c>
      <c r="N491" s="273" t="s">
        <v>40</v>
      </c>
      <c r="O491" s="91"/>
      <c r="P491" s="228">
        <f>O491*H491</f>
        <v>0</v>
      </c>
      <c r="Q491" s="228">
        <v>0</v>
      </c>
      <c r="R491" s="228">
        <f>Q491*H491</f>
        <v>0</v>
      </c>
      <c r="S491" s="228">
        <v>0</v>
      </c>
      <c r="T491" s="229">
        <f>S491*H491</f>
        <v>0</v>
      </c>
      <c r="U491" s="38"/>
      <c r="V491" s="38"/>
      <c r="W491" s="38"/>
      <c r="X491" s="38"/>
      <c r="Y491" s="38"/>
      <c r="Z491" s="38"/>
      <c r="AA491" s="38"/>
      <c r="AB491" s="38"/>
      <c r="AC491" s="38"/>
      <c r="AD491" s="38"/>
      <c r="AE491" s="38"/>
      <c r="AR491" s="230" t="s">
        <v>134</v>
      </c>
      <c r="AT491" s="230" t="s">
        <v>273</v>
      </c>
      <c r="AU491" s="230" t="s">
        <v>85</v>
      </c>
      <c r="AY491" s="17" t="s">
        <v>126</v>
      </c>
      <c r="BE491" s="231">
        <f>IF(N491="základní",J491,0)</f>
        <v>0</v>
      </c>
      <c r="BF491" s="231">
        <f>IF(N491="snížená",J491,0)</f>
        <v>0</v>
      </c>
      <c r="BG491" s="231">
        <f>IF(N491="zákl. přenesená",J491,0)</f>
        <v>0</v>
      </c>
      <c r="BH491" s="231">
        <f>IF(N491="sníž. přenesená",J491,0)</f>
        <v>0</v>
      </c>
      <c r="BI491" s="231">
        <f>IF(N491="nulová",J491,0)</f>
        <v>0</v>
      </c>
      <c r="BJ491" s="17" t="s">
        <v>83</v>
      </c>
      <c r="BK491" s="231">
        <f>ROUND(I491*H491,2)</f>
        <v>0</v>
      </c>
      <c r="BL491" s="17" t="s">
        <v>134</v>
      </c>
      <c r="BM491" s="230" t="s">
        <v>1077</v>
      </c>
    </row>
    <row r="492" s="2" customFormat="1">
      <c r="A492" s="38"/>
      <c r="B492" s="39"/>
      <c r="C492" s="40"/>
      <c r="D492" s="234" t="s">
        <v>277</v>
      </c>
      <c r="E492" s="40"/>
      <c r="F492" s="274" t="s">
        <v>292</v>
      </c>
      <c r="G492" s="40"/>
      <c r="H492" s="40"/>
      <c r="I492" s="275"/>
      <c r="J492" s="40"/>
      <c r="K492" s="40"/>
      <c r="L492" s="44"/>
      <c r="M492" s="276"/>
      <c r="N492" s="277"/>
      <c r="O492" s="91"/>
      <c r="P492" s="91"/>
      <c r="Q492" s="91"/>
      <c r="R492" s="91"/>
      <c r="S492" s="91"/>
      <c r="T492" s="92"/>
      <c r="U492" s="38"/>
      <c r="V492" s="38"/>
      <c r="W492" s="38"/>
      <c r="X492" s="38"/>
      <c r="Y492" s="38"/>
      <c r="Z492" s="38"/>
      <c r="AA492" s="38"/>
      <c r="AB492" s="38"/>
      <c r="AC492" s="38"/>
      <c r="AD492" s="38"/>
      <c r="AE492" s="38"/>
      <c r="AT492" s="17" t="s">
        <v>277</v>
      </c>
      <c r="AU492" s="17" t="s">
        <v>85</v>
      </c>
    </row>
    <row r="493" s="15" customFormat="1">
      <c r="A493" s="15"/>
      <c r="B493" s="255"/>
      <c r="C493" s="256"/>
      <c r="D493" s="234" t="s">
        <v>136</v>
      </c>
      <c r="E493" s="257" t="s">
        <v>1</v>
      </c>
      <c r="F493" s="258" t="s">
        <v>1030</v>
      </c>
      <c r="G493" s="256"/>
      <c r="H493" s="257" t="s">
        <v>1</v>
      </c>
      <c r="I493" s="259"/>
      <c r="J493" s="256"/>
      <c r="K493" s="256"/>
      <c r="L493" s="260"/>
      <c r="M493" s="261"/>
      <c r="N493" s="262"/>
      <c r="O493" s="262"/>
      <c r="P493" s="262"/>
      <c r="Q493" s="262"/>
      <c r="R493" s="262"/>
      <c r="S493" s="262"/>
      <c r="T493" s="263"/>
      <c r="U493" s="15"/>
      <c r="V493" s="15"/>
      <c r="W493" s="15"/>
      <c r="X493" s="15"/>
      <c r="Y493" s="15"/>
      <c r="Z493" s="15"/>
      <c r="AA493" s="15"/>
      <c r="AB493" s="15"/>
      <c r="AC493" s="15"/>
      <c r="AD493" s="15"/>
      <c r="AE493" s="15"/>
      <c r="AT493" s="264" t="s">
        <v>136</v>
      </c>
      <c r="AU493" s="264" t="s">
        <v>85</v>
      </c>
      <c r="AV493" s="15" t="s">
        <v>83</v>
      </c>
      <c r="AW493" s="15" t="s">
        <v>31</v>
      </c>
      <c r="AX493" s="15" t="s">
        <v>75</v>
      </c>
      <c r="AY493" s="264" t="s">
        <v>126</v>
      </c>
    </row>
    <row r="494" s="13" customFormat="1">
      <c r="A494" s="13"/>
      <c r="B494" s="232"/>
      <c r="C494" s="233"/>
      <c r="D494" s="234" t="s">
        <v>136</v>
      </c>
      <c r="E494" s="235" t="s">
        <v>1</v>
      </c>
      <c r="F494" s="236" t="s">
        <v>1031</v>
      </c>
      <c r="G494" s="233"/>
      <c r="H494" s="237">
        <v>106.40000000000001</v>
      </c>
      <c r="I494" s="238"/>
      <c r="J494" s="233"/>
      <c r="K494" s="233"/>
      <c r="L494" s="239"/>
      <c r="M494" s="240"/>
      <c r="N494" s="241"/>
      <c r="O494" s="241"/>
      <c r="P494" s="241"/>
      <c r="Q494" s="241"/>
      <c r="R494" s="241"/>
      <c r="S494" s="241"/>
      <c r="T494" s="242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43" t="s">
        <v>136</v>
      </c>
      <c r="AU494" s="243" t="s">
        <v>85</v>
      </c>
      <c r="AV494" s="13" t="s">
        <v>85</v>
      </c>
      <c r="AW494" s="13" t="s">
        <v>31</v>
      </c>
      <c r="AX494" s="13" t="s">
        <v>75</v>
      </c>
      <c r="AY494" s="243" t="s">
        <v>126</v>
      </c>
    </row>
    <row r="495" s="15" customFormat="1">
      <c r="A495" s="15"/>
      <c r="B495" s="255"/>
      <c r="C495" s="256"/>
      <c r="D495" s="234" t="s">
        <v>136</v>
      </c>
      <c r="E495" s="257" t="s">
        <v>1</v>
      </c>
      <c r="F495" s="258" t="s">
        <v>832</v>
      </c>
      <c r="G495" s="256"/>
      <c r="H495" s="257" t="s">
        <v>1</v>
      </c>
      <c r="I495" s="259"/>
      <c r="J495" s="256"/>
      <c r="K495" s="256"/>
      <c r="L495" s="260"/>
      <c r="M495" s="261"/>
      <c r="N495" s="262"/>
      <c r="O495" s="262"/>
      <c r="P495" s="262"/>
      <c r="Q495" s="262"/>
      <c r="R495" s="262"/>
      <c r="S495" s="262"/>
      <c r="T495" s="263"/>
      <c r="U495" s="15"/>
      <c r="V495" s="15"/>
      <c r="W495" s="15"/>
      <c r="X495" s="15"/>
      <c r="Y495" s="15"/>
      <c r="Z495" s="15"/>
      <c r="AA495" s="15"/>
      <c r="AB495" s="15"/>
      <c r="AC495" s="15"/>
      <c r="AD495" s="15"/>
      <c r="AE495" s="15"/>
      <c r="AT495" s="264" t="s">
        <v>136</v>
      </c>
      <c r="AU495" s="264" t="s">
        <v>85</v>
      </c>
      <c r="AV495" s="15" t="s">
        <v>83</v>
      </c>
      <c r="AW495" s="15" t="s">
        <v>31</v>
      </c>
      <c r="AX495" s="15" t="s">
        <v>75</v>
      </c>
      <c r="AY495" s="264" t="s">
        <v>126</v>
      </c>
    </row>
    <row r="496" s="13" customFormat="1">
      <c r="A496" s="13"/>
      <c r="B496" s="232"/>
      <c r="C496" s="233"/>
      <c r="D496" s="234" t="s">
        <v>136</v>
      </c>
      <c r="E496" s="235" t="s">
        <v>1</v>
      </c>
      <c r="F496" s="236" t="s">
        <v>1078</v>
      </c>
      <c r="G496" s="233"/>
      <c r="H496" s="237">
        <v>270.89999999999998</v>
      </c>
      <c r="I496" s="238"/>
      <c r="J496" s="233"/>
      <c r="K496" s="233"/>
      <c r="L496" s="239"/>
      <c r="M496" s="240"/>
      <c r="N496" s="241"/>
      <c r="O496" s="241"/>
      <c r="P496" s="241"/>
      <c r="Q496" s="241"/>
      <c r="R496" s="241"/>
      <c r="S496" s="241"/>
      <c r="T496" s="242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43" t="s">
        <v>136</v>
      </c>
      <c r="AU496" s="243" t="s">
        <v>85</v>
      </c>
      <c r="AV496" s="13" t="s">
        <v>85</v>
      </c>
      <c r="AW496" s="13" t="s">
        <v>31</v>
      </c>
      <c r="AX496" s="13" t="s">
        <v>75</v>
      </c>
      <c r="AY496" s="243" t="s">
        <v>126</v>
      </c>
    </row>
    <row r="497" s="15" customFormat="1">
      <c r="A497" s="15"/>
      <c r="B497" s="255"/>
      <c r="C497" s="256"/>
      <c r="D497" s="234" t="s">
        <v>136</v>
      </c>
      <c r="E497" s="257" t="s">
        <v>1</v>
      </c>
      <c r="F497" s="258" t="s">
        <v>979</v>
      </c>
      <c r="G497" s="256"/>
      <c r="H497" s="257" t="s">
        <v>1</v>
      </c>
      <c r="I497" s="259"/>
      <c r="J497" s="256"/>
      <c r="K497" s="256"/>
      <c r="L497" s="260"/>
      <c r="M497" s="261"/>
      <c r="N497" s="262"/>
      <c r="O497" s="262"/>
      <c r="P497" s="262"/>
      <c r="Q497" s="262"/>
      <c r="R497" s="262"/>
      <c r="S497" s="262"/>
      <c r="T497" s="263"/>
      <c r="U497" s="15"/>
      <c r="V497" s="15"/>
      <c r="W497" s="15"/>
      <c r="X497" s="15"/>
      <c r="Y497" s="15"/>
      <c r="Z497" s="15"/>
      <c r="AA497" s="15"/>
      <c r="AB497" s="15"/>
      <c r="AC497" s="15"/>
      <c r="AD497" s="15"/>
      <c r="AE497" s="15"/>
      <c r="AT497" s="264" t="s">
        <v>136</v>
      </c>
      <c r="AU497" s="264" t="s">
        <v>85</v>
      </c>
      <c r="AV497" s="15" t="s">
        <v>83</v>
      </c>
      <c r="AW497" s="15" t="s">
        <v>31</v>
      </c>
      <c r="AX497" s="15" t="s">
        <v>75</v>
      </c>
      <c r="AY497" s="264" t="s">
        <v>126</v>
      </c>
    </row>
    <row r="498" s="13" customFormat="1">
      <c r="A498" s="13"/>
      <c r="B498" s="232"/>
      <c r="C498" s="233"/>
      <c r="D498" s="234" t="s">
        <v>136</v>
      </c>
      <c r="E498" s="235" t="s">
        <v>1</v>
      </c>
      <c r="F498" s="236" t="s">
        <v>1078</v>
      </c>
      <c r="G498" s="233"/>
      <c r="H498" s="237">
        <v>270.89999999999998</v>
      </c>
      <c r="I498" s="238"/>
      <c r="J498" s="233"/>
      <c r="K498" s="233"/>
      <c r="L498" s="239"/>
      <c r="M498" s="240"/>
      <c r="N498" s="241"/>
      <c r="O498" s="241"/>
      <c r="P498" s="241"/>
      <c r="Q498" s="241"/>
      <c r="R498" s="241"/>
      <c r="S498" s="241"/>
      <c r="T498" s="242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43" t="s">
        <v>136</v>
      </c>
      <c r="AU498" s="243" t="s">
        <v>85</v>
      </c>
      <c r="AV498" s="13" t="s">
        <v>85</v>
      </c>
      <c r="AW498" s="13" t="s">
        <v>31</v>
      </c>
      <c r="AX498" s="13" t="s">
        <v>75</v>
      </c>
      <c r="AY498" s="243" t="s">
        <v>126</v>
      </c>
    </row>
    <row r="499" s="15" customFormat="1">
      <c r="A499" s="15"/>
      <c r="B499" s="255"/>
      <c r="C499" s="256"/>
      <c r="D499" s="234" t="s">
        <v>136</v>
      </c>
      <c r="E499" s="257" t="s">
        <v>1</v>
      </c>
      <c r="F499" s="258" t="s">
        <v>828</v>
      </c>
      <c r="G499" s="256"/>
      <c r="H499" s="257" t="s">
        <v>1</v>
      </c>
      <c r="I499" s="259"/>
      <c r="J499" s="256"/>
      <c r="K499" s="256"/>
      <c r="L499" s="260"/>
      <c r="M499" s="261"/>
      <c r="N499" s="262"/>
      <c r="O499" s="262"/>
      <c r="P499" s="262"/>
      <c r="Q499" s="262"/>
      <c r="R499" s="262"/>
      <c r="S499" s="262"/>
      <c r="T499" s="263"/>
      <c r="U499" s="15"/>
      <c r="V499" s="15"/>
      <c r="W499" s="15"/>
      <c r="X499" s="15"/>
      <c r="Y499" s="15"/>
      <c r="Z499" s="15"/>
      <c r="AA499" s="15"/>
      <c r="AB499" s="15"/>
      <c r="AC499" s="15"/>
      <c r="AD499" s="15"/>
      <c r="AE499" s="15"/>
      <c r="AT499" s="264" t="s">
        <v>136</v>
      </c>
      <c r="AU499" s="264" t="s">
        <v>85</v>
      </c>
      <c r="AV499" s="15" t="s">
        <v>83</v>
      </c>
      <c r="AW499" s="15" t="s">
        <v>31</v>
      </c>
      <c r="AX499" s="15" t="s">
        <v>75</v>
      </c>
      <c r="AY499" s="264" t="s">
        <v>126</v>
      </c>
    </row>
    <row r="500" s="13" customFormat="1">
      <c r="A500" s="13"/>
      <c r="B500" s="232"/>
      <c r="C500" s="233"/>
      <c r="D500" s="234" t="s">
        <v>136</v>
      </c>
      <c r="E500" s="235" t="s">
        <v>1</v>
      </c>
      <c r="F500" s="236" t="s">
        <v>1079</v>
      </c>
      <c r="G500" s="233"/>
      <c r="H500" s="237">
        <v>338.94</v>
      </c>
      <c r="I500" s="238"/>
      <c r="J500" s="233"/>
      <c r="K500" s="233"/>
      <c r="L500" s="239"/>
      <c r="M500" s="240"/>
      <c r="N500" s="241"/>
      <c r="O500" s="241"/>
      <c r="P500" s="241"/>
      <c r="Q500" s="241"/>
      <c r="R500" s="241"/>
      <c r="S500" s="241"/>
      <c r="T500" s="242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43" t="s">
        <v>136</v>
      </c>
      <c r="AU500" s="243" t="s">
        <v>85</v>
      </c>
      <c r="AV500" s="13" t="s">
        <v>85</v>
      </c>
      <c r="AW500" s="13" t="s">
        <v>31</v>
      </c>
      <c r="AX500" s="13" t="s">
        <v>75</v>
      </c>
      <c r="AY500" s="243" t="s">
        <v>126</v>
      </c>
    </row>
    <row r="501" s="15" customFormat="1">
      <c r="A501" s="15"/>
      <c r="B501" s="255"/>
      <c r="C501" s="256"/>
      <c r="D501" s="234" t="s">
        <v>136</v>
      </c>
      <c r="E501" s="257" t="s">
        <v>1</v>
      </c>
      <c r="F501" s="258" t="s">
        <v>830</v>
      </c>
      <c r="G501" s="256"/>
      <c r="H501" s="257" t="s">
        <v>1</v>
      </c>
      <c r="I501" s="259"/>
      <c r="J501" s="256"/>
      <c r="K501" s="256"/>
      <c r="L501" s="260"/>
      <c r="M501" s="261"/>
      <c r="N501" s="262"/>
      <c r="O501" s="262"/>
      <c r="P501" s="262"/>
      <c r="Q501" s="262"/>
      <c r="R501" s="262"/>
      <c r="S501" s="262"/>
      <c r="T501" s="263"/>
      <c r="U501" s="15"/>
      <c r="V501" s="15"/>
      <c r="W501" s="15"/>
      <c r="X501" s="15"/>
      <c r="Y501" s="15"/>
      <c r="Z501" s="15"/>
      <c r="AA501" s="15"/>
      <c r="AB501" s="15"/>
      <c r="AC501" s="15"/>
      <c r="AD501" s="15"/>
      <c r="AE501" s="15"/>
      <c r="AT501" s="264" t="s">
        <v>136</v>
      </c>
      <c r="AU501" s="264" t="s">
        <v>85</v>
      </c>
      <c r="AV501" s="15" t="s">
        <v>83</v>
      </c>
      <c r="AW501" s="15" t="s">
        <v>31</v>
      </c>
      <c r="AX501" s="15" t="s">
        <v>75</v>
      </c>
      <c r="AY501" s="264" t="s">
        <v>126</v>
      </c>
    </row>
    <row r="502" s="13" customFormat="1">
      <c r="A502" s="13"/>
      <c r="B502" s="232"/>
      <c r="C502" s="233"/>
      <c r="D502" s="234" t="s">
        <v>136</v>
      </c>
      <c r="E502" s="235" t="s">
        <v>1</v>
      </c>
      <c r="F502" s="236" t="s">
        <v>1080</v>
      </c>
      <c r="G502" s="233"/>
      <c r="H502" s="237">
        <v>134.81999999999999</v>
      </c>
      <c r="I502" s="238"/>
      <c r="J502" s="233"/>
      <c r="K502" s="233"/>
      <c r="L502" s="239"/>
      <c r="M502" s="240"/>
      <c r="N502" s="241"/>
      <c r="O502" s="241"/>
      <c r="P502" s="241"/>
      <c r="Q502" s="241"/>
      <c r="R502" s="241"/>
      <c r="S502" s="241"/>
      <c r="T502" s="242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43" t="s">
        <v>136</v>
      </c>
      <c r="AU502" s="243" t="s">
        <v>85</v>
      </c>
      <c r="AV502" s="13" t="s">
        <v>85</v>
      </c>
      <c r="AW502" s="13" t="s">
        <v>31</v>
      </c>
      <c r="AX502" s="13" t="s">
        <v>75</v>
      </c>
      <c r="AY502" s="243" t="s">
        <v>126</v>
      </c>
    </row>
    <row r="503" s="15" customFormat="1">
      <c r="A503" s="15"/>
      <c r="B503" s="255"/>
      <c r="C503" s="256"/>
      <c r="D503" s="234" t="s">
        <v>136</v>
      </c>
      <c r="E503" s="257" t="s">
        <v>1</v>
      </c>
      <c r="F503" s="258" t="s">
        <v>1035</v>
      </c>
      <c r="G503" s="256"/>
      <c r="H503" s="257" t="s">
        <v>1</v>
      </c>
      <c r="I503" s="259"/>
      <c r="J503" s="256"/>
      <c r="K503" s="256"/>
      <c r="L503" s="260"/>
      <c r="M503" s="261"/>
      <c r="N503" s="262"/>
      <c r="O503" s="262"/>
      <c r="P503" s="262"/>
      <c r="Q503" s="262"/>
      <c r="R503" s="262"/>
      <c r="S503" s="262"/>
      <c r="T503" s="263"/>
      <c r="U503" s="15"/>
      <c r="V503" s="15"/>
      <c r="W503" s="15"/>
      <c r="X503" s="15"/>
      <c r="Y503" s="15"/>
      <c r="Z503" s="15"/>
      <c r="AA503" s="15"/>
      <c r="AB503" s="15"/>
      <c r="AC503" s="15"/>
      <c r="AD503" s="15"/>
      <c r="AE503" s="15"/>
      <c r="AT503" s="264" t="s">
        <v>136</v>
      </c>
      <c r="AU503" s="264" t="s">
        <v>85</v>
      </c>
      <c r="AV503" s="15" t="s">
        <v>83</v>
      </c>
      <c r="AW503" s="15" t="s">
        <v>31</v>
      </c>
      <c r="AX503" s="15" t="s">
        <v>75</v>
      </c>
      <c r="AY503" s="264" t="s">
        <v>126</v>
      </c>
    </row>
    <row r="504" s="13" customFormat="1">
      <c r="A504" s="13"/>
      <c r="B504" s="232"/>
      <c r="C504" s="233"/>
      <c r="D504" s="234" t="s">
        <v>136</v>
      </c>
      <c r="E504" s="235" t="s">
        <v>1</v>
      </c>
      <c r="F504" s="236" t="s">
        <v>1081</v>
      </c>
      <c r="G504" s="233"/>
      <c r="H504" s="237">
        <v>147</v>
      </c>
      <c r="I504" s="238"/>
      <c r="J504" s="233"/>
      <c r="K504" s="233"/>
      <c r="L504" s="239"/>
      <c r="M504" s="240"/>
      <c r="N504" s="241"/>
      <c r="O504" s="241"/>
      <c r="P504" s="241"/>
      <c r="Q504" s="241"/>
      <c r="R504" s="241"/>
      <c r="S504" s="241"/>
      <c r="T504" s="242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43" t="s">
        <v>136</v>
      </c>
      <c r="AU504" s="243" t="s">
        <v>85</v>
      </c>
      <c r="AV504" s="13" t="s">
        <v>85</v>
      </c>
      <c r="AW504" s="13" t="s">
        <v>31</v>
      </c>
      <c r="AX504" s="13" t="s">
        <v>75</v>
      </c>
      <c r="AY504" s="243" t="s">
        <v>126</v>
      </c>
    </row>
    <row r="505" s="15" customFormat="1">
      <c r="A505" s="15"/>
      <c r="B505" s="255"/>
      <c r="C505" s="256"/>
      <c r="D505" s="234" t="s">
        <v>136</v>
      </c>
      <c r="E505" s="257" t="s">
        <v>1</v>
      </c>
      <c r="F505" s="258" t="s">
        <v>1037</v>
      </c>
      <c r="G505" s="256"/>
      <c r="H505" s="257" t="s">
        <v>1</v>
      </c>
      <c r="I505" s="259"/>
      <c r="J505" s="256"/>
      <c r="K505" s="256"/>
      <c r="L505" s="260"/>
      <c r="M505" s="261"/>
      <c r="N505" s="262"/>
      <c r="O505" s="262"/>
      <c r="P505" s="262"/>
      <c r="Q505" s="262"/>
      <c r="R505" s="262"/>
      <c r="S505" s="262"/>
      <c r="T505" s="263"/>
      <c r="U505" s="15"/>
      <c r="V505" s="15"/>
      <c r="W505" s="15"/>
      <c r="X505" s="15"/>
      <c r="Y505" s="15"/>
      <c r="Z505" s="15"/>
      <c r="AA505" s="15"/>
      <c r="AB505" s="15"/>
      <c r="AC505" s="15"/>
      <c r="AD505" s="15"/>
      <c r="AE505" s="15"/>
      <c r="AT505" s="264" t="s">
        <v>136</v>
      </c>
      <c r="AU505" s="264" t="s">
        <v>85</v>
      </c>
      <c r="AV505" s="15" t="s">
        <v>83</v>
      </c>
      <c r="AW505" s="15" t="s">
        <v>31</v>
      </c>
      <c r="AX505" s="15" t="s">
        <v>75</v>
      </c>
      <c r="AY505" s="264" t="s">
        <v>126</v>
      </c>
    </row>
    <row r="506" s="13" customFormat="1">
      <c r="A506" s="13"/>
      <c r="B506" s="232"/>
      <c r="C506" s="233"/>
      <c r="D506" s="234" t="s">
        <v>136</v>
      </c>
      <c r="E506" s="235" t="s">
        <v>1</v>
      </c>
      <c r="F506" s="236" t="s">
        <v>146</v>
      </c>
      <c r="G506" s="233"/>
      <c r="H506" s="237">
        <v>20</v>
      </c>
      <c r="I506" s="238"/>
      <c r="J506" s="233"/>
      <c r="K506" s="233"/>
      <c r="L506" s="239"/>
      <c r="M506" s="240"/>
      <c r="N506" s="241"/>
      <c r="O506" s="241"/>
      <c r="P506" s="241"/>
      <c r="Q506" s="241"/>
      <c r="R506" s="241"/>
      <c r="S506" s="241"/>
      <c r="T506" s="242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43" t="s">
        <v>136</v>
      </c>
      <c r="AU506" s="243" t="s">
        <v>85</v>
      </c>
      <c r="AV506" s="13" t="s">
        <v>85</v>
      </c>
      <c r="AW506" s="13" t="s">
        <v>31</v>
      </c>
      <c r="AX506" s="13" t="s">
        <v>75</v>
      </c>
      <c r="AY506" s="243" t="s">
        <v>126</v>
      </c>
    </row>
    <row r="507" s="14" customFormat="1">
      <c r="A507" s="14"/>
      <c r="B507" s="244"/>
      <c r="C507" s="245"/>
      <c r="D507" s="234" t="s">
        <v>136</v>
      </c>
      <c r="E507" s="246" t="s">
        <v>1</v>
      </c>
      <c r="F507" s="247" t="s">
        <v>139</v>
      </c>
      <c r="G507" s="245"/>
      <c r="H507" s="248">
        <v>1288.96</v>
      </c>
      <c r="I507" s="249"/>
      <c r="J507" s="245"/>
      <c r="K507" s="245"/>
      <c r="L507" s="250"/>
      <c r="M507" s="251"/>
      <c r="N507" s="252"/>
      <c r="O507" s="252"/>
      <c r="P507" s="252"/>
      <c r="Q507" s="252"/>
      <c r="R507" s="252"/>
      <c r="S507" s="252"/>
      <c r="T507" s="253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54" t="s">
        <v>136</v>
      </c>
      <c r="AU507" s="254" t="s">
        <v>85</v>
      </c>
      <c r="AV507" s="14" t="s">
        <v>134</v>
      </c>
      <c r="AW507" s="14" t="s">
        <v>31</v>
      </c>
      <c r="AX507" s="14" t="s">
        <v>83</v>
      </c>
      <c r="AY507" s="254" t="s">
        <v>126</v>
      </c>
    </row>
    <row r="508" s="2" customFormat="1" ht="153.45" customHeight="1">
      <c r="A508" s="38"/>
      <c r="B508" s="39"/>
      <c r="C508" s="265" t="s">
        <v>393</v>
      </c>
      <c r="D508" s="265" t="s">
        <v>273</v>
      </c>
      <c r="E508" s="266" t="s">
        <v>1082</v>
      </c>
      <c r="F508" s="267" t="s">
        <v>1083</v>
      </c>
      <c r="G508" s="268" t="s">
        <v>131</v>
      </c>
      <c r="H508" s="269">
        <v>9</v>
      </c>
      <c r="I508" s="270"/>
      <c r="J508" s="271">
        <f>ROUND(I508*H508,2)</f>
        <v>0</v>
      </c>
      <c r="K508" s="267" t="s">
        <v>132</v>
      </c>
      <c r="L508" s="44"/>
      <c r="M508" s="272" t="s">
        <v>1</v>
      </c>
      <c r="N508" s="273" t="s">
        <v>40</v>
      </c>
      <c r="O508" s="91"/>
      <c r="P508" s="228">
        <f>O508*H508</f>
        <v>0</v>
      </c>
      <c r="Q508" s="228">
        <v>0</v>
      </c>
      <c r="R508" s="228">
        <f>Q508*H508</f>
        <v>0</v>
      </c>
      <c r="S508" s="228">
        <v>0</v>
      </c>
      <c r="T508" s="229">
        <f>S508*H508</f>
        <v>0</v>
      </c>
      <c r="U508" s="38"/>
      <c r="V508" s="38"/>
      <c r="W508" s="38"/>
      <c r="X508" s="38"/>
      <c r="Y508" s="38"/>
      <c r="Z508" s="38"/>
      <c r="AA508" s="38"/>
      <c r="AB508" s="38"/>
      <c r="AC508" s="38"/>
      <c r="AD508" s="38"/>
      <c r="AE508" s="38"/>
      <c r="AR508" s="230" t="s">
        <v>134</v>
      </c>
      <c r="AT508" s="230" t="s">
        <v>273</v>
      </c>
      <c r="AU508" s="230" t="s">
        <v>85</v>
      </c>
      <c r="AY508" s="17" t="s">
        <v>126</v>
      </c>
      <c r="BE508" s="231">
        <f>IF(N508="základní",J508,0)</f>
        <v>0</v>
      </c>
      <c r="BF508" s="231">
        <f>IF(N508="snížená",J508,0)</f>
        <v>0</v>
      </c>
      <c r="BG508" s="231">
        <f>IF(N508="zákl. přenesená",J508,0)</f>
        <v>0</v>
      </c>
      <c r="BH508" s="231">
        <f>IF(N508="sníž. přenesená",J508,0)</f>
        <v>0</v>
      </c>
      <c r="BI508" s="231">
        <f>IF(N508="nulová",J508,0)</f>
        <v>0</v>
      </c>
      <c r="BJ508" s="17" t="s">
        <v>83</v>
      </c>
      <c r="BK508" s="231">
        <f>ROUND(I508*H508,2)</f>
        <v>0</v>
      </c>
      <c r="BL508" s="17" t="s">
        <v>134</v>
      </c>
      <c r="BM508" s="230" t="s">
        <v>1084</v>
      </c>
    </row>
    <row r="509" s="2" customFormat="1">
      <c r="A509" s="38"/>
      <c r="B509" s="39"/>
      <c r="C509" s="40"/>
      <c r="D509" s="234" t="s">
        <v>277</v>
      </c>
      <c r="E509" s="40"/>
      <c r="F509" s="274" t="s">
        <v>1085</v>
      </c>
      <c r="G509" s="40"/>
      <c r="H509" s="40"/>
      <c r="I509" s="275"/>
      <c r="J509" s="40"/>
      <c r="K509" s="40"/>
      <c r="L509" s="44"/>
      <c r="M509" s="276"/>
      <c r="N509" s="277"/>
      <c r="O509" s="91"/>
      <c r="P509" s="91"/>
      <c r="Q509" s="91"/>
      <c r="R509" s="91"/>
      <c r="S509" s="91"/>
      <c r="T509" s="92"/>
      <c r="U509" s="38"/>
      <c r="V509" s="38"/>
      <c r="W509" s="38"/>
      <c r="X509" s="38"/>
      <c r="Y509" s="38"/>
      <c r="Z509" s="38"/>
      <c r="AA509" s="38"/>
      <c r="AB509" s="38"/>
      <c r="AC509" s="38"/>
      <c r="AD509" s="38"/>
      <c r="AE509" s="38"/>
      <c r="AT509" s="17" t="s">
        <v>277</v>
      </c>
      <c r="AU509" s="17" t="s">
        <v>85</v>
      </c>
    </row>
    <row r="510" s="15" customFormat="1">
      <c r="A510" s="15"/>
      <c r="B510" s="255"/>
      <c r="C510" s="256"/>
      <c r="D510" s="234" t="s">
        <v>136</v>
      </c>
      <c r="E510" s="257" t="s">
        <v>1</v>
      </c>
      <c r="F510" s="258" t="s">
        <v>1086</v>
      </c>
      <c r="G510" s="256"/>
      <c r="H510" s="257" t="s">
        <v>1</v>
      </c>
      <c r="I510" s="259"/>
      <c r="J510" s="256"/>
      <c r="K510" s="256"/>
      <c r="L510" s="260"/>
      <c r="M510" s="261"/>
      <c r="N510" s="262"/>
      <c r="O510" s="262"/>
      <c r="P510" s="262"/>
      <c r="Q510" s="262"/>
      <c r="R510" s="262"/>
      <c r="S510" s="262"/>
      <c r="T510" s="263"/>
      <c r="U510" s="15"/>
      <c r="V510" s="15"/>
      <c r="W510" s="15"/>
      <c r="X510" s="15"/>
      <c r="Y510" s="15"/>
      <c r="Z510" s="15"/>
      <c r="AA510" s="15"/>
      <c r="AB510" s="15"/>
      <c r="AC510" s="15"/>
      <c r="AD510" s="15"/>
      <c r="AE510" s="15"/>
      <c r="AT510" s="264" t="s">
        <v>136</v>
      </c>
      <c r="AU510" s="264" t="s">
        <v>85</v>
      </c>
      <c r="AV510" s="15" t="s">
        <v>83</v>
      </c>
      <c r="AW510" s="15" t="s">
        <v>31</v>
      </c>
      <c r="AX510" s="15" t="s">
        <v>75</v>
      </c>
      <c r="AY510" s="264" t="s">
        <v>126</v>
      </c>
    </row>
    <row r="511" s="13" customFormat="1">
      <c r="A511" s="13"/>
      <c r="B511" s="232"/>
      <c r="C511" s="233"/>
      <c r="D511" s="234" t="s">
        <v>136</v>
      </c>
      <c r="E511" s="235" t="s">
        <v>1</v>
      </c>
      <c r="F511" s="236" t="s">
        <v>185</v>
      </c>
      <c r="G511" s="233"/>
      <c r="H511" s="237">
        <v>9</v>
      </c>
      <c r="I511" s="238"/>
      <c r="J511" s="233"/>
      <c r="K511" s="233"/>
      <c r="L511" s="239"/>
      <c r="M511" s="240"/>
      <c r="N511" s="241"/>
      <c r="O511" s="241"/>
      <c r="P511" s="241"/>
      <c r="Q511" s="241"/>
      <c r="R511" s="241"/>
      <c r="S511" s="241"/>
      <c r="T511" s="242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43" t="s">
        <v>136</v>
      </c>
      <c r="AU511" s="243" t="s">
        <v>85</v>
      </c>
      <c r="AV511" s="13" t="s">
        <v>85</v>
      </c>
      <c r="AW511" s="13" t="s">
        <v>31</v>
      </c>
      <c r="AX511" s="13" t="s">
        <v>75</v>
      </c>
      <c r="AY511" s="243" t="s">
        <v>126</v>
      </c>
    </row>
    <row r="512" s="14" customFormat="1">
      <c r="A512" s="14"/>
      <c r="B512" s="244"/>
      <c r="C512" s="245"/>
      <c r="D512" s="234" t="s">
        <v>136</v>
      </c>
      <c r="E512" s="246" t="s">
        <v>1</v>
      </c>
      <c r="F512" s="247" t="s">
        <v>139</v>
      </c>
      <c r="G512" s="245"/>
      <c r="H512" s="248">
        <v>9</v>
      </c>
      <c r="I512" s="249"/>
      <c r="J512" s="245"/>
      <c r="K512" s="245"/>
      <c r="L512" s="250"/>
      <c r="M512" s="251"/>
      <c r="N512" s="252"/>
      <c r="O512" s="252"/>
      <c r="P512" s="252"/>
      <c r="Q512" s="252"/>
      <c r="R512" s="252"/>
      <c r="S512" s="252"/>
      <c r="T512" s="253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54" t="s">
        <v>136</v>
      </c>
      <c r="AU512" s="254" t="s">
        <v>85</v>
      </c>
      <c r="AV512" s="14" t="s">
        <v>134</v>
      </c>
      <c r="AW512" s="14" t="s">
        <v>31</v>
      </c>
      <c r="AX512" s="14" t="s">
        <v>83</v>
      </c>
      <c r="AY512" s="254" t="s">
        <v>126</v>
      </c>
    </row>
    <row r="513" s="2" customFormat="1" ht="153.45" customHeight="1">
      <c r="A513" s="38"/>
      <c r="B513" s="39"/>
      <c r="C513" s="265" t="s">
        <v>519</v>
      </c>
      <c r="D513" s="265" t="s">
        <v>273</v>
      </c>
      <c r="E513" s="266" t="s">
        <v>1087</v>
      </c>
      <c r="F513" s="267" t="s">
        <v>1088</v>
      </c>
      <c r="G513" s="268" t="s">
        <v>131</v>
      </c>
      <c r="H513" s="269">
        <v>6</v>
      </c>
      <c r="I513" s="270"/>
      <c r="J513" s="271">
        <f>ROUND(I513*H513,2)</f>
        <v>0</v>
      </c>
      <c r="K513" s="267" t="s">
        <v>132</v>
      </c>
      <c r="L513" s="44"/>
      <c r="M513" s="272" t="s">
        <v>1</v>
      </c>
      <c r="N513" s="273" t="s">
        <v>40</v>
      </c>
      <c r="O513" s="91"/>
      <c r="P513" s="228">
        <f>O513*H513</f>
        <v>0</v>
      </c>
      <c r="Q513" s="228">
        <v>0</v>
      </c>
      <c r="R513" s="228">
        <f>Q513*H513</f>
        <v>0</v>
      </c>
      <c r="S513" s="228">
        <v>0</v>
      </c>
      <c r="T513" s="229">
        <f>S513*H513</f>
        <v>0</v>
      </c>
      <c r="U513" s="38"/>
      <c r="V513" s="38"/>
      <c r="W513" s="38"/>
      <c r="X513" s="38"/>
      <c r="Y513" s="38"/>
      <c r="Z513" s="38"/>
      <c r="AA513" s="38"/>
      <c r="AB513" s="38"/>
      <c r="AC513" s="38"/>
      <c r="AD513" s="38"/>
      <c r="AE513" s="38"/>
      <c r="AR513" s="230" t="s">
        <v>134</v>
      </c>
      <c r="AT513" s="230" t="s">
        <v>273</v>
      </c>
      <c r="AU513" s="230" t="s">
        <v>85</v>
      </c>
      <c r="AY513" s="17" t="s">
        <v>126</v>
      </c>
      <c r="BE513" s="231">
        <f>IF(N513="základní",J513,0)</f>
        <v>0</v>
      </c>
      <c r="BF513" s="231">
        <f>IF(N513="snížená",J513,0)</f>
        <v>0</v>
      </c>
      <c r="BG513" s="231">
        <f>IF(N513="zákl. přenesená",J513,0)</f>
        <v>0</v>
      </c>
      <c r="BH513" s="231">
        <f>IF(N513="sníž. přenesená",J513,0)</f>
        <v>0</v>
      </c>
      <c r="BI513" s="231">
        <f>IF(N513="nulová",J513,0)</f>
        <v>0</v>
      </c>
      <c r="BJ513" s="17" t="s">
        <v>83</v>
      </c>
      <c r="BK513" s="231">
        <f>ROUND(I513*H513,2)</f>
        <v>0</v>
      </c>
      <c r="BL513" s="17" t="s">
        <v>134</v>
      </c>
      <c r="BM513" s="230" t="s">
        <v>1089</v>
      </c>
    </row>
    <row r="514" s="2" customFormat="1">
      <c r="A514" s="38"/>
      <c r="B514" s="39"/>
      <c r="C514" s="40"/>
      <c r="D514" s="234" t="s">
        <v>277</v>
      </c>
      <c r="E514" s="40"/>
      <c r="F514" s="274" t="s">
        <v>1085</v>
      </c>
      <c r="G514" s="40"/>
      <c r="H514" s="40"/>
      <c r="I514" s="275"/>
      <c r="J514" s="40"/>
      <c r="K514" s="40"/>
      <c r="L514" s="44"/>
      <c r="M514" s="276"/>
      <c r="N514" s="277"/>
      <c r="O514" s="91"/>
      <c r="P514" s="91"/>
      <c r="Q514" s="91"/>
      <c r="R514" s="91"/>
      <c r="S514" s="91"/>
      <c r="T514" s="92"/>
      <c r="U514" s="38"/>
      <c r="V514" s="38"/>
      <c r="W514" s="38"/>
      <c r="X514" s="38"/>
      <c r="Y514" s="38"/>
      <c r="Z514" s="38"/>
      <c r="AA514" s="38"/>
      <c r="AB514" s="38"/>
      <c r="AC514" s="38"/>
      <c r="AD514" s="38"/>
      <c r="AE514" s="38"/>
      <c r="AT514" s="17" t="s">
        <v>277</v>
      </c>
      <c r="AU514" s="17" t="s">
        <v>85</v>
      </c>
    </row>
    <row r="515" s="15" customFormat="1">
      <c r="A515" s="15"/>
      <c r="B515" s="255"/>
      <c r="C515" s="256"/>
      <c r="D515" s="234" t="s">
        <v>136</v>
      </c>
      <c r="E515" s="257" t="s">
        <v>1</v>
      </c>
      <c r="F515" s="258" t="s">
        <v>1090</v>
      </c>
      <c r="G515" s="256"/>
      <c r="H515" s="257" t="s">
        <v>1</v>
      </c>
      <c r="I515" s="259"/>
      <c r="J515" s="256"/>
      <c r="K515" s="256"/>
      <c r="L515" s="260"/>
      <c r="M515" s="261"/>
      <c r="N515" s="262"/>
      <c r="O515" s="262"/>
      <c r="P515" s="262"/>
      <c r="Q515" s="262"/>
      <c r="R515" s="262"/>
      <c r="S515" s="262"/>
      <c r="T515" s="263"/>
      <c r="U515" s="15"/>
      <c r="V515" s="15"/>
      <c r="W515" s="15"/>
      <c r="X515" s="15"/>
      <c r="Y515" s="15"/>
      <c r="Z515" s="15"/>
      <c r="AA515" s="15"/>
      <c r="AB515" s="15"/>
      <c r="AC515" s="15"/>
      <c r="AD515" s="15"/>
      <c r="AE515" s="15"/>
      <c r="AT515" s="264" t="s">
        <v>136</v>
      </c>
      <c r="AU515" s="264" t="s">
        <v>85</v>
      </c>
      <c r="AV515" s="15" t="s">
        <v>83</v>
      </c>
      <c r="AW515" s="15" t="s">
        <v>31</v>
      </c>
      <c r="AX515" s="15" t="s">
        <v>75</v>
      </c>
      <c r="AY515" s="264" t="s">
        <v>126</v>
      </c>
    </row>
    <row r="516" s="13" customFormat="1">
      <c r="A516" s="13"/>
      <c r="B516" s="232"/>
      <c r="C516" s="233"/>
      <c r="D516" s="234" t="s">
        <v>136</v>
      </c>
      <c r="E516" s="235" t="s">
        <v>1</v>
      </c>
      <c r="F516" s="236" t="s">
        <v>173</v>
      </c>
      <c r="G516" s="233"/>
      <c r="H516" s="237">
        <v>6</v>
      </c>
      <c r="I516" s="238"/>
      <c r="J516" s="233"/>
      <c r="K516" s="233"/>
      <c r="L516" s="239"/>
      <c r="M516" s="240"/>
      <c r="N516" s="241"/>
      <c r="O516" s="241"/>
      <c r="P516" s="241"/>
      <c r="Q516" s="241"/>
      <c r="R516" s="241"/>
      <c r="S516" s="241"/>
      <c r="T516" s="242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43" t="s">
        <v>136</v>
      </c>
      <c r="AU516" s="243" t="s">
        <v>85</v>
      </c>
      <c r="AV516" s="13" t="s">
        <v>85</v>
      </c>
      <c r="AW516" s="13" t="s">
        <v>31</v>
      </c>
      <c r="AX516" s="13" t="s">
        <v>75</v>
      </c>
      <c r="AY516" s="243" t="s">
        <v>126</v>
      </c>
    </row>
    <row r="517" s="14" customFormat="1">
      <c r="A517" s="14"/>
      <c r="B517" s="244"/>
      <c r="C517" s="245"/>
      <c r="D517" s="234" t="s">
        <v>136</v>
      </c>
      <c r="E517" s="246" t="s">
        <v>1</v>
      </c>
      <c r="F517" s="247" t="s">
        <v>139</v>
      </c>
      <c r="G517" s="245"/>
      <c r="H517" s="248">
        <v>6</v>
      </c>
      <c r="I517" s="249"/>
      <c r="J517" s="245"/>
      <c r="K517" s="245"/>
      <c r="L517" s="250"/>
      <c r="M517" s="251"/>
      <c r="N517" s="252"/>
      <c r="O517" s="252"/>
      <c r="P517" s="252"/>
      <c r="Q517" s="252"/>
      <c r="R517" s="252"/>
      <c r="S517" s="252"/>
      <c r="T517" s="253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54" t="s">
        <v>136</v>
      </c>
      <c r="AU517" s="254" t="s">
        <v>85</v>
      </c>
      <c r="AV517" s="14" t="s">
        <v>134</v>
      </c>
      <c r="AW517" s="14" t="s">
        <v>31</v>
      </c>
      <c r="AX517" s="14" t="s">
        <v>83</v>
      </c>
      <c r="AY517" s="254" t="s">
        <v>126</v>
      </c>
    </row>
    <row r="518" s="2" customFormat="1" ht="153.45" customHeight="1">
      <c r="A518" s="38"/>
      <c r="B518" s="39"/>
      <c r="C518" s="265" t="s">
        <v>525</v>
      </c>
      <c r="D518" s="265" t="s">
        <v>273</v>
      </c>
      <c r="E518" s="266" t="s">
        <v>1091</v>
      </c>
      <c r="F518" s="267" t="s">
        <v>1092</v>
      </c>
      <c r="G518" s="268" t="s">
        <v>131</v>
      </c>
      <c r="H518" s="269">
        <v>10</v>
      </c>
      <c r="I518" s="270"/>
      <c r="J518" s="271">
        <f>ROUND(I518*H518,2)</f>
        <v>0</v>
      </c>
      <c r="K518" s="267" t="s">
        <v>132</v>
      </c>
      <c r="L518" s="44"/>
      <c r="M518" s="272" t="s">
        <v>1</v>
      </c>
      <c r="N518" s="273" t="s">
        <v>40</v>
      </c>
      <c r="O518" s="91"/>
      <c r="P518" s="228">
        <f>O518*H518</f>
        <v>0</v>
      </c>
      <c r="Q518" s="228">
        <v>0</v>
      </c>
      <c r="R518" s="228">
        <f>Q518*H518</f>
        <v>0</v>
      </c>
      <c r="S518" s="228">
        <v>0</v>
      </c>
      <c r="T518" s="229">
        <f>S518*H518</f>
        <v>0</v>
      </c>
      <c r="U518" s="38"/>
      <c r="V518" s="38"/>
      <c r="W518" s="38"/>
      <c r="X518" s="38"/>
      <c r="Y518" s="38"/>
      <c r="Z518" s="38"/>
      <c r="AA518" s="38"/>
      <c r="AB518" s="38"/>
      <c r="AC518" s="38"/>
      <c r="AD518" s="38"/>
      <c r="AE518" s="38"/>
      <c r="AR518" s="230" t="s">
        <v>134</v>
      </c>
      <c r="AT518" s="230" t="s">
        <v>273</v>
      </c>
      <c r="AU518" s="230" t="s">
        <v>85</v>
      </c>
      <c r="AY518" s="17" t="s">
        <v>126</v>
      </c>
      <c r="BE518" s="231">
        <f>IF(N518="základní",J518,0)</f>
        <v>0</v>
      </c>
      <c r="BF518" s="231">
        <f>IF(N518="snížená",J518,0)</f>
        <v>0</v>
      </c>
      <c r="BG518" s="231">
        <f>IF(N518="zákl. přenesená",J518,0)</f>
        <v>0</v>
      </c>
      <c r="BH518" s="231">
        <f>IF(N518="sníž. přenesená",J518,0)</f>
        <v>0</v>
      </c>
      <c r="BI518" s="231">
        <f>IF(N518="nulová",J518,0)</f>
        <v>0</v>
      </c>
      <c r="BJ518" s="17" t="s">
        <v>83</v>
      </c>
      <c r="BK518" s="231">
        <f>ROUND(I518*H518,2)</f>
        <v>0</v>
      </c>
      <c r="BL518" s="17" t="s">
        <v>134</v>
      </c>
      <c r="BM518" s="230" t="s">
        <v>1093</v>
      </c>
    </row>
    <row r="519" s="2" customFormat="1">
      <c r="A519" s="38"/>
      <c r="B519" s="39"/>
      <c r="C519" s="40"/>
      <c r="D519" s="234" t="s">
        <v>277</v>
      </c>
      <c r="E519" s="40"/>
      <c r="F519" s="274" t="s">
        <v>1085</v>
      </c>
      <c r="G519" s="40"/>
      <c r="H519" s="40"/>
      <c r="I519" s="275"/>
      <c r="J519" s="40"/>
      <c r="K519" s="40"/>
      <c r="L519" s="44"/>
      <c r="M519" s="276"/>
      <c r="N519" s="277"/>
      <c r="O519" s="91"/>
      <c r="P519" s="91"/>
      <c r="Q519" s="91"/>
      <c r="R519" s="91"/>
      <c r="S519" s="91"/>
      <c r="T519" s="92"/>
      <c r="U519" s="38"/>
      <c r="V519" s="38"/>
      <c r="W519" s="38"/>
      <c r="X519" s="38"/>
      <c r="Y519" s="38"/>
      <c r="Z519" s="38"/>
      <c r="AA519" s="38"/>
      <c r="AB519" s="38"/>
      <c r="AC519" s="38"/>
      <c r="AD519" s="38"/>
      <c r="AE519" s="38"/>
      <c r="AT519" s="17" t="s">
        <v>277</v>
      </c>
      <c r="AU519" s="17" t="s">
        <v>85</v>
      </c>
    </row>
    <row r="520" s="15" customFormat="1">
      <c r="A520" s="15"/>
      <c r="B520" s="255"/>
      <c r="C520" s="256"/>
      <c r="D520" s="234" t="s">
        <v>136</v>
      </c>
      <c r="E520" s="257" t="s">
        <v>1</v>
      </c>
      <c r="F520" s="258" t="s">
        <v>1090</v>
      </c>
      <c r="G520" s="256"/>
      <c r="H520" s="257" t="s">
        <v>1</v>
      </c>
      <c r="I520" s="259"/>
      <c r="J520" s="256"/>
      <c r="K520" s="256"/>
      <c r="L520" s="260"/>
      <c r="M520" s="261"/>
      <c r="N520" s="262"/>
      <c r="O520" s="262"/>
      <c r="P520" s="262"/>
      <c r="Q520" s="262"/>
      <c r="R520" s="262"/>
      <c r="S520" s="262"/>
      <c r="T520" s="263"/>
      <c r="U520" s="15"/>
      <c r="V520" s="15"/>
      <c r="W520" s="15"/>
      <c r="X520" s="15"/>
      <c r="Y520" s="15"/>
      <c r="Z520" s="15"/>
      <c r="AA520" s="15"/>
      <c r="AB520" s="15"/>
      <c r="AC520" s="15"/>
      <c r="AD520" s="15"/>
      <c r="AE520" s="15"/>
      <c r="AT520" s="264" t="s">
        <v>136</v>
      </c>
      <c r="AU520" s="264" t="s">
        <v>85</v>
      </c>
      <c r="AV520" s="15" t="s">
        <v>83</v>
      </c>
      <c r="AW520" s="15" t="s">
        <v>31</v>
      </c>
      <c r="AX520" s="15" t="s">
        <v>75</v>
      </c>
      <c r="AY520" s="264" t="s">
        <v>126</v>
      </c>
    </row>
    <row r="521" s="13" customFormat="1">
      <c r="A521" s="13"/>
      <c r="B521" s="232"/>
      <c r="C521" s="233"/>
      <c r="D521" s="234" t="s">
        <v>136</v>
      </c>
      <c r="E521" s="235" t="s">
        <v>1</v>
      </c>
      <c r="F521" s="236" t="s">
        <v>189</v>
      </c>
      <c r="G521" s="233"/>
      <c r="H521" s="237">
        <v>10</v>
      </c>
      <c r="I521" s="238"/>
      <c r="J521" s="233"/>
      <c r="K521" s="233"/>
      <c r="L521" s="239"/>
      <c r="M521" s="240"/>
      <c r="N521" s="241"/>
      <c r="O521" s="241"/>
      <c r="P521" s="241"/>
      <c r="Q521" s="241"/>
      <c r="R521" s="241"/>
      <c r="S521" s="241"/>
      <c r="T521" s="242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43" t="s">
        <v>136</v>
      </c>
      <c r="AU521" s="243" t="s">
        <v>85</v>
      </c>
      <c r="AV521" s="13" t="s">
        <v>85</v>
      </c>
      <c r="AW521" s="13" t="s">
        <v>31</v>
      </c>
      <c r="AX521" s="13" t="s">
        <v>75</v>
      </c>
      <c r="AY521" s="243" t="s">
        <v>126</v>
      </c>
    </row>
    <row r="522" s="14" customFormat="1">
      <c r="A522" s="14"/>
      <c r="B522" s="244"/>
      <c r="C522" s="245"/>
      <c r="D522" s="234" t="s">
        <v>136</v>
      </c>
      <c r="E522" s="246" t="s">
        <v>1</v>
      </c>
      <c r="F522" s="247" t="s">
        <v>139</v>
      </c>
      <c r="G522" s="245"/>
      <c r="H522" s="248">
        <v>10</v>
      </c>
      <c r="I522" s="249"/>
      <c r="J522" s="245"/>
      <c r="K522" s="245"/>
      <c r="L522" s="250"/>
      <c r="M522" s="251"/>
      <c r="N522" s="252"/>
      <c r="O522" s="252"/>
      <c r="P522" s="252"/>
      <c r="Q522" s="252"/>
      <c r="R522" s="252"/>
      <c r="S522" s="252"/>
      <c r="T522" s="253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54" t="s">
        <v>136</v>
      </c>
      <c r="AU522" s="254" t="s">
        <v>85</v>
      </c>
      <c r="AV522" s="14" t="s">
        <v>134</v>
      </c>
      <c r="AW522" s="14" t="s">
        <v>31</v>
      </c>
      <c r="AX522" s="14" t="s">
        <v>83</v>
      </c>
      <c r="AY522" s="254" t="s">
        <v>126</v>
      </c>
    </row>
    <row r="523" s="2" customFormat="1" ht="76.35" customHeight="1">
      <c r="A523" s="38"/>
      <c r="B523" s="39"/>
      <c r="C523" s="265" t="s">
        <v>531</v>
      </c>
      <c r="D523" s="265" t="s">
        <v>273</v>
      </c>
      <c r="E523" s="266" t="s">
        <v>1094</v>
      </c>
      <c r="F523" s="267" t="s">
        <v>1095</v>
      </c>
      <c r="G523" s="268" t="s">
        <v>375</v>
      </c>
      <c r="H523" s="269">
        <v>0.80000000000000004</v>
      </c>
      <c r="I523" s="270"/>
      <c r="J523" s="271">
        <f>ROUND(I523*H523,2)</f>
        <v>0</v>
      </c>
      <c r="K523" s="267" t="s">
        <v>132</v>
      </c>
      <c r="L523" s="44"/>
      <c r="M523" s="272" t="s">
        <v>1</v>
      </c>
      <c r="N523" s="273" t="s">
        <v>40</v>
      </c>
      <c r="O523" s="91"/>
      <c r="P523" s="228">
        <f>O523*H523</f>
        <v>0</v>
      </c>
      <c r="Q523" s="228">
        <v>0</v>
      </c>
      <c r="R523" s="228">
        <f>Q523*H523</f>
        <v>0</v>
      </c>
      <c r="S523" s="228">
        <v>0</v>
      </c>
      <c r="T523" s="229">
        <f>S523*H523</f>
        <v>0</v>
      </c>
      <c r="U523" s="38"/>
      <c r="V523" s="38"/>
      <c r="W523" s="38"/>
      <c r="X523" s="38"/>
      <c r="Y523" s="38"/>
      <c r="Z523" s="38"/>
      <c r="AA523" s="38"/>
      <c r="AB523" s="38"/>
      <c r="AC523" s="38"/>
      <c r="AD523" s="38"/>
      <c r="AE523" s="38"/>
      <c r="AR523" s="230" t="s">
        <v>134</v>
      </c>
      <c r="AT523" s="230" t="s">
        <v>273</v>
      </c>
      <c r="AU523" s="230" t="s">
        <v>85</v>
      </c>
      <c r="AY523" s="17" t="s">
        <v>126</v>
      </c>
      <c r="BE523" s="231">
        <f>IF(N523="základní",J523,0)</f>
        <v>0</v>
      </c>
      <c r="BF523" s="231">
        <f>IF(N523="snížená",J523,0)</f>
        <v>0</v>
      </c>
      <c r="BG523" s="231">
        <f>IF(N523="zákl. přenesená",J523,0)</f>
        <v>0</v>
      </c>
      <c r="BH523" s="231">
        <f>IF(N523="sníž. přenesená",J523,0)</f>
        <v>0</v>
      </c>
      <c r="BI523" s="231">
        <f>IF(N523="nulová",J523,0)</f>
        <v>0</v>
      </c>
      <c r="BJ523" s="17" t="s">
        <v>83</v>
      </c>
      <c r="BK523" s="231">
        <f>ROUND(I523*H523,2)</f>
        <v>0</v>
      </c>
      <c r="BL523" s="17" t="s">
        <v>134</v>
      </c>
      <c r="BM523" s="230" t="s">
        <v>1096</v>
      </c>
    </row>
    <row r="524" s="2" customFormat="1">
      <c r="A524" s="38"/>
      <c r="B524" s="39"/>
      <c r="C524" s="40"/>
      <c r="D524" s="234" t="s">
        <v>277</v>
      </c>
      <c r="E524" s="40"/>
      <c r="F524" s="274" t="s">
        <v>1097</v>
      </c>
      <c r="G524" s="40"/>
      <c r="H524" s="40"/>
      <c r="I524" s="275"/>
      <c r="J524" s="40"/>
      <c r="K524" s="40"/>
      <c r="L524" s="44"/>
      <c r="M524" s="276"/>
      <c r="N524" s="277"/>
      <c r="O524" s="91"/>
      <c r="P524" s="91"/>
      <c r="Q524" s="91"/>
      <c r="R524" s="91"/>
      <c r="S524" s="91"/>
      <c r="T524" s="92"/>
      <c r="U524" s="38"/>
      <c r="V524" s="38"/>
      <c r="W524" s="38"/>
      <c r="X524" s="38"/>
      <c r="Y524" s="38"/>
      <c r="Z524" s="38"/>
      <c r="AA524" s="38"/>
      <c r="AB524" s="38"/>
      <c r="AC524" s="38"/>
      <c r="AD524" s="38"/>
      <c r="AE524" s="38"/>
      <c r="AT524" s="17" t="s">
        <v>277</v>
      </c>
      <c r="AU524" s="17" t="s">
        <v>85</v>
      </c>
    </row>
    <row r="525" s="15" customFormat="1">
      <c r="A525" s="15"/>
      <c r="B525" s="255"/>
      <c r="C525" s="256"/>
      <c r="D525" s="234" t="s">
        <v>136</v>
      </c>
      <c r="E525" s="257" t="s">
        <v>1</v>
      </c>
      <c r="F525" s="258" t="s">
        <v>987</v>
      </c>
      <c r="G525" s="256"/>
      <c r="H525" s="257" t="s">
        <v>1</v>
      </c>
      <c r="I525" s="259"/>
      <c r="J525" s="256"/>
      <c r="K525" s="256"/>
      <c r="L525" s="260"/>
      <c r="M525" s="261"/>
      <c r="N525" s="262"/>
      <c r="O525" s="262"/>
      <c r="P525" s="262"/>
      <c r="Q525" s="262"/>
      <c r="R525" s="262"/>
      <c r="S525" s="262"/>
      <c r="T525" s="263"/>
      <c r="U525" s="15"/>
      <c r="V525" s="15"/>
      <c r="W525" s="15"/>
      <c r="X525" s="15"/>
      <c r="Y525" s="15"/>
      <c r="Z525" s="15"/>
      <c r="AA525" s="15"/>
      <c r="AB525" s="15"/>
      <c r="AC525" s="15"/>
      <c r="AD525" s="15"/>
      <c r="AE525" s="15"/>
      <c r="AT525" s="264" t="s">
        <v>136</v>
      </c>
      <c r="AU525" s="264" t="s">
        <v>85</v>
      </c>
      <c r="AV525" s="15" t="s">
        <v>83</v>
      </c>
      <c r="AW525" s="15" t="s">
        <v>31</v>
      </c>
      <c r="AX525" s="15" t="s">
        <v>75</v>
      </c>
      <c r="AY525" s="264" t="s">
        <v>126</v>
      </c>
    </row>
    <row r="526" s="15" customFormat="1">
      <c r="A526" s="15"/>
      <c r="B526" s="255"/>
      <c r="C526" s="256"/>
      <c r="D526" s="234" t="s">
        <v>136</v>
      </c>
      <c r="E526" s="257" t="s">
        <v>1</v>
      </c>
      <c r="F526" s="258" t="s">
        <v>979</v>
      </c>
      <c r="G526" s="256"/>
      <c r="H526" s="257" t="s">
        <v>1</v>
      </c>
      <c r="I526" s="259"/>
      <c r="J526" s="256"/>
      <c r="K526" s="256"/>
      <c r="L526" s="260"/>
      <c r="M526" s="261"/>
      <c r="N526" s="262"/>
      <c r="O526" s="262"/>
      <c r="P526" s="262"/>
      <c r="Q526" s="262"/>
      <c r="R526" s="262"/>
      <c r="S526" s="262"/>
      <c r="T526" s="263"/>
      <c r="U526" s="15"/>
      <c r="V526" s="15"/>
      <c r="W526" s="15"/>
      <c r="X526" s="15"/>
      <c r="Y526" s="15"/>
      <c r="Z526" s="15"/>
      <c r="AA526" s="15"/>
      <c r="AB526" s="15"/>
      <c r="AC526" s="15"/>
      <c r="AD526" s="15"/>
      <c r="AE526" s="15"/>
      <c r="AT526" s="264" t="s">
        <v>136</v>
      </c>
      <c r="AU526" s="264" t="s">
        <v>85</v>
      </c>
      <c r="AV526" s="15" t="s">
        <v>83</v>
      </c>
      <c r="AW526" s="15" t="s">
        <v>31</v>
      </c>
      <c r="AX526" s="15" t="s">
        <v>75</v>
      </c>
      <c r="AY526" s="264" t="s">
        <v>126</v>
      </c>
    </row>
    <row r="527" s="13" customFormat="1">
      <c r="A527" s="13"/>
      <c r="B527" s="232"/>
      <c r="C527" s="233"/>
      <c r="D527" s="234" t="s">
        <v>136</v>
      </c>
      <c r="E527" s="235" t="s">
        <v>1</v>
      </c>
      <c r="F527" s="236" t="s">
        <v>1098</v>
      </c>
      <c r="G527" s="233"/>
      <c r="H527" s="237">
        <v>0.21199999999999999</v>
      </c>
      <c r="I527" s="238"/>
      <c r="J527" s="233"/>
      <c r="K527" s="233"/>
      <c r="L527" s="239"/>
      <c r="M527" s="240"/>
      <c r="N527" s="241"/>
      <c r="O527" s="241"/>
      <c r="P527" s="241"/>
      <c r="Q527" s="241"/>
      <c r="R527" s="241"/>
      <c r="S527" s="241"/>
      <c r="T527" s="242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43" t="s">
        <v>136</v>
      </c>
      <c r="AU527" s="243" t="s">
        <v>85</v>
      </c>
      <c r="AV527" s="13" t="s">
        <v>85</v>
      </c>
      <c r="AW527" s="13" t="s">
        <v>31</v>
      </c>
      <c r="AX527" s="13" t="s">
        <v>75</v>
      </c>
      <c r="AY527" s="243" t="s">
        <v>126</v>
      </c>
    </row>
    <row r="528" s="15" customFormat="1">
      <c r="A528" s="15"/>
      <c r="B528" s="255"/>
      <c r="C528" s="256"/>
      <c r="D528" s="234" t="s">
        <v>136</v>
      </c>
      <c r="E528" s="257" t="s">
        <v>1</v>
      </c>
      <c r="F528" s="258" t="s">
        <v>1099</v>
      </c>
      <c r="G528" s="256"/>
      <c r="H528" s="257" t="s">
        <v>1</v>
      </c>
      <c r="I528" s="259"/>
      <c r="J528" s="256"/>
      <c r="K528" s="256"/>
      <c r="L528" s="260"/>
      <c r="M528" s="261"/>
      <c r="N528" s="262"/>
      <c r="O528" s="262"/>
      <c r="P528" s="262"/>
      <c r="Q528" s="262"/>
      <c r="R528" s="262"/>
      <c r="S528" s="262"/>
      <c r="T528" s="263"/>
      <c r="U528" s="15"/>
      <c r="V528" s="15"/>
      <c r="W528" s="15"/>
      <c r="X528" s="15"/>
      <c r="Y528" s="15"/>
      <c r="Z528" s="15"/>
      <c r="AA528" s="15"/>
      <c r="AB528" s="15"/>
      <c r="AC528" s="15"/>
      <c r="AD528" s="15"/>
      <c r="AE528" s="15"/>
      <c r="AT528" s="264" t="s">
        <v>136</v>
      </c>
      <c r="AU528" s="264" t="s">
        <v>85</v>
      </c>
      <c r="AV528" s="15" t="s">
        <v>83</v>
      </c>
      <c r="AW528" s="15" t="s">
        <v>31</v>
      </c>
      <c r="AX528" s="15" t="s">
        <v>75</v>
      </c>
      <c r="AY528" s="264" t="s">
        <v>126</v>
      </c>
    </row>
    <row r="529" s="15" customFormat="1">
      <c r="A529" s="15"/>
      <c r="B529" s="255"/>
      <c r="C529" s="256"/>
      <c r="D529" s="234" t="s">
        <v>136</v>
      </c>
      <c r="E529" s="257" t="s">
        <v>1</v>
      </c>
      <c r="F529" s="258" t="s">
        <v>828</v>
      </c>
      <c r="G529" s="256"/>
      <c r="H529" s="257" t="s">
        <v>1</v>
      </c>
      <c r="I529" s="259"/>
      <c r="J529" s="256"/>
      <c r="K529" s="256"/>
      <c r="L529" s="260"/>
      <c r="M529" s="261"/>
      <c r="N529" s="262"/>
      <c r="O529" s="262"/>
      <c r="P529" s="262"/>
      <c r="Q529" s="262"/>
      <c r="R529" s="262"/>
      <c r="S529" s="262"/>
      <c r="T529" s="263"/>
      <c r="U529" s="15"/>
      <c r="V529" s="15"/>
      <c r="W529" s="15"/>
      <c r="X529" s="15"/>
      <c r="Y529" s="15"/>
      <c r="Z529" s="15"/>
      <c r="AA529" s="15"/>
      <c r="AB529" s="15"/>
      <c r="AC529" s="15"/>
      <c r="AD529" s="15"/>
      <c r="AE529" s="15"/>
      <c r="AT529" s="264" t="s">
        <v>136</v>
      </c>
      <c r="AU529" s="264" t="s">
        <v>85</v>
      </c>
      <c r="AV529" s="15" t="s">
        <v>83</v>
      </c>
      <c r="AW529" s="15" t="s">
        <v>31</v>
      </c>
      <c r="AX529" s="15" t="s">
        <v>75</v>
      </c>
      <c r="AY529" s="264" t="s">
        <v>126</v>
      </c>
    </row>
    <row r="530" s="13" customFormat="1">
      <c r="A530" s="13"/>
      <c r="B530" s="232"/>
      <c r="C530" s="233"/>
      <c r="D530" s="234" t="s">
        <v>136</v>
      </c>
      <c r="E530" s="235" t="s">
        <v>1</v>
      </c>
      <c r="F530" s="236" t="s">
        <v>1100</v>
      </c>
      <c r="G530" s="233"/>
      <c r="H530" s="237">
        <v>0.26900000000000002</v>
      </c>
      <c r="I530" s="238"/>
      <c r="J530" s="233"/>
      <c r="K530" s="233"/>
      <c r="L530" s="239"/>
      <c r="M530" s="240"/>
      <c r="N530" s="241"/>
      <c r="O530" s="241"/>
      <c r="P530" s="241"/>
      <c r="Q530" s="241"/>
      <c r="R530" s="241"/>
      <c r="S530" s="241"/>
      <c r="T530" s="242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43" t="s">
        <v>136</v>
      </c>
      <c r="AU530" s="243" t="s">
        <v>85</v>
      </c>
      <c r="AV530" s="13" t="s">
        <v>85</v>
      </c>
      <c r="AW530" s="13" t="s">
        <v>31</v>
      </c>
      <c r="AX530" s="13" t="s">
        <v>75</v>
      </c>
      <c r="AY530" s="243" t="s">
        <v>126</v>
      </c>
    </row>
    <row r="531" s="15" customFormat="1">
      <c r="A531" s="15"/>
      <c r="B531" s="255"/>
      <c r="C531" s="256"/>
      <c r="D531" s="234" t="s">
        <v>136</v>
      </c>
      <c r="E531" s="257" t="s">
        <v>1</v>
      </c>
      <c r="F531" s="258" t="s">
        <v>830</v>
      </c>
      <c r="G531" s="256"/>
      <c r="H531" s="257" t="s">
        <v>1</v>
      </c>
      <c r="I531" s="259"/>
      <c r="J531" s="256"/>
      <c r="K531" s="256"/>
      <c r="L531" s="260"/>
      <c r="M531" s="261"/>
      <c r="N531" s="262"/>
      <c r="O531" s="262"/>
      <c r="P531" s="262"/>
      <c r="Q531" s="262"/>
      <c r="R531" s="262"/>
      <c r="S531" s="262"/>
      <c r="T531" s="263"/>
      <c r="U531" s="15"/>
      <c r="V531" s="15"/>
      <c r="W531" s="15"/>
      <c r="X531" s="15"/>
      <c r="Y531" s="15"/>
      <c r="Z531" s="15"/>
      <c r="AA531" s="15"/>
      <c r="AB531" s="15"/>
      <c r="AC531" s="15"/>
      <c r="AD531" s="15"/>
      <c r="AE531" s="15"/>
      <c r="AT531" s="264" t="s">
        <v>136</v>
      </c>
      <c r="AU531" s="264" t="s">
        <v>85</v>
      </c>
      <c r="AV531" s="15" t="s">
        <v>83</v>
      </c>
      <c r="AW531" s="15" t="s">
        <v>31</v>
      </c>
      <c r="AX531" s="15" t="s">
        <v>75</v>
      </c>
      <c r="AY531" s="264" t="s">
        <v>126</v>
      </c>
    </row>
    <row r="532" s="13" customFormat="1">
      <c r="A532" s="13"/>
      <c r="B532" s="232"/>
      <c r="C532" s="233"/>
      <c r="D532" s="234" t="s">
        <v>136</v>
      </c>
      <c r="E532" s="235" t="s">
        <v>1</v>
      </c>
      <c r="F532" s="236" t="s">
        <v>1101</v>
      </c>
      <c r="G532" s="233"/>
      <c r="H532" s="237">
        <v>0.107</v>
      </c>
      <c r="I532" s="238"/>
      <c r="J532" s="233"/>
      <c r="K532" s="233"/>
      <c r="L532" s="239"/>
      <c r="M532" s="240"/>
      <c r="N532" s="241"/>
      <c r="O532" s="241"/>
      <c r="P532" s="241"/>
      <c r="Q532" s="241"/>
      <c r="R532" s="241"/>
      <c r="S532" s="241"/>
      <c r="T532" s="242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43" t="s">
        <v>136</v>
      </c>
      <c r="AU532" s="243" t="s">
        <v>85</v>
      </c>
      <c r="AV532" s="13" t="s">
        <v>85</v>
      </c>
      <c r="AW532" s="13" t="s">
        <v>31</v>
      </c>
      <c r="AX532" s="13" t="s">
        <v>75</v>
      </c>
      <c r="AY532" s="243" t="s">
        <v>126</v>
      </c>
    </row>
    <row r="533" s="15" customFormat="1">
      <c r="A533" s="15"/>
      <c r="B533" s="255"/>
      <c r="C533" s="256"/>
      <c r="D533" s="234" t="s">
        <v>136</v>
      </c>
      <c r="E533" s="257" t="s">
        <v>1</v>
      </c>
      <c r="F533" s="258" t="s">
        <v>832</v>
      </c>
      <c r="G533" s="256"/>
      <c r="H533" s="257" t="s">
        <v>1</v>
      </c>
      <c r="I533" s="259"/>
      <c r="J533" s="256"/>
      <c r="K533" s="256"/>
      <c r="L533" s="260"/>
      <c r="M533" s="261"/>
      <c r="N533" s="262"/>
      <c r="O533" s="262"/>
      <c r="P533" s="262"/>
      <c r="Q533" s="262"/>
      <c r="R533" s="262"/>
      <c r="S533" s="262"/>
      <c r="T533" s="263"/>
      <c r="U533" s="15"/>
      <c r="V533" s="15"/>
      <c r="W533" s="15"/>
      <c r="X533" s="15"/>
      <c r="Y533" s="15"/>
      <c r="Z533" s="15"/>
      <c r="AA533" s="15"/>
      <c r="AB533" s="15"/>
      <c r="AC533" s="15"/>
      <c r="AD533" s="15"/>
      <c r="AE533" s="15"/>
      <c r="AT533" s="264" t="s">
        <v>136</v>
      </c>
      <c r="AU533" s="264" t="s">
        <v>85</v>
      </c>
      <c r="AV533" s="15" t="s">
        <v>83</v>
      </c>
      <c r="AW533" s="15" t="s">
        <v>31</v>
      </c>
      <c r="AX533" s="15" t="s">
        <v>75</v>
      </c>
      <c r="AY533" s="264" t="s">
        <v>126</v>
      </c>
    </row>
    <row r="534" s="13" customFormat="1">
      <c r="A534" s="13"/>
      <c r="B534" s="232"/>
      <c r="C534" s="233"/>
      <c r="D534" s="234" t="s">
        <v>136</v>
      </c>
      <c r="E534" s="235" t="s">
        <v>1</v>
      </c>
      <c r="F534" s="236" t="s">
        <v>1098</v>
      </c>
      <c r="G534" s="233"/>
      <c r="H534" s="237">
        <v>0.21199999999999999</v>
      </c>
      <c r="I534" s="238"/>
      <c r="J534" s="233"/>
      <c r="K534" s="233"/>
      <c r="L534" s="239"/>
      <c r="M534" s="240"/>
      <c r="N534" s="241"/>
      <c r="O534" s="241"/>
      <c r="P534" s="241"/>
      <c r="Q534" s="241"/>
      <c r="R534" s="241"/>
      <c r="S534" s="241"/>
      <c r="T534" s="242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43" t="s">
        <v>136</v>
      </c>
      <c r="AU534" s="243" t="s">
        <v>85</v>
      </c>
      <c r="AV534" s="13" t="s">
        <v>85</v>
      </c>
      <c r="AW534" s="13" t="s">
        <v>31</v>
      </c>
      <c r="AX534" s="13" t="s">
        <v>75</v>
      </c>
      <c r="AY534" s="243" t="s">
        <v>126</v>
      </c>
    </row>
    <row r="535" s="14" customFormat="1">
      <c r="A535" s="14"/>
      <c r="B535" s="244"/>
      <c r="C535" s="245"/>
      <c r="D535" s="234" t="s">
        <v>136</v>
      </c>
      <c r="E535" s="246" t="s">
        <v>1</v>
      </c>
      <c r="F535" s="247" t="s">
        <v>139</v>
      </c>
      <c r="G535" s="245"/>
      <c r="H535" s="248">
        <v>0.80000000000000004</v>
      </c>
      <c r="I535" s="249"/>
      <c r="J535" s="245"/>
      <c r="K535" s="245"/>
      <c r="L535" s="250"/>
      <c r="M535" s="251"/>
      <c r="N535" s="252"/>
      <c r="O535" s="252"/>
      <c r="P535" s="252"/>
      <c r="Q535" s="252"/>
      <c r="R535" s="252"/>
      <c r="S535" s="252"/>
      <c r="T535" s="253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54" t="s">
        <v>136</v>
      </c>
      <c r="AU535" s="254" t="s">
        <v>85</v>
      </c>
      <c r="AV535" s="14" t="s">
        <v>134</v>
      </c>
      <c r="AW535" s="14" t="s">
        <v>31</v>
      </c>
      <c r="AX535" s="14" t="s">
        <v>83</v>
      </c>
      <c r="AY535" s="254" t="s">
        <v>126</v>
      </c>
    </row>
    <row r="536" s="2" customFormat="1" ht="90" customHeight="1">
      <c r="A536" s="38"/>
      <c r="B536" s="39"/>
      <c r="C536" s="265" t="s">
        <v>690</v>
      </c>
      <c r="D536" s="265" t="s">
        <v>273</v>
      </c>
      <c r="E536" s="266" t="s">
        <v>1102</v>
      </c>
      <c r="F536" s="267" t="s">
        <v>1103</v>
      </c>
      <c r="G536" s="268" t="s">
        <v>375</v>
      </c>
      <c r="H536" s="269">
        <v>0.215</v>
      </c>
      <c r="I536" s="270"/>
      <c r="J536" s="271">
        <f>ROUND(I536*H536,2)</f>
        <v>0</v>
      </c>
      <c r="K536" s="267" t="s">
        <v>132</v>
      </c>
      <c r="L536" s="44"/>
      <c r="M536" s="272" t="s">
        <v>1</v>
      </c>
      <c r="N536" s="273" t="s">
        <v>40</v>
      </c>
      <c r="O536" s="91"/>
      <c r="P536" s="228">
        <f>O536*H536</f>
        <v>0</v>
      </c>
      <c r="Q536" s="228">
        <v>0</v>
      </c>
      <c r="R536" s="228">
        <f>Q536*H536</f>
        <v>0</v>
      </c>
      <c r="S536" s="228">
        <v>0</v>
      </c>
      <c r="T536" s="229">
        <f>S536*H536</f>
        <v>0</v>
      </c>
      <c r="U536" s="38"/>
      <c r="V536" s="38"/>
      <c r="W536" s="38"/>
      <c r="X536" s="38"/>
      <c r="Y536" s="38"/>
      <c r="Z536" s="38"/>
      <c r="AA536" s="38"/>
      <c r="AB536" s="38"/>
      <c r="AC536" s="38"/>
      <c r="AD536" s="38"/>
      <c r="AE536" s="38"/>
      <c r="AR536" s="230" t="s">
        <v>134</v>
      </c>
      <c r="AT536" s="230" t="s">
        <v>273</v>
      </c>
      <c r="AU536" s="230" t="s">
        <v>85</v>
      </c>
      <c r="AY536" s="17" t="s">
        <v>126</v>
      </c>
      <c r="BE536" s="231">
        <f>IF(N536="základní",J536,0)</f>
        <v>0</v>
      </c>
      <c r="BF536" s="231">
        <f>IF(N536="snížená",J536,0)</f>
        <v>0</v>
      </c>
      <c r="BG536" s="231">
        <f>IF(N536="zákl. přenesená",J536,0)</f>
        <v>0</v>
      </c>
      <c r="BH536" s="231">
        <f>IF(N536="sníž. přenesená",J536,0)</f>
        <v>0</v>
      </c>
      <c r="BI536" s="231">
        <f>IF(N536="nulová",J536,0)</f>
        <v>0</v>
      </c>
      <c r="BJ536" s="17" t="s">
        <v>83</v>
      </c>
      <c r="BK536" s="231">
        <f>ROUND(I536*H536,2)</f>
        <v>0</v>
      </c>
      <c r="BL536" s="17" t="s">
        <v>134</v>
      </c>
      <c r="BM536" s="230" t="s">
        <v>1104</v>
      </c>
    </row>
    <row r="537" s="2" customFormat="1">
      <c r="A537" s="38"/>
      <c r="B537" s="39"/>
      <c r="C537" s="40"/>
      <c r="D537" s="234" t="s">
        <v>277</v>
      </c>
      <c r="E537" s="40"/>
      <c r="F537" s="274" t="s">
        <v>662</v>
      </c>
      <c r="G537" s="40"/>
      <c r="H537" s="40"/>
      <c r="I537" s="275"/>
      <c r="J537" s="40"/>
      <c r="K537" s="40"/>
      <c r="L537" s="44"/>
      <c r="M537" s="276"/>
      <c r="N537" s="277"/>
      <c r="O537" s="91"/>
      <c r="P537" s="91"/>
      <c r="Q537" s="91"/>
      <c r="R537" s="91"/>
      <c r="S537" s="91"/>
      <c r="T537" s="92"/>
      <c r="U537" s="38"/>
      <c r="V537" s="38"/>
      <c r="W537" s="38"/>
      <c r="X537" s="38"/>
      <c r="Y537" s="38"/>
      <c r="Z537" s="38"/>
      <c r="AA537" s="38"/>
      <c r="AB537" s="38"/>
      <c r="AC537" s="38"/>
      <c r="AD537" s="38"/>
      <c r="AE537" s="38"/>
      <c r="AT537" s="17" t="s">
        <v>277</v>
      </c>
      <c r="AU537" s="17" t="s">
        <v>85</v>
      </c>
    </row>
    <row r="538" s="15" customFormat="1">
      <c r="A538" s="15"/>
      <c r="B538" s="255"/>
      <c r="C538" s="256"/>
      <c r="D538" s="234" t="s">
        <v>136</v>
      </c>
      <c r="E538" s="257" t="s">
        <v>1</v>
      </c>
      <c r="F538" s="258" t="s">
        <v>832</v>
      </c>
      <c r="G538" s="256"/>
      <c r="H538" s="257" t="s">
        <v>1</v>
      </c>
      <c r="I538" s="259"/>
      <c r="J538" s="256"/>
      <c r="K538" s="256"/>
      <c r="L538" s="260"/>
      <c r="M538" s="261"/>
      <c r="N538" s="262"/>
      <c r="O538" s="262"/>
      <c r="P538" s="262"/>
      <c r="Q538" s="262"/>
      <c r="R538" s="262"/>
      <c r="S538" s="262"/>
      <c r="T538" s="263"/>
      <c r="U538" s="15"/>
      <c r="V538" s="15"/>
      <c r="W538" s="15"/>
      <c r="X538" s="15"/>
      <c r="Y538" s="15"/>
      <c r="Z538" s="15"/>
      <c r="AA538" s="15"/>
      <c r="AB538" s="15"/>
      <c r="AC538" s="15"/>
      <c r="AD538" s="15"/>
      <c r="AE538" s="15"/>
      <c r="AT538" s="264" t="s">
        <v>136</v>
      </c>
      <c r="AU538" s="264" t="s">
        <v>85</v>
      </c>
      <c r="AV538" s="15" t="s">
        <v>83</v>
      </c>
      <c r="AW538" s="15" t="s">
        <v>31</v>
      </c>
      <c r="AX538" s="15" t="s">
        <v>75</v>
      </c>
      <c r="AY538" s="264" t="s">
        <v>126</v>
      </c>
    </row>
    <row r="539" s="13" customFormat="1">
      <c r="A539" s="13"/>
      <c r="B539" s="232"/>
      <c r="C539" s="233"/>
      <c r="D539" s="234" t="s">
        <v>136</v>
      </c>
      <c r="E539" s="235" t="s">
        <v>1</v>
      </c>
      <c r="F539" s="236" t="s">
        <v>1105</v>
      </c>
      <c r="G539" s="233"/>
      <c r="H539" s="237">
        <v>0.215</v>
      </c>
      <c r="I539" s="238"/>
      <c r="J539" s="233"/>
      <c r="K539" s="233"/>
      <c r="L539" s="239"/>
      <c r="M539" s="240"/>
      <c r="N539" s="241"/>
      <c r="O539" s="241"/>
      <c r="P539" s="241"/>
      <c r="Q539" s="241"/>
      <c r="R539" s="241"/>
      <c r="S539" s="241"/>
      <c r="T539" s="242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43" t="s">
        <v>136</v>
      </c>
      <c r="AU539" s="243" t="s">
        <v>85</v>
      </c>
      <c r="AV539" s="13" t="s">
        <v>85</v>
      </c>
      <c r="AW539" s="13" t="s">
        <v>31</v>
      </c>
      <c r="AX539" s="13" t="s">
        <v>75</v>
      </c>
      <c r="AY539" s="243" t="s">
        <v>126</v>
      </c>
    </row>
    <row r="540" s="14" customFormat="1">
      <c r="A540" s="14"/>
      <c r="B540" s="244"/>
      <c r="C540" s="245"/>
      <c r="D540" s="234" t="s">
        <v>136</v>
      </c>
      <c r="E540" s="246" t="s">
        <v>1</v>
      </c>
      <c r="F540" s="247" t="s">
        <v>139</v>
      </c>
      <c r="G540" s="245"/>
      <c r="H540" s="248">
        <v>0.215</v>
      </c>
      <c r="I540" s="249"/>
      <c r="J540" s="245"/>
      <c r="K540" s="245"/>
      <c r="L540" s="250"/>
      <c r="M540" s="251"/>
      <c r="N540" s="252"/>
      <c r="O540" s="252"/>
      <c r="P540" s="252"/>
      <c r="Q540" s="252"/>
      <c r="R540" s="252"/>
      <c r="S540" s="252"/>
      <c r="T540" s="253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54" t="s">
        <v>136</v>
      </c>
      <c r="AU540" s="254" t="s">
        <v>85</v>
      </c>
      <c r="AV540" s="14" t="s">
        <v>134</v>
      </c>
      <c r="AW540" s="14" t="s">
        <v>31</v>
      </c>
      <c r="AX540" s="14" t="s">
        <v>83</v>
      </c>
      <c r="AY540" s="254" t="s">
        <v>126</v>
      </c>
    </row>
    <row r="541" s="2" customFormat="1" ht="76.35" customHeight="1">
      <c r="A541" s="38"/>
      <c r="B541" s="39"/>
      <c r="C541" s="265" t="s">
        <v>772</v>
      </c>
      <c r="D541" s="265" t="s">
        <v>273</v>
      </c>
      <c r="E541" s="266" t="s">
        <v>659</v>
      </c>
      <c r="F541" s="267" t="s">
        <v>660</v>
      </c>
      <c r="G541" s="268" t="s">
        <v>375</v>
      </c>
      <c r="H541" s="269">
        <v>0.66800000000000004</v>
      </c>
      <c r="I541" s="270"/>
      <c r="J541" s="271">
        <f>ROUND(I541*H541,2)</f>
        <v>0</v>
      </c>
      <c r="K541" s="267" t="s">
        <v>132</v>
      </c>
      <c r="L541" s="44"/>
      <c r="M541" s="272" t="s">
        <v>1</v>
      </c>
      <c r="N541" s="273" t="s">
        <v>40</v>
      </c>
      <c r="O541" s="91"/>
      <c r="P541" s="228">
        <f>O541*H541</f>
        <v>0</v>
      </c>
      <c r="Q541" s="228">
        <v>0</v>
      </c>
      <c r="R541" s="228">
        <f>Q541*H541</f>
        <v>0</v>
      </c>
      <c r="S541" s="228">
        <v>0</v>
      </c>
      <c r="T541" s="229">
        <f>S541*H541</f>
        <v>0</v>
      </c>
      <c r="U541" s="38"/>
      <c r="V541" s="38"/>
      <c r="W541" s="38"/>
      <c r="X541" s="38"/>
      <c r="Y541" s="38"/>
      <c r="Z541" s="38"/>
      <c r="AA541" s="38"/>
      <c r="AB541" s="38"/>
      <c r="AC541" s="38"/>
      <c r="AD541" s="38"/>
      <c r="AE541" s="38"/>
      <c r="AR541" s="230" t="s">
        <v>134</v>
      </c>
      <c r="AT541" s="230" t="s">
        <v>273</v>
      </c>
      <c r="AU541" s="230" t="s">
        <v>85</v>
      </c>
      <c r="AY541" s="17" t="s">
        <v>126</v>
      </c>
      <c r="BE541" s="231">
        <f>IF(N541="základní",J541,0)</f>
        <v>0</v>
      </c>
      <c r="BF541" s="231">
        <f>IF(N541="snížená",J541,0)</f>
        <v>0</v>
      </c>
      <c r="BG541" s="231">
        <f>IF(N541="zákl. přenesená",J541,0)</f>
        <v>0</v>
      </c>
      <c r="BH541" s="231">
        <f>IF(N541="sníž. přenesená",J541,0)</f>
        <v>0</v>
      </c>
      <c r="BI541" s="231">
        <f>IF(N541="nulová",J541,0)</f>
        <v>0</v>
      </c>
      <c r="BJ541" s="17" t="s">
        <v>83</v>
      </c>
      <c r="BK541" s="231">
        <f>ROUND(I541*H541,2)</f>
        <v>0</v>
      </c>
      <c r="BL541" s="17" t="s">
        <v>134</v>
      </c>
      <c r="BM541" s="230" t="s">
        <v>1106</v>
      </c>
    </row>
    <row r="542" s="2" customFormat="1">
      <c r="A542" s="38"/>
      <c r="B542" s="39"/>
      <c r="C542" s="40"/>
      <c r="D542" s="234" t="s">
        <v>277</v>
      </c>
      <c r="E542" s="40"/>
      <c r="F542" s="274" t="s">
        <v>662</v>
      </c>
      <c r="G542" s="40"/>
      <c r="H542" s="40"/>
      <c r="I542" s="275"/>
      <c r="J542" s="40"/>
      <c r="K542" s="40"/>
      <c r="L542" s="44"/>
      <c r="M542" s="276"/>
      <c r="N542" s="277"/>
      <c r="O542" s="91"/>
      <c r="P542" s="91"/>
      <c r="Q542" s="91"/>
      <c r="R542" s="91"/>
      <c r="S542" s="91"/>
      <c r="T542" s="92"/>
      <c r="U542" s="38"/>
      <c r="V542" s="38"/>
      <c r="W542" s="38"/>
      <c r="X542" s="38"/>
      <c r="Y542" s="38"/>
      <c r="Z542" s="38"/>
      <c r="AA542" s="38"/>
      <c r="AB542" s="38"/>
      <c r="AC542" s="38"/>
      <c r="AD542" s="38"/>
      <c r="AE542" s="38"/>
      <c r="AT542" s="17" t="s">
        <v>277</v>
      </c>
      <c r="AU542" s="17" t="s">
        <v>85</v>
      </c>
    </row>
    <row r="543" s="15" customFormat="1">
      <c r="A543" s="15"/>
      <c r="B543" s="255"/>
      <c r="C543" s="256"/>
      <c r="D543" s="234" t="s">
        <v>136</v>
      </c>
      <c r="E543" s="257" t="s">
        <v>1</v>
      </c>
      <c r="F543" s="258" t="s">
        <v>979</v>
      </c>
      <c r="G543" s="256"/>
      <c r="H543" s="257" t="s">
        <v>1</v>
      </c>
      <c r="I543" s="259"/>
      <c r="J543" s="256"/>
      <c r="K543" s="256"/>
      <c r="L543" s="260"/>
      <c r="M543" s="261"/>
      <c r="N543" s="262"/>
      <c r="O543" s="262"/>
      <c r="P543" s="262"/>
      <c r="Q543" s="262"/>
      <c r="R543" s="262"/>
      <c r="S543" s="262"/>
      <c r="T543" s="263"/>
      <c r="U543" s="15"/>
      <c r="V543" s="15"/>
      <c r="W543" s="15"/>
      <c r="X543" s="15"/>
      <c r="Y543" s="15"/>
      <c r="Z543" s="15"/>
      <c r="AA543" s="15"/>
      <c r="AB543" s="15"/>
      <c r="AC543" s="15"/>
      <c r="AD543" s="15"/>
      <c r="AE543" s="15"/>
      <c r="AT543" s="264" t="s">
        <v>136</v>
      </c>
      <c r="AU543" s="264" t="s">
        <v>85</v>
      </c>
      <c r="AV543" s="15" t="s">
        <v>83</v>
      </c>
      <c r="AW543" s="15" t="s">
        <v>31</v>
      </c>
      <c r="AX543" s="15" t="s">
        <v>75</v>
      </c>
      <c r="AY543" s="264" t="s">
        <v>126</v>
      </c>
    </row>
    <row r="544" s="13" customFormat="1">
      <c r="A544" s="13"/>
      <c r="B544" s="232"/>
      <c r="C544" s="233"/>
      <c r="D544" s="234" t="s">
        <v>136</v>
      </c>
      <c r="E544" s="235" t="s">
        <v>1</v>
      </c>
      <c r="F544" s="236" t="s">
        <v>1105</v>
      </c>
      <c r="G544" s="233"/>
      <c r="H544" s="237">
        <v>0.215</v>
      </c>
      <c r="I544" s="238"/>
      <c r="J544" s="233"/>
      <c r="K544" s="233"/>
      <c r="L544" s="239"/>
      <c r="M544" s="240"/>
      <c r="N544" s="241"/>
      <c r="O544" s="241"/>
      <c r="P544" s="241"/>
      <c r="Q544" s="241"/>
      <c r="R544" s="241"/>
      <c r="S544" s="241"/>
      <c r="T544" s="242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43" t="s">
        <v>136</v>
      </c>
      <c r="AU544" s="243" t="s">
        <v>85</v>
      </c>
      <c r="AV544" s="13" t="s">
        <v>85</v>
      </c>
      <c r="AW544" s="13" t="s">
        <v>31</v>
      </c>
      <c r="AX544" s="13" t="s">
        <v>75</v>
      </c>
      <c r="AY544" s="243" t="s">
        <v>126</v>
      </c>
    </row>
    <row r="545" s="15" customFormat="1">
      <c r="A545" s="15"/>
      <c r="B545" s="255"/>
      <c r="C545" s="256"/>
      <c r="D545" s="234" t="s">
        <v>136</v>
      </c>
      <c r="E545" s="257" t="s">
        <v>1</v>
      </c>
      <c r="F545" s="258" t="s">
        <v>1030</v>
      </c>
      <c r="G545" s="256"/>
      <c r="H545" s="257" t="s">
        <v>1</v>
      </c>
      <c r="I545" s="259"/>
      <c r="J545" s="256"/>
      <c r="K545" s="256"/>
      <c r="L545" s="260"/>
      <c r="M545" s="261"/>
      <c r="N545" s="262"/>
      <c r="O545" s="262"/>
      <c r="P545" s="262"/>
      <c r="Q545" s="262"/>
      <c r="R545" s="262"/>
      <c r="S545" s="262"/>
      <c r="T545" s="263"/>
      <c r="U545" s="15"/>
      <c r="V545" s="15"/>
      <c r="W545" s="15"/>
      <c r="X545" s="15"/>
      <c r="Y545" s="15"/>
      <c r="Z545" s="15"/>
      <c r="AA545" s="15"/>
      <c r="AB545" s="15"/>
      <c r="AC545" s="15"/>
      <c r="AD545" s="15"/>
      <c r="AE545" s="15"/>
      <c r="AT545" s="264" t="s">
        <v>136</v>
      </c>
      <c r="AU545" s="264" t="s">
        <v>85</v>
      </c>
      <c r="AV545" s="15" t="s">
        <v>83</v>
      </c>
      <c r="AW545" s="15" t="s">
        <v>31</v>
      </c>
      <c r="AX545" s="15" t="s">
        <v>75</v>
      </c>
      <c r="AY545" s="264" t="s">
        <v>126</v>
      </c>
    </row>
    <row r="546" s="13" customFormat="1">
      <c r="A546" s="13"/>
      <c r="B546" s="232"/>
      <c r="C546" s="233"/>
      <c r="D546" s="234" t="s">
        <v>136</v>
      </c>
      <c r="E546" s="235" t="s">
        <v>1</v>
      </c>
      <c r="F546" s="236" t="s">
        <v>1107</v>
      </c>
      <c r="G546" s="233"/>
      <c r="H546" s="237">
        <v>0.107</v>
      </c>
      <c r="I546" s="238"/>
      <c r="J546" s="233"/>
      <c r="K546" s="233"/>
      <c r="L546" s="239"/>
      <c r="M546" s="240"/>
      <c r="N546" s="241"/>
      <c r="O546" s="241"/>
      <c r="P546" s="241"/>
      <c r="Q546" s="241"/>
      <c r="R546" s="241"/>
      <c r="S546" s="241"/>
      <c r="T546" s="242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43" t="s">
        <v>136</v>
      </c>
      <c r="AU546" s="243" t="s">
        <v>85</v>
      </c>
      <c r="AV546" s="13" t="s">
        <v>85</v>
      </c>
      <c r="AW546" s="13" t="s">
        <v>31</v>
      </c>
      <c r="AX546" s="13" t="s">
        <v>75</v>
      </c>
      <c r="AY546" s="243" t="s">
        <v>126</v>
      </c>
    </row>
    <row r="547" s="15" customFormat="1">
      <c r="A547" s="15"/>
      <c r="B547" s="255"/>
      <c r="C547" s="256"/>
      <c r="D547" s="234" t="s">
        <v>136</v>
      </c>
      <c r="E547" s="257" t="s">
        <v>1</v>
      </c>
      <c r="F547" s="258" t="s">
        <v>828</v>
      </c>
      <c r="G547" s="256"/>
      <c r="H547" s="257" t="s">
        <v>1</v>
      </c>
      <c r="I547" s="259"/>
      <c r="J547" s="256"/>
      <c r="K547" s="256"/>
      <c r="L547" s="260"/>
      <c r="M547" s="261"/>
      <c r="N547" s="262"/>
      <c r="O547" s="262"/>
      <c r="P547" s="262"/>
      <c r="Q547" s="262"/>
      <c r="R547" s="262"/>
      <c r="S547" s="262"/>
      <c r="T547" s="263"/>
      <c r="U547" s="15"/>
      <c r="V547" s="15"/>
      <c r="W547" s="15"/>
      <c r="X547" s="15"/>
      <c r="Y547" s="15"/>
      <c r="Z547" s="15"/>
      <c r="AA547" s="15"/>
      <c r="AB547" s="15"/>
      <c r="AC547" s="15"/>
      <c r="AD547" s="15"/>
      <c r="AE547" s="15"/>
      <c r="AT547" s="264" t="s">
        <v>136</v>
      </c>
      <c r="AU547" s="264" t="s">
        <v>85</v>
      </c>
      <c r="AV547" s="15" t="s">
        <v>83</v>
      </c>
      <c r="AW547" s="15" t="s">
        <v>31</v>
      </c>
      <c r="AX547" s="15" t="s">
        <v>75</v>
      </c>
      <c r="AY547" s="264" t="s">
        <v>126</v>
      </c>
    </row>
    <row r="548" s="13" customFormat="1">
      <c r="A548" s="13"/>
      <c r="B548" s="232"/>
      <c r="C548" s="233"/>
      <c r="D548" s="234" t="s">
        <v>136</v>
      </c>
      <c r="E548" s="235" t="s">
        <v>1</v>
      </c>
      <c r="F548" s="236" t="s">
        <v>1108</v>
      </c>
      <c r="G548" s="233"/>
      <c r="H548" s="237">
        <v>0.23899999999999999</v>
      </c>
      <c r="I548" s="238"/>
      <c r="J548" s="233"/>
      <c r="K548" s="233"/>
      <c r="L548" s="239"/>
      <c r="M548" s="240"/>
      <c r="N548" s="241"/>
      <c r="O548" s="241"/>
      <c r="P548" s="241"/>
      <c r="Q548" s="241"/>
      <c r="R548" s="241"/>
      <c r="S548" s="241"/>
      <c r="T548" s="242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43" t="s">
        <v>136</v>
      </c>
      <c r="AU548" s="243" t="s">
        <v>85</v>
      </c>
      <c r="AV548" s="13" t="s">
        <v>85</v>
      </c>
      <c r="AW548" s="13" t="s">
        <v>31</v>
      </c>
      <c r="AX548" s="13" t="s">
        <v>75</v>
      </c>
      <c r="AY548" s="243" t="s">
        <v>126</v>
      </c>
    </row>
    <row r="549" s="15" customFormat="1">
      <c r="A549" s="15"/>
      <c r="B549" s="255"/>
      <c r="C549" s="256"/>
      <c r="D549" s="234" t="s">
        <v>136</v>
      </c>
      <c r="E549" s="257" t="s">
        <v>1</v>
      </c>
      <c r="F549" s="258" t="s">
        <v>830</v>
      </c>
      <c r="G549" s="256"/>
      <c r="H549" s="257" t="s">
        <v>1</v>
      </c>
      <c r="I549" s="259"/>
      <c r="J549" s="256"/>
      <c r="K549" s="256"/>
      <c r="L549" s="260"/>
      <c r="M549" s="261"/>
      <c r="N549" s="262"/>
      <c r="O549" s="262"/>
      <c r="P549" s="262"/>
      <c r="Q549" s="262"/>
      <c r="R549" s="262"/>
      <c r="S549" s="262"/>
      <c r="T549" s="263"/>
      <c r="U549" s="15"/>
      <c r="V549" s="15"/>
      <c r="W549" s="15"/>
      <c r="X549" s="15"/>
      <c r="Y549" s="15"/>
      <c r="Z549" s="15"/>
      <c r="AA549" s="15"/>
      <c r="AB549" s="15"/>
      <c r="AC549" s="15"/>
      <c r="AD549" s="15"/>
      <c r="AE549" s="15"/>
      <c r="AT549" s="264" t="s">
        <v>136</v>
      </c>
      <c r="AU549" s="264" t="s">
        <v>85</v>
      </c>
      <c r="AV549" s="15" t="s">
        <v>83</v>
      </c>
      <c r="AW549" s="15" t="s">
        <v>31</v>
      </c>
      <c r="AX549" s="15" t="s">
        <v>75</v>
      </c>
      <c r="AY549" s="264" t="s">
        <v>126</v>
      </c>
    </row>
    <row r="550" s="13" customFormat="1">
      <c r="A550" s="13"/>
      <c r="B550" s="232"/>
      <c r="C550" s="233"/>
      <c r="D550" s="234" t="s">
        <v>136</v>
      </c>
      <c r="E550" s="235" t="s">
        <v>1</v>
      </c>
      <c r="F550" s="236" t="s">
        <v>1101</v>
      </c>
      <c r="G550" s="233"/>
      <c r="H550" s="237">
        <v>0.107</v>
      </c>
      <c r="I550" s="238"/>
      <c r="J550" s="233"/>
      <c r="K550" s="233"/>
      <c r="L550" s="239"/>
      <c r="M550" s="240"/>
      <c r="N550" s="241"/>
      <c r="O550" s="241"/>
      <c r="P550" s="241"/>
      <c r="Q550" s="241"/>
      <c r="R550" s="241"/>
      <c r="S550" s="241"/>
      <c r="T550" s="242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43" t="s">
        <v>136</v>
      </c>
      <c r="AU550" s="243" t="s">
        <v>85</v>
      </c>
      <c r="AV550" s="13" t="s">
        <v>85</v>
      </c>
      <c r="AW550" s="13" t="s">
        <v>31</v>
      </c>
      <c r="AX550" s="13" t="s">
        <v>75</v>
      </c>
      <c r="AY550" s="243" t="s">
        <v>126</v>
      </c>
    </row>
    <row r="551" s="14" customFormat="1">
      <c r="A551" s="14"/>
      <c r="B551" s="244"/>
      <c r="C551" s="245"/>
      <c r="D551" s="234" t="s">
        <v>136</v>
      </c>
      <c r="E551" s="246" t="s">
        <v>1</v>
      </c>
      <c r="F551" s="247" t="s">
        <v>139</v>
      </c>
      <c r="G551" s="245"/>
      <c r="H551" s="248">
        <v>0.66800000000000004</v>
      </c>
      <c r="I551" s="249"/>
      <c r="J551" s="245"/>
      <c r="K551" s="245"/>
      <c r="L551" s="250"/>
      <c r="M551" s="251"/>
      <c r="N551" s="252"/>
      <c r="O551" s="252"/>
      <c r="P551" s="252"/>
      <c r="Q551" s="252"/>
      <c r="R551" s="252"/>
      <c r="S551" s="252"/>
      <c r="T551" s="253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  <c r="AE551" s="14"/>
      <c r="AT551" s="254" t="s">
        <v>136</v>
      </c>
      <c r="AU551" s="254" t="s">
        <v>85</v>
      </c>
      <c r="AV551" s="14" t="s">
        <v>134</v>
      </c>
      <c r="AW551" s="14" t="s">
        <v>31</v>
      </c>
      <c r="AX551" s="14" t="s">
        <v>83</v>
      </c>
      <c r="AY551" s="254" t="s">
        <v>126</v>
      </c>
    </row>
    <row r="552" s="2" customFormat="1" ht="101.25" customHeight="1">
      <c r="A552" s="38"/>
      <c r="B552" s="39"/>
      <c r="C552" s="265" t="s">
        <v>243</v>
      </c>
      <c r="D552" s="265" t="s">
        <v>273</v>
      </c>
      <c r="E552" s="266" t="s">
        <v>1109</v>
      </c>
      <c r="F552" s="267" t="s">
        <v>1110</v>
      </c>
      <c r="G552" s="268" t="s">
        <v>240</v>
      </c>
      <c r="H552" s="269">
        <v>50</v>
      </c>
      <c r="I552" s="270"/>
      <c r="J552" s="271">
        <f>ROUND(I552*H552,2)</f>
        <v>0</v>
      </c>
      <c r="K552" s="267" t="s">
        <v>132</v>
      </c>
      <c r="L552" s="44"/>
      <c r="M552" s="272" t="s">
        <v>1</v>
      </c>
      <c r="N552" s="273" t="s">
        <v>40</v>
      </c>
      <c r="O552" s="91"/>
      <c r="P552" s="228">
        <f>O552*H552</f>
        <v>0</v>
      </c>
      <c r="Q552" s="228">
        <v>0</v>
      </c>
      <c r="R552" s="228">
        <f>Q552*H552</f>
        <v>0</v>
      </c>
      <c r="S552" s="228">
        <v>0</v>
      </c>
      <c r="T552" s="229">
        <f>S552*H552</f>
        <v>0</v>
      </c>
      <c r="U552" s="38"/>
      <c r="V552" s="38"/>
      <c r="W552" s="38"/>
      <c r="X552" s="38"/>
      <c r="Y552" s="38"/>
      <c r="Z552" s="38"/>
      <c r="AA552" s="38"/>
      <c r="AB552" s="38"/>
      <c r="AC552" s="38"/>
      <c r="AD552" s="38"/>
      <c r="AE552" s="38"/>
      <c r="AR552" s="230" t="s">
        <v>134</v>
      </c>
      <c r="AT552" s="230" t="s">
        <v>273</v>
      </c>
      <c r="AU552" s="230" t="s">
        <v>85</v>
      </c>
      <c r="AY552" s="17" t="s">
        <v>126</v>
      </c>
      <c r="BE552" s="231">
        <f>IF(N552="základní",J552,0)</f>
        <v>0</v>
      </c>
      <c r="BF552" s="231">
        <f>IF(N552="snížená",J552,0)</f>
        <v>0</v>
      </c>
      <c r="BG552" s="231">
        <f>IF(N552="zákl. přenesená",J552,0)</f>
        <v>0</v>
      </c>
      <c r="BH552" s="231">
        <f>IF(N552="sníž. přenesená",J552,0)</f>
        <v>0</v>
      </c>
      <c r="BI552" s="231">
        <f>IF(N552="nulová",J552,0)</f>
        <v>0</v>
      </c>
      <c r="BJ552" s="17" t="s">
        <v>83</v>
      </c>
      <c r="BK552" s="231">
        <f>ROUND(I552*H552,2)</f>
        <v>0</v>
      </c>
      <c r="BL552" s="17" t="s">
        <v>134</v>
      </c>
      <c r="BM552" s="230" t="s">
        <v>1111</v>
      </c>
    </row>
    <row r="553" s="2" customFormat="1">
      <c r="A553" s="38"/>
      <c r="B553" s="39"/>
      <c r="C553" s="40"/>
      <c r="D553" s="234" t="s">
        <v>277</v>
      </c>
      <c r="E553" s="40"/>
      <c r="F553" s="274" t="s">
        <v>303</v>
      </c>
      <c r="G553" s="40"/>
      <c r="H553" s="40"/>
      <c r="I553" s="275"/>
      <c r="J553" s="40"/>
      <c r="K553" s="40"/>
      <c r="L553" s="44"/>
      <c r="M553" s="276"/>
      <c r="N553" s="277"/>
      <c r="O553" s="91"/>
      <c r="P553" s="91"/>
      <c r="Q553" s="91"/>
      <c r="R553" s="91"/>
      <c r="S553" s="91"/>
      <c r="T553" s="92"/>
      <c r="U553" s="38"/>
      <c r="V553" s="38"/>
      <c r="W553" s="38"/>
      <c r="X553" s="38"/>
      <c r="Y553" s="38"/>
      <c r="Z553" s="38"/>
      <c r="AA553" s="38"/>
      <c r="AB553" s="38"/>
      <c r="AC553" s="38"/>
      <c r="AD553" s="38"/>
      <c r="AE553" s="38"/>
      <c r="AT553" s="17" t="s">
        <v>277</v>
      </c>
      <c r="AU553" s="17" t="s">
        <v>85</v>
      </c>
    </row>
    <row r="554" s="15" customFormat="1">
      <c r="A554" s="15"/>
      <c r="B554" s="255"/>
      <c r="C554" s="256"/>
      <c r="D554" s="234" t="s">
        <v>136</v>
      </c>
      <c r="E554" s="257" t="s">
        <v>1</v>
      </c>
      <c r="F554" s="258" t="s">
        <v>1112</v>
      </c>
      <c r="G554" s="256"/>
      <c r="H554" s="257" t="s">
        <v>1</v>
      </c>
      <c r="I554" s="259"/>
      <c r="J554" s="256"/>
      <c r="K554" s="256"/>
      <c r="L554" s="260"/>
      <c r="M554" s="261"/>
      <c r="N554" s="262"/>
      <c r="O554" s="262"/>
      <c r="P554" s="262"/>
      <c r="Q554" s="262"/>
      <c r="R554" s="262"/>
      <c r="S554" s="262"/>
      <c r="T554" s="263"/>
      <c r="U554" s="15"/>
      <c r="V554" s="15"/>
      <c r="W554" s="15"/>
      <c r="X554" s="15"/>
      <c r="Y554" s="15"/>
      <c r="Z554" s="15"/>
      <c r="AA554" s="15"/>
      <c r="AB554" s="15"/>
      <c r="AC554" s="15"/>
      <c r="AD554" s="15"/>
      <c r="AE554" s="15"/>
      <c r="AT554" s="264" t="s">
        <v>136</v>
      </c>
      <c r="AU554" s="264" t="s">
        <v>85</v>
      </c>
      <c r="AV554" s="15" t="s">
        <v>83</v>
      </c>
      <c r="AW554" s="15" t="s">
        <v>31</v>
      </c>
      <c r="AX554" s="15" t="s">
        <v>75</v>
      </c>
      <c r="AY554" s="264" t="s">
        <v>126</v>
      </c>
    </row>
    <row r="555" s="13" customFormat="1">
      <c r="A555" s="13"/>
      <c r="B555" s="232"/>
      <c r="C555" s="233"/>
      <c r="D555" s="234" t="s">
        <v>136</v>
      </c>
      <c r="E555" s="235" t="s">
        <v>1</v>
      </c>
      <c r="F555" s="236" t="s">
        <v>237</v>
      </c>
      <c r="G555" s="233"/>
      <c r="H555" s="237">
        <v>50</v>
      </c>
      <c r="I555" s="238"/>
      <c r="J555" s="233"/>
      <c r="K555" s="233"/>
      <c r="L555" s="239"/>
      <c r="M555" s="240"/>
      <c r="N555" s="241"/>
      <c r="O555" s="241"/>
      <c r="P555" s="241"/>
      <c r="Q555" s="241"/>
      <c r="R555" s="241"/>
      <c r="S555" s="241"/>
      <c r="T555" s="242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43" t="s">
        <v>136</v>
      </c>
      <c r="AU555" s="243" t="s">
        <v>85</v>
      </c>
      <c r="AV555" s="13" t="s">
        <v>85</v>
      </c>
      <c r="AW555" s="13" t="s">
        <v>31</v>
      </c>
      <c r="AX555" s="13" t="s">
        <v>75</v>
      </c>
      <c r="AY555" s="243" t="s">
        <v>126</v>
      </c>
    </row>
    <row r="556" s="14" customFormat="1">
      <c r="A556" s="14"/>
      <c r="B556" s="244"/>
      <c r="C556" s="245"/>
      <c r="D556" s="234" t="s">
        <v>136</v>
      </c>
      <c r="E556" s="246" t="s">
        <v>1</v>
      </c>
      <c r="F556" s="247" t="s">
        <v>139</v>
      </c>
      <c r="G556" s="245"/>
      <c r="H556" s="248">
        <v>50</v>
      </c>
      <c r="I556" s="249"/>
      <c r="J556" s="245"/>
      <c r="K556" s="245"/>
      <c r="L556" s="250"/>
      <c r="M556" s="251"/>
      <c r="N556" s="252"/>
      <c r="O556" s="252"/>
      <c r="P556" s="252"/>
      <c r="Q556" s="252"/>
      <c r="R556" s="252"/>
      <c r="S556" s="252"/>
      <c r="T556" s="253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54" t="s">
        <v>136</v>
      </c>
      <c r="AU556" s="254" t="s">
        <v>85</v>
      </c>
      <c r="AV556" s="14" t="s">
        <v>134</v>
      </c>
      <c r="AW556" s="14" t="s">
        <v>31</v>
      </c>
      <c r="AX556" s="14" t="s">
        <v>83</v>
      </c>
      <c r="AY556" s="254" t="s">
        <v>126</v>
      </c>
    </row>
    <row r="557" s="2" customFormat="1" ht="49.05" customHeight="1">
      <c r="A557" s="38"/>
      <c r="B557" s="39"/>
      <c r="C557" s="265" t="s">
        <v>776</v>
      </c>
      <c r="D557" s="265" t="s">
        <v>273</v>
      </c>
      <c r="E557" s="266" t="s">
        <v>332</v>
      </c>
      <c r="F557" s="267" t="s">
        <v>333</v>
      </c>
      <c r="G557" s="268" t="s">
        <v>131</v>
      </c>
      <c r="H557" s="269">
        <v>145</v>
      </c>
      <c r="I557" s="270"/>
      <c r="J557" s="271">
        <f>ROUND(I557*H557,2)</f>
        <v>0</v>
      </c>
      <c r="K557" s="267" t="s">
        <v>132</v>
      </c>
      <c r="L557" s="44"/>
      <c r="M557" s="272" t="s">
        <v>1</v>
      </c>
      <c r="N557" s="273" t="s">
        <v>40</v>
      </c>
      <c r="O557" s="91"/>
      <c r="P557" s="228">
        <f>O557*H557</f>
        <v>0</v>
      </c>
      <c r="Q557" s="228">
        <v>0</v>
      </c>
      <c r="R557" s="228">
        <f>Q557*H557</f>
        <v>0</v>
      </c>
      <c r="S557" s="228">
        <v>0</v>
      </c>
      <c r="T557" s="229">
        <f>S557*H557</f>
        <v>0</v>
      </c>
      <c r="U557" s="38"/>
      <c r="V557" s="38"/>
      <c r="W557" s="38"/>
      <c r="X557" s="38"/>
      <c r="Y557" s="38"/>
      <c r="Z557" s="38"/>
      <c r="AA557" s="38"/>
      <c r="AB557" s="38"/>
      <c r="AC557" s="38"/>
      <c r="AD557" s="38"/>
      <c r="AE557" s="38"/>
      <c r="AR557" s="230" t="s">
        <v>134</v>
      </c>
      <c r="AT557" s="230" t="s">
        <v>273</v>
      </c>
      <c r="AU557" s="230" t="s">
        <v>85</v>
      </c>
      <c r="AY557" s="17" t="s">
        <v>126</v>
      </c>
      <c r="BE557" s="231">
        <f>IF(N557="základní",J557,0)</f>
        <v>0</v>
      </c>
      <c r="BF557" s="231">
        <f>IF(N557="snížená",J557,0)</f>
        <v>0</v>
      </c>
      <c r="BG557" s="231">
        <f>IF(N557="zákl. přenesená",J557,0)</f>
        <v>0</v>
      </c>
      <c r="BH557" s="231">
        <f>IF(N557="sníž. přenesená",J557,0)</f>
        <v>0</v>
      </c>
      <c r="BI557" s="231">
        <f>IF(N557="nulová",J557,0)</f>
        <v>0</v>
      </c>
      <c r="BJ557" s="17" t="s">
        <v>83</v>
      </c>
      <c r="BK557" s="231">
        <f>ROUND(I557*H557,2)</f>
        <v>0</v>
      </c>
      <c r="BL557" s="17" t="s">
        <v>134</v>
      </c>
      <c r="BM557" s="230" t="s">
        <v>1113</v>
      </c>
    </row>
    <row r="558" s="2" customFormat="1">
      <c r="A558" s="38"/>
      <c r="B558" s="39"/>
      <c r="C558" s="40"/>
      <c r="D558" s="234" t="s">
        <v>277</v>
      </c>
      <c r="E558" s="40"/>
      <c r="F558" s="274" t="s">
        <v>335</v>
      </c>
      <c r="G558" s="40"/>
      <c r="H558" s="40"/>
      <c r="I558" s="275"/>
      <c r="J558" s="40"/>
      <c r="K558" s="40"/>
      <c r="L558" s="44"/>
      <c r="M558" s="276"/>
      <c r="N558" s="277"/>
      <c r="O558" s="91"/>
      <c r="P558" s="91"/>
      <c r="Q558" s="91"/>
      <c r="R558" s="91"/>
      <c r="S558" s="91"/>
      <c r="T558" s="92"/>
      <c r="U558" s="38"/>
      <c r="V558" s="38"/>
      <c r="W558" s="38"/>
      <c r="X558" s="38"/>
      <c r="Y558" s="38"/>
      <c r="Z558" s="38"/>
      <c r="AA558" s="38"/>
      <c r="AB558" s="38"/>
      <c r="AC558" s="38"/>
      <c r="AD558" s="38"/>
      <c r="AE558" s="38"/>
      <c r="AT558" s="17" t="s">
        <v>277</v>
      </c>
      <c r="AU558" s="17" t="s">
        <v>85</v>
      </c>
    </row>
    <row r="559" s="13" customFormat="1">
      <c r="A559" s="13"/>
      <c r="B559" s="232"/>
      <c r="C559" s="233"/>
      <c r="D559" s="234" t="s">
        <v>136</v>
      </c>
      <c r="E559" s="235" t="s">
        <v>1</v>
      </c>
      <c r="F559" s="236" t="s">
        <v>426</v>
      </c>
      <c r="G559" s="233"/>
      <c r="H559" s="237">
        <v>145</v>
      </c>
      <c r="I559" s="238"/>
      <c r="J559" s="233"/>
      <c r="K559" s="233"/>
      <c r="L559" s="239"/>
      <c r="M559" s="240"/>
      <c r="N559" s="241"/>
      <c r="O559" s="241"/>
      <c r="P559" s="241"/>
      <c r="Q559" s="241"/>
      <c r="R559" s="241"/>
      <c r="S559" s="241"/>
      <c r="T559" s="242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43" t="s">
        <v>136</v>
      </c>
      <c r="AU559" s="243" t="s">
        <v>85</v>
      </c>
      <c r="AV559" s="13" t="s">
        <v>85</v>
      </c>
      <c r="AW559" s="13" t="s">
        <v>31</v>
      </c>
      <c r="AX559" s="13" t="s">
        <v>75</v>
      </c>
      <c r="AY559" s="243" t="s">
        <v>126</v>
      </c>
    </row>
    <row r="560" s="14" customFormat="1">
      <c r="A560" s="14"/>
      <c r="B560" s="244"/>
      <c r="C560" s="245"/>
      <c r="D560" s="234" t="s">
        <v>136</v>
      </c>
      <c r="E560" s="246" t="s">
        <v>1</v>
      </c>
      <c r="F560" s="247" t="s">
        <v>139</v>
      </c>
      <c r="G560" s="245"/>
      <c r="H560" s="248">
        <v>145</v>
      </c>
      <c r="I560" s="249"/>
      <c r="J560" s="245"/>
      <c r="K560" s="245"/>
      <c r="L560" s="250"/>
      <c r="M560" s="251"/>
      <c r="N560" s="252"/>
      <c r="O560" s="252"/>
      <c r="P560" s="252"/>
      <c r="Q560" s="252"/>
      <c r="R560" s="252"/>
      <c r="S560" s="252"/>
      <c r="T560" s="253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T560" s="254" t="s">
        <v>136</v>
      </c>
      <c r="AU560" s="254" t="s">
        <v>85</v>
      </c>
      <c r="AV560" s="14" t="s">
        <v>134</v>
      </c>
      <c r="AW560" s="14" t="s">
        <v>31</v>
      </c>
      <c r="AX560" s="14" t="s">
        <v>83</v>
      </c>
      <c r="AY560" s="254" t="s">
        <v>126</v>
      </c>
    </row>
    <row r="561" s="2" customFormat="1" ht="37.8" customHeight="1">
      <c r="A561" s="38"/>
      <c r="B561" s="39"/>
      <c r="C561" s="265" t="s">
        <v>778</v>
      </c>
      <c r="D561" s="265" t="s">
        <v>273</v>
      </c>
      <c r="E561" s="266" t="s">
        <v>687</v>
      </c>
      <c r="F561" s="267" t="s">
        <v>688</v>
      </c>
      <c r="G561" s="268" t="s">
        <v>131</v>
      </c>
      <c r="H561" s="269">
        <v>56</v>
      </c>
      <c r="I561" s="270"/>
      <c r="J561" s="271">
        <f>ROUND(I561*H561,2)</f>
        <v>0</v>
      </c>
      <c r="K561" s="267" t="s">
        <v>132</v>
      </c>
      <c r="L561" s="44"/>
      <c r="M561" s="272" t="s">
        <v>1</v>
      </c>
      <c r="N561" s="273" t="s">
        <v>40</v>
      </c>
      <c r="O561" s="91"/>
      <c r="P561" s="228">
        <f>O561*H561</f>
        <v>0</v>
      </c>
      <c r="Q561" s="228">
        <v>0</v>
      </c>
      <c r="R561" s="228">
        <f>Q561*H561</f>
        <v>0</v>
      </c>
      <c r="S561" s="228">
        <v>0</v>
      </c>
      <c r="T561" s="229">
        <f>S561*H561</f>
        <v>0</v>
      </c>
      <c r="U561" s="38"/>
      <c r="V561" s="38"/>
      <c r="W561" s="38"/>
      <c r="X561" s="38"/>
      <c r="Y561" s="38"/>
      <c r="Z561" s="38"/>
      <c r="AA561" s="38"/>
      <c r="AB561" s="38"/>
      <c r="AC561" s="38"/>
      <c r="AD561" s="38"/>
      <c r="AE561" s="38"/>
      <c r="AR561" s="230" t="s">
        <v>134</v>
      </c>
      <c r="AT561" s="230" t="s">
        <v>273</v>
      </c>
      <c r="AU561" s="230" t="s">
        <v>85</v>
      </c>
      <c r="AY561" s="17" t="s">
        <v>126</v>
      </c>
      <c r="BE561" s="231">
        <f>IF(N561="základní",J561,0)</f>
        <v>0</v>
      </c>
      <c r="BF561" s="231">
        <f>IF(N561="snížená",J561,0)</f>
        <v>0</v>
      </c>
      <c r="BG561" s="231">
        <f>IF(N561="zákl. přenesená",J561,0)</f>
        <v>0</v>
      </c>
      <c r="BH561" s="231">
        <f>IF(N561="sníž. přenesená",J561,0)</f>
        <v>0</v>
      </c>
      <c r="BI561" s="231">
        <f>IF(N561="nulová",J561,0)</f>
        <v>0</v>
      </c>
      <c r="BJ561" s="17" t="s">
        <v>83</v>
      </c>
      <c r="BK561" s="231">
        <f>ROUND(I561*H561,2)</f>
        <v>0</v>
      </c>
      <c r="BL561" s="17" t="s">
        <v>134</v>
      </c>
      <c r="BM561" s="230" t="s">
        <v>1114</v>
      </c>
    </row>
    <row r="562" s="2" customFormat="1">
      <c r="A562" s="38"/>
      <c r="B562" s="39"/>
      <c r="C562" s="40"/>
      <c r="D562" s="234" t="s">
        <v>277</v>
      </c>
      <c r="E562" s="40"/>
      <c r="F562" s="274" t="s">
        <v>335</v>
      </c>
      <c r="G562" s="40"/>
      <c r="H562" s="40"/>
      <c r="I562" s="275"/>
      <c r="J562" s="40"/>
      <c r="K562" s="40"/>
      <c r="L562" s="44"/>
      <c r="M562" s="276"/>
      <c r="N562" s="277"/>
      <c r="O562" s="91"/>
      <c r="P562" s="91"/>
      <c r="Q562" s="91"/>
      <c r="R562" s="91"/>
      <c r="S562" s="91"/>
      <c r="T562" s="92"/>
      <c r="U562" s="38"/>
      <c r="V562" s="38"/>
      <c r="W562" s="38"/>
      <c r="X562" s="38"/>
      <c r="Y562" s="38"/>
      <c r="Z562" s="38"/>
      <c r="AA562" s="38"/>
      <c r="AB562" s="38"/>
      <c r="AC562" s="38"/>
      <c r="AD562" s="38"/>
      <c r="AE562" s="38"/>
      <c r="AT562" s="17" t="s">
        <v>277</v>
      </c>
      <c r="AU562" s="17" t="s">
        <v>85</v>
      </c>
    </row>
    <row r="563" s="13" customFormat="1">
      <c r="A563" s="13"/>
      <c r="B563" s="232"/>
      <c r="C563" s="233"/>
      <c r="D563" s="234" t="s">
        <v>136</v>
      </c>
      <c r="E563" s="235" t="s">
        <v>1</v>
      </c>
      <c r="F563" s="236" t="s">
        <v>485</v>
      </c>
      <c r="G563" s="233"/>
      <c r="H563" s="237">
        <v>56</v>
      </c>
      <c r="I563" s="238"/>
      <c r="J563" s="233"/>
      <c r="K563" s="233"/>
      <c r="L563" s="239"/>
      <c r="M563" s="240"/>
      <c r="N563" s="241"/>
      <c r="O563" s="241"/>
      <c r="P563" s="241"/>
      <c r="Q563" s="241"/>
      <c r="R563" s="241"/>
      <c r="S563" s="241"/>
      <c r="T563" s="242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43" t="s">
        <v>136</v>
      </c>
      <c r="AU563" s="243" t="s">
        <v>85</v>
      </c>
      <c r="AV563" s="13" t="s">
        <v>85</v>
      </c>
      <c r="AW563" s="13" t="s">
        <v>31</v>
      </c>
      <c r="AX563" s="13" t="s">
        <v>75</v>
      </c>
      <c r="AY563" s="243" t="s">
        <v>126</v>
      </c>
    </row>
    <row r="564" s="14" customFormat="1">
      <c r="A564" s="14"/>
      <c r="B564" s="244"/>
      <c r="C564" s="245"/>
      <c r="D564" s="234" t="s">
        <v>136</v>
      </c>
      <c r="E564" s="246" t="s">
        <v>1</v>
      </c>
      <c r="F564" s="247" t="s">
        <v>139</v>
      </c>
      <c r="G564" s="245"/>
      <c r="H564" s="248">
        <v>56</v>
      </c>
      <c r="I564" s="249"/>
      <c r="J564" s="245"/>
      <c r="K564" s="245"/>
      <c r="L564" s="250"/>
      <c r="M564" s="251"/>
      <c r="N564" s="252"/>
      <c r="O564" s="252"/>
      <c r="P564" s="252"/>
      <c r="Q564" s="252"/>
      <c r="R564" s="252"/>
      <c r="S564" s="252"/>
      <c r="T564" s="253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254" t="s">
        <v>136</v>
      </c>
      <c r="AU564" s="254" t="s">
        <v>85</v>
      </c>
      <c r="AV564" s="14" t="s">
        <v>134</v>
      </c>
      <c r="AW564" s="14" t="s">
        <v>31</v>
      </c>
      <c r="AX564" s="14" t="s">
        <v>83</v>
      </c>
      <c r="AY564" s="254" t="s">
        <v>126</v>
      </c>
    </row>
    <row r="565" s="2" customFormat="1" ht="128.55" customHeight="1">
      <c r="A565" s="38"/>
      <c r="B565" s="39"/>
      <c r="C565" s="265" t="s">
        <v>781</v>
      </c>
      <c r="D565" s="265" t="s">
        <v>273</v>
      </c>
      <c r="E565" s="266" t="s">
        <v>373</v>
      </c>
      <c r="F565" s="267" t="s">
        <v>374</v>
      </c>
      <c r="G565" s="268" t="s">
        <v>375</v>
      </c>
      <c r="H565" s="269">
        <v>1.216</v>
      </c>
      <c r="I565" s="270"/>
      <c r="J565" s="271">
        <f>ROUND(I565*H565,2)</f>
        <v>0</v>
      </c>
      <c r="K565" s="267" t="s">
        <v>132</v>
      </c>
      <c r="L565" s="44"/>
      <c r="M565" s="272" t="s">
        <v>1</v>
      </c>
      <c r="N565" s="273" t="s">
        <v>40</v>
      </c>
      <c r="O565" s="91"/>
      <c r="P565" s="228">
        <f>O565*H565</f>
        <v>0</v>
      </c>
      <c r="Q565" s="228">
        <v>0</v>
      </c>
      <c r="R565" s="228">
        <f>Q565*H565</f>
        <v>0</v>
      </c>
      <c r="S565" s="228">
        <v>0</v>
      </c>
      <c r="T565" s="229">
        <f>S565*H565</f>
        <v>0</v>
      </c>
      <c r="U565" s="38"/>
      <c r="V565" s="38"/>
      <c r="W565" s="38"/>
      <c r="X565" s="38"/>
      <c r="Y565" s="38"/>
      <c r="Z565" s="38"/>
      <c r="AA565" s="38"/>
      <c r="AB565" s="38"/>
      <c r="AC565" s="38"/>
      <c r="AD565" s="38"/>
      <c r="AE565" s="38"/>
      <c r="AR565" s="230" t="s">
        <v>134</v>
      </c>
      <c r="AT565" s="230" t="s">
        <v>273</v>
      </c>
      <c r="AU565" s="230" t="s">
        <v>85</v>
      </c>
      <c r="AY565" s="17" t="s">
        <v>126</v>
      </c>
      <c r="BE565" s="231">
        <f>IF(N565="základní",J565,0)</f>
        <v>0</v>
      </c>
      <c r="BF565" s="231">
        <f>IF(N565="snížená",J565,0)</f>
        <v>0</v>
      </c>
      <c r="BG565" s="231">
        <f>IF(N565="zákl. přenesená",J565,0)</f>
        <v>0</v>
      </c>
      <c r="BH565" s="231">
        <f>IF(N565="sníž. přenesená",J565,0)</f>
        <v>0</v>
      </c>
      <c r="BI565" s="231">
        <f>IF(N565="nulová",J565,0)</f>
        <v>0</v>
      </c>
      <c r="BJ565" s="17" t="s">
        <v>83</v>
      </c>
      <c r="BK565" s="231">
        <f>ROUND(I565*H565,2)</f>
        <v>0</v>
      </c>
      <c r="BL565" s="17" t="s">
        <v>134</v>
      </c>
      <c r="BM565" s="230" t="s">
        <v>1115</v>
      </c>
    </row>
    <row r="566" s="2" customFormat="1">
      <c r="A566" s="38"/>
      <c r="B566" s="39"/>
      <c r="C566" s="40"/>
      <c r="D566" s="234" t="s">
        <v>277</v>
      </c>
      <c r="E566" s="40"/>
      <c r="F566" s="274" t="s">
        <v>377</v>
      </c>
      <c r="G566" s="40"/>
      <c r="H566" s="40"/>
      <c r="I566" s="275"/>
      <c r="J566" s="40"/>
      <c r="K566" s="40"/>
      <c r="L566" s="44"/>
      <c r="M566" s="276"/>
      <c r="N566" s="277"/>
      <c r="O566" s="91"/>
      <c r="P566" s="91"/>
      <c r="Q566" s="91"/>
      <c r="R566" s="91"/>
      <c r="S566" s="91"/>
      <c r="T566" s="92"/>
      <c r="U566" s="38"/>
      <c r="V566" s="38"/>
      <c r="W566" s="38"/>
      <c r="X566" s="38"/>
      <c r="Y566" s="38"/>
      <c r="Z566" s="38"/>
      <c r="AA566" s="38"/>
      <c r="AB566" s="38"/>
      <c r="AC566" s="38"/>
      <c r="AD566" s="38"/>
      <c r="AE566" s="38"/>
      <c r="AT566" s="17" t="s">
        <v>277</v>
      </c>
      <c r="AU566" s="17" t="s">
        <v>85</v>
      </c>
    </row>
    <row r="567" s="15" customFormat="1">
      <c r="A567" s="15"/>
      <c r="B567" s="255"/>
      <c r="C567" s="256"/>
      <c r="D567" s="234" t="s">
        <v>136</v>
      </c>
      <c r="E567" s="257" t="s">
        <v>1</v>
      </c>
      <c r="F567" s="258" t="s">
        <v>1030</v>
      </c>
      <c r="G567" s="256"/>
      <c r="H567" s="257" t="s">
        <v>1</v>
      </c>
      <c r="I567" s="259"/>
      <c r="J567" s="256"/>
      <c r="K567" s="256"/>
      <c r="L567" s="260"/>
      <c r="M567" s="261"/>
      <c r="N567" s="262"/>
      <c r="O567" s="262"/>
      <c r="P567" s="262"/>
      <c r="Q567" s="262"/>
      <c r="R567" s="262"/>
      <c r="S567" s="262"/>
      <c r="T567" s="263"/>
      <c r="U567" s="15"/>
      <c r="V567" s="15"/>
      <c r="W567" s="15"/>
      <c r="X567" s="15"/>
      <c r="Y567" s="15"/>
      <c r="Z567" s="15"/>
      <c r="AA567" s="15"/>
      <c r="AB567" s="15"/>
      <c r="AC567" s="15"/>
      <c r="AD567" s="15"/>
      <c r="AE567" s="15"/>
      <c r="AT567" s="264" t="s">
        <v>136</v>
      </c>
      <c r="AU567" s="264" t="s">
        <v>85</v>
      </c>
      <c r="AV567" s="15" t="s">
        <v>83</v>
      </c>
      <c r="AW567" s="15" t="s">
        <v>31</v>
      </c>
      <c r="AX567" s="15" t="s">
        <v>75</v>
      </c>
      <c r="AY567" s="264" t="s">
        <v>126</v>
      </c>
    </row>
    <row r="568" s="13" customFormat="1">
      <c r="A568" s="13"/>
      <c r="B568" s="232"/>
      <c r="C568" s="233"/>
      <c r="D568" s="234" t="s">
        <v>136</v>
      </c>
      <c r="E568" s="235" t="s">
        <v>1</v>
      </c>
      <c r="F568" s="236" t="s">
        <v>1116</v>
      </c>
      <c r="G568" s="233"/>
      <c r="H568" s="237">
        <v>0.26600000000000001</v>
      </c>
      <c r="I568" s="238"/>
      <c r="J568" s="233"/>
      <c r="K568" s="233"/>
      <c r="L568" s="239"/>
      <c r="M568" s="240"/>
      <c r="N568" s="241"/>
      <c r="O568" s="241"/>
      <c r="P568" s="241"/>
      <c r="Q568" s="241"/>
      <c r="R568" s="241"/>
      <c r="S568" s="241"/>
      <c r="T568" s="242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43" t="s">
        <v>136</v>
      </c>
      <c r="AU568" s="243" t="s">
        <v>85</v>
      </c>
      <c r="AV568" s="13" t="s">
        <v>85</v>
      </c>
      <c r="AW568" s="13" t="s">
        <v>31</v>
      </c>
      <c r="AX568" s="13" t="s">
        <v>75</v>
      </c>
      <c r="AY568" s="243" t="s">
        <v>126</v>
      </c>
    </row>
    <row r="569" s="15" customFormat="1">
      <c r="A569" s="15"/>
      <c r="B569" s="255"/>
      <c r="C569" s="256"/>
      <c r="D569" s="234" t="s">
        <v>136</v>
      </c>
      <c r="E569" s="257" t="s">
        <v>1</v>
      </c>
      <c r="F569" s="258" t="s">
        <v>979</v>
      </c>
      <c r="G569" s="256"/>
      <c r="H569" s="257" t="s">
        <v>1</v>
      </c>
      <c r="I569" s="259"/>
      <c r="J569" s="256"/>
      <c r="K569" s="256"/>
      <c r="L569" s="260"/>
      <c r="M569" s="261"/>
      <c r="N569" s="262"/>
      <c r="O569" s="262"/>
      <c r="P569" s="262"/>
      <c r="Q569" s="262"/>
      <c r="R569" s="262"/>
      <c r="S569" s="262"/>
      <c r="T569" s="263"/>
      <c r="U569" s="15"/>
      <c r="V569" s="15"/>
      <c r="W569" s="15"/>
      <c r="X569" s="15"/>
      <c r="Y569" s="15"/>
      <c r="Z569" s="15"/>
      <c r="AA569" s="15"/>
      <c r="AB569" s="15"/>
      <c r="AC569" s="15"/>
      <c r="AD569" s="15"/>
      <c r="AE569" s="15"/>
      <c r="AT569" s="264" t="s">
        <v>136</v>
      </c>
      <c r="AU569" s="264" t="s">
        <v>85</v>
      </c>
      <c r="AV569" s="15" t="s">
        <v>83</v>
      </c>
      <c r="AW569" s="15" t="s">
        <v>31</v>
      </c>
      <c r="AX569" s="15" t="s">
        <v>75</v>
      </c>
      <c r="AY569" s="264" t="s">
        <v>126</v>
      </c>
    </row>
    <row r="570" s="13" customFormat="1">
      <c r="A570" s="13"/>
      <c r="B570" s="232"/>
      <c r="C570" s="233"/>
      <c r="D570" s="234" t="s">
        <v>136</v>
      </c>
      <c r="E570" s="235" t="s">
        <v>1</v>
      </c>
      <c r="F570" s="236" t="s">
        <v>1098</v>
      </c>
      <c r="G570" s="233"/>
      <c r="H570" s="237">
        <v>0.21199999999999999</v>
      </c>
      <c r="I570" s="238"/>
      <c r="J570" s="233"/>
      <c r="K570" s="233"/>
      <c r="L570" s="239"/>
      <c r="M570" s="240"/>
      <c r="N570" s="241"/>
      <c r="O570" s="241"/>
      <c r="P570" s="241"/>
      <c r="Q570" s="241"/>
      <c r="R570" s="241"/>
      <c r="S570" s="241"/>
      <c r="T570" s="242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43" t="s">
        <v>136</v>
      </c>
      <c r="AU570" s="243" t="s">
        <v>85</v>
      </c>
      <c r="AV570" s="13" t="s">
        <v>85</v>
      </c>
      <c r="AW570" s="13" t="s">
        <v>31</v>
      </c>
      <c r="AX570" s="13" t="s">
        <v>75</v>
      </c>
      <c r="AY570" s="243" t="s">
        <v>126</v>
      </c>
    </row>
    <row r="571" s="15" customFormat="1">
      <c r="A571" s="15"/>
      <c r="B571" s="255"/>
      <c r="C571" s="256"/>
      <c r="D571" s="234" t="s">
        <v>136</v>
      </c>
      <c r="E571" s="257" t="s">
        <v>1</v>
      </c>
      <c r="F571" s="258" t="s">
        <v>828</v>
      </c>
      <c r="G571" s="256"/>
      <c r="H571" s="257" t="s">
        <v>1</v>
      </c>
      <c r="I571" s="259"/>
      <c r="J571" s="256"/>
      <c r="K571" s="256"/>
      <c r="L571" s="260"/>
      <c r="M571" s="261"/>
      <c r="N571" s="262"/>
      <c r="O571" s="262"/>
      <c r="P571" s="262"/>
      <c r="Q571" s="262"/>
      <c r="R571" s="262"/>
      <c r="S571" s="262"/>
      <c r="T571" s="263"/>
      <c r="U571" s="15"/>
      <c r="V571" s="15"/>
      <c r="W571" s="15"/>
      <c r="X571" s="15"/>
      <c r="Y571" s="15"/>
      <c r="Z571" s="15"/>
      <c r="AA571" s="15"/>
      <c r="AB571" s="15"/>
      <c r="AC571" s="15"/>
      <c r="AD571" s="15"/>
      <c r="AE571" s="15"/>
      <c r="AT571" s="264" t="s">
        <v>136</v>
      </c>
      <c r="AU571" s="264" t="s">
        <v>85</v>
      </c>
      <c r="AV571" s="15" t="s">
        <v>83</v>
      </c>
      <c r="AW571" s="15" t="s">
        <v>31</v>
      </c>
      <c r="AX571" s="15" t="s">
        <v>75</v>
      </c>
      <c r="AY571" s="264" t="s">
        <v>126</v>
      </c>
    </row>
    <row r="572" s="13" customFormat="1">
      <c r="A572" s="13"/>
      <c r="B572" s="232"/>
      <c r="C572" s="233"/>
      <c r="D572" s="234" t="s">
        <v>136</v>
      </c>
      <c r="E572" s="235" t="s">
        <v>1</v>
      </c>
      <c r="F572" s="236" t="s">
        <v>1100</v>
      </c>
      <c r="G572" s="233"/>
      <c r="H572" s="237">
        <v>0.26900000000000002</v>
      </c>
      <c r="I572" s="238"/>
      <c r="J572" s="233"/>
      <c r="K572" s="233"/>
      <c r="L572" s="239"/>
      <c r="M572" s="240"/>
      <c r="N572" s="241"/>
      <c r="O572" s="241"/>
      <c r="P572" s="241"/>
      <c r="Q572" s="241"/>
      <c r="R572" s="241"/>
      <c r="S572" s="241"/>
      <c r="T572" s="242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43" t="s">
        <v>136</v>
      </c>
      <c r="AU572" s="243" t="s">
        <v>85</v>
      </c>
      <c r="AV572" s="13" t="s">
        <v>85</v>
      </c>
      <c r="AW572" s="13" t="s">
        <v>31</v>
      </c>
      <c r="AX572" s="13" t="s">
        <v>75</v>
      </c>
      <c r="AY572" s="243" t="s">
        <v>126</v>
      </c>
    </row>
    <row r="573" s="15" customFormat="1">
      <c r="A573" s="15"/>
      <c r="B573" s="255"/>
      <c r="C573" s="256"/>
      <c r="D573" s="234" t="s">
        <v>136</v>
      </c>
      <c r="E573" s="257" t="s">
        <v>1</v>
      </c>
      <c r="F573" s="258" t="s">
        <v>830</v>
      </c>
      <c r="G573" s="256"/>
      <c r="H573" s="257" t="s">
        <v>1</v>
      </c>
      <c r="I573" s="259"/>
      <c r="J573" s="256"/>
      <c r="K573" s="256"/>
      <c r="L573" s="260"/>
      <c r="M573" s="261"/>
      <c r="N573" s="262"/>
      <c r="O573" s="262"/>
      <c r="P573" s="262"/>
      <c r="Q573" s="262"/>
      <c r="R573" s="262"/>
      <c r="S573" s="262"/>
      <c r="T573" s="263"/>
      <c r="U573" s="15"/>
      <c r="V573" s="15"/>
      <c r="W573" s="15"/>
      <c r="X573" s="15"/>
      <c r="Y573" s="15"/>
      <c r="Z573" s="15"/>
      <c r="AA573" s="15"/>
      <c r="AB573" s="15"/>
      <c r="AC573" s="15"/>
      <c r="AD573" s="15"/>
      <c r="AE573" s="15"/>
      <c r="AT573" s="264" t="s">
        <v>136</v>
      </c>
      <c r="AU573" s="264" t="s">
        <v>85</v>
      </c>
      <c r="AV573" s="15" t="s">
        <v>83</v>
      </c>
      <c r="AW573" s="15" t="s">
        <v>31</v>
      </c>
      <c r="AX573" s="15" t="s">
        <v>75</v>
      </c>
      <c r="AY573" s="264" t="s">
        <v>126</v>
      </c>
    </row>
    <row r="574" s="13" customFormat="1">
      <c r="A574" s="13"/>
      <c r="B574" s="232"/>
      <c r="C574" s="233"/>
      <c r="D574" s="234" t="s">
        <v>136</v>
      </c>
      <c r="E574" s="235" t="s">
        <v>1</v>
      </c>
      <c r="F574" s="236" t="s">
        <v>1101</v>
      </c>
      <c r="G574" s="233"/>
      <c r="H574" s="237">
        <v>0.107</v>
      </c>
      <c r="I574" s="238"/>
      <c r="J574" s="233"/>
      <c r="K574" s="233"/>
      <c r="L574" s="239"/>
      <c r="M574" s="240"/>
      <c r="N574" s="241"/>
      <c r="O574" s="241"/>
      <c r="P574" s="241"/>
      <c r="Q574" s="241"/>
      <c r="R574" s="241"/>
      <c r="S574" s="241"/>
      <c r="T574" s="242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43" t="s">
        <v>136</v>
      </c>
      <c r="AU574" s="243" t="s">
        <v>85</v>
      </c>
      <c r="AV574" s="13" t="s">
        <v>85</v>
      </c>
      <c r="AW574" s="13" t="s">
        <v>31</v>
      </c>
      <c r="AX574" s="13" t="s">
        <v>75</v>
      </c>
      <c r="AY574" s="243" t="s">
        <v>126</v>
      </c>
    </row>
    <row r="575" s="15" customFormat="1">
      <c r="A575" s="15"/>
      <c r="B575" s="255"/>
      <c r="C575" s="256"/>
      <c r="D575" s="234" t="s">
        <v>136</v>
      </c>
      <c r="E575" s="257" t="s">
        <v>1</v>
      </c>
      <c r="F575" s="258" t="s">
        <v>832</v>
      </c>
      <c r="G575" s="256"/>
      <c r="H575" s="257" t="s">
        <v>1</v>
      </c>
      <c r="I575" s="259"/>
      <c r="J575" s="256"/>
      <c r="K575" s="256"/>
      <c r="L575" s="260"/>
      <c r="M575" s="261"/>
      <c r="N575" s="262"/>
      <c r="O575" s="262"/>
      <c r="P575" s="262"/>
      <c r="Q575" s="262"/>
      <c r="R575" s="262"/>
      <c r="S575" s="262"/>
      <c r="T575" s="263"/>
      <c r="U575" s="15"/>
      <c r="V575" s="15"/>
      <c r="W575" s="15"/>
      <c r="X575" s="15"/>
      <c r="Y575" s="15"/>
      <c r="Z575" s="15"/>
      <c r="AA575" s="15"/>
      <c r="AB575" s="15"/>
      <c r="AC575" s="15"/>
      <c r="AD575" s="15"/>
      <c r="AE575" s="15"/>
      <c r="AT575" s="264" t="s">
        <v>136</v>
      </c>
      <c r="AU575" s="264" t="s">
        <v>85</v>
      </c>
      <c r="AV575" s="15" t="s">
        <v>83</v>
      </c>
      <c r="AW575" s="15" t="s">
        <v>31</v>
      </c>
      <c r="AX575" s="15" t="s">
        <v>75</v>
      </c>
      <c r="AY575" s="264" t="s">
        <v>126</v>
      </c>
    </row>
    <row r="576" s="13" customFormat="1">
      <c r="A576" s="13"/>
      <c r="B576" s="232"/>
      <c r="C576" s="233"/>
      <c r="D576" s="234" t="s">
        <v>136</v>
      </c>
      <c r="E576" s="235" t="s">
        <v>1</v>
      </c>
      <c r="F576" s="236" t="s">
        <v>1098</v>
      </c>
      <c r="G576" s="233"/>
      <c r="H576" s="237">
        <v>0.21199999999999999</v>
      </c>
      <c r="I576" s="238"/>
      <c r="J576" s="233"/>
      <c r="K576" s="233"/>
      <c r="L576" s="239"/>
      <c r="M576" s="240"/>
      <c r="N576" s="241"/>
      <c r="O576" s="241"/>
      <c r="P576" s="241"/>
      <c r="Q576" s="241"/>
      <c r="R576" s="241"/>
      <c r="S576" s="241"/>
      <c r="T576" s="242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43" t="s">
        <v>136</v>
      </c>
      <c r="AU576" s="243" t="s">
        <v>85</v>
      </c>
      <c r="AV576" s="13" t="s">
        <v>85</v>
      </c>
      <c r="AW576" s="13" t="s">
        <v>31</v>
      </c>
      <c r="AX576" s="13" t="s">
        <v>75</v>
      </c>
      <c r="AY576" s="243" t="s">
        <v>126</v>
      </c>
    </row>
    <row r="577" s="15" customFormat="1">
      <c r="A577" s="15"/>
      <c r="B577" s="255"/>
      <c r="C577" s="256"/>
      <c r="D577" s="234" t="s">
        <v>136</v>
      </c>
      <c r="E577" s="257" t="s">
        <v>1</v>
      </c>
      <c r="F577" s="258" t="s">
        <v>1117</v>
      </c>
      <c r="G577" s="256"/>
      <c r="H577" s="257" t="s">
        <v>1</v>
      </c>
      <c r="I577" s="259"/>
      <c r="J577" s="256"/>
      <c r="K577" s="256"/>
      <c r="L577" s="260"/>
      <c r="M577" s="261"/>
      <c r="N577" s="262"/>
      <c r="O577" s="262"/>
      <c r="P577" s="262"/>
      <c r="Q577" s="262"/>
      <c r="R577" s="262"/>
      <c r="S577" s="262"/>
      <c r="T577" s="263"/>
      <c r="U577" s="15"/>
      <c r="V577" s="15"/>
      <c r="W577" s="15"/>
      <c r="X577" s="15"/>
      <c r="Y577" s="15"/>
      <c r="Z577" s="15"/>
      <c r="AA577" s="15"/>
      <c r="AB577" s="15"/>
      <c r="AC577" s="15"/>
      <c r="AD577" s="15"/>
      <c r="AE577" s="15"/>
      <c r="AT577" s="264" t="s">
        <v>136</v>
      </c>
      <c r="AU577" s="264" t="s">
        <v>85</v>
      </c>
      <c r="AV577" s="15" t="s">
        <v>83</v>
      </c>
      <c r="AW577" s="15" t="s">
        <v>31</v>
      </c>
      <c r="AX577" s="15" t="s">
        <v>75</v>
      </c>
      <c r="AY577" s="264" t="s">
        <v>126</v>
      </c>
    </row>
    <row r="578" s="13" customFormat="1">
      <c r="A578" s="13"/>
      <c r="B578" s="232"/>
      <c r="C578" s="233"/>
      <c r="D578" s="234" t="s">
        <v>136</v>
      </c>
      <c r="E578" s="235" t="s">
        <v>1</v>
      </c>
      <c r="F578" s="236" t="s">
        <v>1118</v>
      </c>
      <c r="G578" s="233"/>
      <c r="H578" s="237">
        <v>0.050000000000000003</v>
      </c>
      <c r="I578" s="238"/>
      <c r="J578" s="233"/>
      <c r="K578" s="233"/>
      <c r="L578" s="239"/>
      <c r="M578" s="240"/>
      <c r="N578" s="241"/>
      <c r="O578" s="241"/>
      <c r="P578" s="241"/>
      <c r="Q578" s="241"/>
      <c r="R578" s="241"/>
      <c r="S578" s="241"/>
      <c r="T578" s="242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43" t="s">
        <v>136</v>
      </c>
      <c r="AU578" s="243" t="s">
        <v>85</v>
      </c>
      <c r="AV578" s="13" t="s">
        <v>85</v>
      </c>
      <c r="AW578" s="13" t="s">
        <v>31</v>
      </c>
      <c r="AX578" s="13" t="s">
        <v>75</v>
      </c>
      <c r="AY578" s="243" t="s">
        <v>126</v>
      </c>
    </row>
    <row r="579" s="15" customFormat="1">
      <c r="A579" s="15"/>
      <c r="B579" s="255"/>
      <c r="C579" s="256"/>
      <c r="D579" s="234" t="s">
        <v>136</v>
      </c>
      <c r="E579" s="257" t="s">
        <v>1</v>
      </c>
      <c r="F579" s="258" t="s">
        <v>1119</v>
      </c>
      <c r="G579" s="256"/>
      <c r="H579" s="257" t="s">
        <v>1</v>
      </c>
      <c r="I579" s="259"/>
      <c r="J579" s="256"/>
      <c r="K579" s="256"/>
      <c r="L579" s="260"/>
      <c r="M579" s="261"/>
      <c r="N579" s="262"/>
      <c r="O579" s="262"/>
      <c r="P579" s="262"/>
      <c r="Q579" s="262"/>
      <c r="R579" s="262"/>
      <c r="S579" s="262"/>
      <c r="T579" s="263"/>
      <c r="U579" s="15"/>
      <c r="V579" s="15"/>
      <c r="W579" s="15"/>
      <c r="X579" s="15"/>
      <c r="Y579" s="15"/>
      <c r="Z579" s="15"/>
      <c r="AA579" s="15"/>
      <c r="AB579" s="15"/>
      <c r="AC579" s="15"/>
      <c r="AD579" s="15"/>
      <c r="AE579" s="15"/>
      <c r="AT579" s="264" t="s">
        <v>136</v>
      </c>
      <c r="AU579" s="264" t="s">
        <v>85</v>
      </c>
      <c r="AV579" s="15" t="s">
        <v>83</v>
      </c>
      <c r="AW579" s="15" t="s">
        <v>31</v>
      </c>
      <c r="AX579" s="15" t="s">
        <v>75</v>
      </c>
      <c r="AY579" s="264" t="s">
        <v>126</v>
      </c>
    </row>
    <row r="580" s="13" customFormat="1">
      <c r="A580" s="13"/>
      <c r="B580" s="232"/>
      <c r="C580" s="233"/>
      <c r="D580" s="234" t="s">
        <v>136</v>
      </c>
      <c r="E580" s="235" t="s">
        <v>1</v>
      </c>
      <c r="F580" s="236" t="s">
        <v>1120</v>
      </c>
      <c r="G580" s="233"/>
      <c r="H580" s="237">
        <v>0.10000000000000001</v>
      </c>
      <c r="I580" s="238"/>
      <c r="J580" s="233"/>
      <c r="K580" s="233"/>
      <c r="L580" s="239"/>
      <c r="M580" s="240"/>
      <c r="N580" s="241"/>
      <c r="O580" s="241"/>
      <c r="P580" s="241"/>
      <c r="Q580" s="241"/>
      <c r="R580" s="241"/>
      <c r="S580" s="241"/>
      <c r="T580" s="242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43" t="s">
        <v>136</v>
      </c>
      <c r="AU580" s="243" t="s">
        <v>85</v>
      </c>
      <c r="AV580" s="13" t="s">
        <v>85</v>
      </c>
      <c r="AW580" s="13" t="s">
        <v>31</v>
      </c>
      <c r="AX580" s="13" t="s">
        <v>75</v>
      </c>
      <c r="AY580" s="243" t="s">
        <v>126</v>
      </c>
    </row>
    <row r="581" s="14" customFormat="1">
      <c r="A581" s="14"/>
      <c r="B581" s="244"/>
      <c r="C581" s="245"/>
      <c r="D581" s="234" t="s">
        <v>136</v>
      </c>
      <c r="E581" s="246" t="s">
        <v>1</v>
      </c>
      <c r="F581" s="247" t="s">
        <v>139</v>
      </c>
      <c r="G581" s="245"/>
      <c r="H581" s="248">
        <v>1.216</v>
      </c>
      <c r="I581" s="249"/>
      <c r="J581" s="245"/>
      <c r="K581" s="245"/>
      <c r="L581" s="250"/>
      <c r="M581" s="251"/>
      <c r="N581" s="252"/>
      <c r="O581" s="252"/>
      <c r="P581" s="252"/>
      <c r="Q581" s="252"/>
      <c r="R581" s="252"/>
      <c r="S581" s="252"/>
      <c r="T581" s="253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254" t="s">
        <v>136</v>
      </c>
      <c r="AU581" s="254" t="s">
        <v>85</v>
      </c>
      <c r="AV581" s="14" t="s">
        <v>134</v>
      </c>
      <c r="AW581" s="14" t="s">
        <v>31</v>
      </c>
      <c r="AX581" s="14" t="s">
        <v>83</v>
      </c>
      <c r="AY581" s="254" t="s">
        <v>126</v>
      </c>
    </row>
    <row r="582" s="2" customFormat="1" ht="128.55" customHeight="1">
      <c r="A582" s="38"/>
      <c r="B582" s="39"/>
      <c r="C582" s="265" t="s">
        <v>785</v>
      </c>
      <c r="D582" s="265" t="s">
        <v>273</v>
      </c>
      <c r="E582" s="266" t="s">
        <v>1121</v>
      </c>
      <c r="F582" s="267" t="s">
        <v>1122</v>
      </c>
      <c r="G582" s="268" t="s">
        <v>240</v>
      </c>
      <c r="H582" s="269">
        <v>261</v>
      </c>
      <c r="I582" s="270"/>
      <c r="J582" s="271">
        <f>ROUND(I582*H582,2)</f>
        <v>0</v>
      </c>
      <c r="K582" s="267" t="s">
        <v>132</v>
      </c>
      <c r="L582" s="44"/>
      <c r="M582" s="272" t="s">
        <v>1</v>
      </c>
      <c r="N582" s="273" t="s">
        <v>40</v>
      </c>
      <c r="O582" s="91"/>
      <c r="P582" s="228">
        <f>O582*H582</f>
        <v>0</v>
      </c>
      <c r="Q582" s="228">
        <v>0</v>
      </c>
      <c r="R582" s="228">
        <f>Q582*H582</f>
        <v>0</v>
      </c>
      <c r="S582" s="228">
        <v>0</v>
      </c>
      <c r="T582" s="229">
        <f>S582*H582</f>
        <v>0</v>
      </c>
      <c r="U582" s="38"/>
      <c r="V582" s="38"/>
      <c r="W582" s="38"/>
      <c r="X582" s="38"/>
      <c r="Y582" s="38"/>
      <c r="Z582" s="38"/>
      <c r="AA582" s="38"/>
      <c r="AB582" s="38"/>
      <c r="AC582" s="38"/>
      <c r="AD582" s="38"/>
      <c r="AE582" s="38"/>
      <c r="AR582" s="230" t="s">
        <v>134</v>
      </c>
      <c r="AT582" s="230" t="s">
        <v>273</v>
      </c>
      <c r="AU582" s="230" t="s">
        <v>85</v>
      </c>
      <c r="AY582" s="17" t="s">
        <v>126</v>
      </c>
      <c r="BE582" s="231">
        <f>IF(N582="základní",J582,0)</f>
        <v>0</v>
      </c>
      <c r="BF582" s="231">
        <f>IF(N582="snížená",J582,0)</f>
        <v>0</v>
      </c>
      <c r="BG582" s="231">
        <f>IF(N582="zákl. přenesená",J582,0)</f>
        <v>0</v>
      </c>
      <c r="BH582" s="231">
        <f>IF(N582="sníž. přenesená",J582,0)</f>
        <v>0</v>
      </c>
      <c r="BI582" s="231">
        <f>IF(N582="nulová",J582,0)</f>
        <v>0</v>
      </c>
      <c r="BJ582" s="17" t="s">
        <v>83</v>
      </c>
      <c r="BK582" s="231">
        <f>ROUND(I582*H582,2)</f>
        <v>0</v>
      </c>
      <c r="BL582" s="17" t="s">
        <v>134</v>
      </c>
      <c r="BM582" s="230" t="s">
        <v>1123</v>
      </c>
    </row>
    <row r="583" s="2" customFormat="1">
      <c r="A583" s="38"/>
      <c r="B583" s="39"/>
      <c r="C583" s="40"/>
      <c r="D583" s="234" t="s">
        <v>277</v>
      </c>
      <c r="E583" s="40"/>
      <c r="F583" s="274" t="s">
        <v>377</v>
      </c>
      <c r="G583" s="40"/>
      <c r="H583" s="40"/>
      <c r="I583" s="275"/>
      <c r="J583" s="40"/>
      <c r="K583" s="40"/>
      <c r="L583" s="44"/>
      <c r="M583" s="276"/>
      <c r="N583" s="277"/>
      <c r="O583" s="91"/>
      <c r="P583" s="91"/>
      <c r="Q583" s="91"/>
      <c r="R583" s="91"/>
      <c r="S583" s="91"/>
      <c r="T583" s="92"/>
      <c r="U583" s="38"/>
      <c r="V583" s="38"/>
      <c r="W583" s="38"/>
      <c r="X583" s="38"/>
      <c r="Y583" s="38"/>
      <c r="Z583" s="38"/>
      <c r="AA583" s="38"/>
      <c r="AB583" s="38"/>
      <c r="AC583" s="38"/>
      <c r="AD583" s="38"/>
      <c r="AE583" s="38"/>
      <c r="AT583" s="17" t="s">
        <v>277</v>
      </c>
      <c r="AU583" s="17" t="s">
        <v>85</v>
      </c>
    </row>
    <row r="584" s="15" customFormat="1">
      <c r="A584" s="15"/>
      <c r="B584" s="255"/>
      <c r="C584" s="256"/>
      <c r="D584" s="234" t="s">
        <v>136</v>
      </c>
      <c r="E584" s="257" t="s">
        <v>1</v>
      </c>
      <c r="F584" s="258" t="s">
        <v>1124</v>
      </c>
      <c r="G584" s="256"/>
      <c r="H584" s="257" t="s">
        <v>1</v>
      </c>
      <c r="I584" s="259"/>
      <c r="J584" s="256"/>
      <c r="K584" s="256"/>
      <c r="L584" s="260"/>
      <c r="M584" s="261"/>
      <c r="N584" s="262"/>
      <c r="O584" s="262"/>
      <c r="P584" s="262"/>
      <c r="Q584" s="262"/>
      <c r="R584" s="262"/>
      <c r="S584" s="262"/>
      <c r="T584" s="263"/>
      <c r="U584" s="15"/>
      <c r="V584" s="15"/>
      <c r="W584" s="15"/>
      <c r="X584" s="15"/>
      <c r="Y584" s="15"/>
      <c r="Z584" s="15"/>
      <c r="AA584" s="15"/>
      <c r="AB584" s="15"/>
      <c r="AC584" s="15"/>
      <c r="AD584" s="15"/>
      <c r="AE584" s="15"/>
      <c r="AT584" s="264" t="s">
        <v>136</v>
      </c>
      <c r="AU584" s="264" t="s">
        <v>85</v>
      </c>
      <c r="AV584" s="15" t="s">
        <v>83</v>
      </c>
      <c r="AW584" s="15" t="s">
        <v>31</v>
      </c>
      <c r="AX584" s="15" t="s">
        <v>75</v>
      </c>
      <c r="AY584" s="264" t="s">
        <v>126</v>
      </c>
    </row>
    <row r="585" s="13" customFormat="1">
      <c r="A585" s="13"/>
      <c r="B585" s="232"/>
      <c r="C585" s="233"/>
      <c r="D585" s="234" t="s">
        <v>136</v>
      </c>
      <c r="E585" s="235" t="s">
        <v>1</v>
      </c>
      <c r="F585" s="236" t="s">
        <v>1125</v>
      </c>
      <c r="G585" s="233"/>
      <c r="H585" s="237">
        <v>261</v>
      </c>
      <c r="I585" s="238"/>
      <c r="J585" s="233"/>
      <c r="K585" s="233"/>
      <c r="L585" s="239"/>
      <c r="M585" s="240"/>
      <c r="N585" s="241"/>
      <c r="O585" s="241"/>
      <c r="P585" s="241"/>
      <c r="Q585" s="241"/>
      <c r="R585" s="241"/>
      <c r="S585" s="241"/>
      <c r="T585" s="242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243" t="s">
        <v>136</v>
      </c>
      <c r="AU585" s="243" t="s">
        <v>85</v>
      </c>
      <c r="AV585" s="13" t="s">
        <v>85</v>
      </c>
      <c r="AW585" s="13" t="s">
        <v>31</v>
      </c>
      <c r="AX585" s="13" t="s">
        <v>75</v>
      </c>
      <c r="AY585" s="243" t="s">
        <v>126</v>
      </c>
    </row>
    <row r="586" s="14" customFormat="1">
      <c r="A586" s="14"/>
      <c r="B586" s="244"/>
      <c r="C586" s="245"/>
      <c r="D586" s="234" t="s">
        <v>136</v>
      </c>
      <c r="E586" s="246" t="s">
        <v>1</v>
      </c>
      <c r="F586" s="247" t="s">
        <v>139</v>
      </c>
      <c r="G586" s="245"/>
      <c r="H586" s="248">
        <v>261</v>
      </c>
      <c r="I586" s="249"/>
      <c r="J586" s="245"/>
      <c r="K586" s="245"/>
      <c r="L586" s="250"/>
      <c r="M586" s="251"/>
      <c r="N586" s="252"/>
      <c r="O586" s="252"/>
      <c r="P586" s="252"/>
      <c r="Q586" s="252"/>
      <c r="R586" s="252"/>
      <c r="S586" s="252"/>
      <c r="T586" s="253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T586" s="254" t="s">
        <v>136</v>
      </c>
      <c r="AU586" s="254" t="s">
        <v>85</v>
      </c>
      <c r="AV586" s="14" t="s">
        <v>134</v>
      </c>
      <c r="AW586" s="14" t="s">
        <v>31</v>
      </c>
      <c r="AX586" s="14" t="s">
        <v>83</v>
      </c>
      <c r="AY586" s="254" t="s">
        <v>126</v>
      </c>
    </row>
    <row r="587" s="2" customFormat="1" ht="114.9" customHeight="1">
      <c r="A587" s="38"/>
      <c r="B587" s="39"/>
      <c r="C587" s="265" t="s">
        <v>789</v>
      </c>
      <c r="D587" s="265" t="s">
        <v>273</v>
      </c>
      <c r="E587" s="266" t="s">
        <v>382</v>
      </c>
      <c r="F587" s="267" t="s">
        <v>383</v>
      </c>
      <c r="G587" s="268" t="s">
        <v>384</v>
      </c>
      <c r="H587" s="269">
        <v>177</v>
      </c>
      <c r="I587" s="270"/>
      <c r="J587" s="271">
        <f>ROUND(I587*H587,2)</f>
        <v>0</v>
      </c>
      <c r="K587" s="267" t="s">
        <v>132</v>
      </c>
      <c r="L587" s="44"/>
      <c r="M587" s="272" t="s">
        <v>1</v>
      </c>
      <c r="N587" s="273" t="s">
        <v>40</v>
      </c>
      <c r="O587" s="91"/>
      <c r="P587" s="228">
        <f>O587*H587</f>
        <v>0</v>
      </c>
      <c r="Q587" s="228">
        <v>0</v>
      </c>
      <c r="R587" s="228">
        <f>Q587*H587</f>
        <v>0</v>
      </c>
      <c r="S587" s="228">
        <v>0</v>
      </c>
      <c r="T587" s="229">
        <f>S587*H587</f>
        <v>0</v>
      </c>
      <c r="U587" s="38"/>
      <c r="V587" s="38"/>
      <c r="W587" s="38"/>
      <c r="X587" s="38"/>
      <c r="Y587" s="38"/>
      <c r="Z587" s="38"/>
      <c r="AA587" s="38"/>
      <c r="AB587" s="38"/>
      <c r="AC587" s="38"/>
      <c r="AD587" s="38"/>
      <c r="AE587" s="38"/>
      <c r="AR587" s="230" t="s">
        <v>134</v>
      </c>
      <c r="AT587" s="230" t="s">
        <v>273</v>
      </c>
      <c r="AU587" s="230" t="s">
        <v>85</v>
      </c>
      <c r="AY587" s="17" t="s">
        <v>126</v>
      </c>
      <c r="BE587" s="231">
        <f>IF(N587="základní",J587,0)</f>
        <v>0</v>
      </c>
      <c r="BF587" s="231">
        <f>IF(N587="snížená",J587,0)</f>
        <v>0</v>
      </c>
      <c r="BG587" s="231">
        <f>IF(N587="zákl. přenesená",J587,0)</f>
        <v>0</v>
      </c>
      <c r="BH587" s="231">
        <f>IF(N587="sníž. přenesená",J587,0)</f>
        <v>0</v>
      </c>
      <c r="BI587" s="231">
        <f>IF(N587="nulová",J587,0)</f>
        <v>0</v>
      </c>
      <c r="BJ587" s="17" t="s">
        <v>83</v>
      </c>
      <c r="BK587" s="231">
        <f>ROUND(I587*H587,2)</f>
        <v>0</v>
      </c>
      <c r="BL587" s="17" t="s">
        <v>134</v>
      </c>
      <c r="BM587" s="230" t="s">
        <v>1126</v>
      </c>
    </row>
    <row r="588" s="2" customFormat="1">
      <c r="A588" s="38"/>
      <c r="B588" s="39"/>
      <c r="C588" s="40"/>
      <c r="D588" s="234" t="s">
        <v>277</v>
      </c>
      <c r="E588" s="40"/>
      <c r="F588" s="274" t="s">
        <v>386</v>
      </c>
      <c r="G588" s="40"/>
      <c r="H588" s="40"/>
      <c r="I588" s="275"/>
      <c r="J588" s="40"/>
      <c r="K588" s="40"/>
      <c r="L588" s="44"/>
      <c r="M588" s="276"/>
      <c r="N588" s="277"/>
      <c r="O588" s="91"/>
      <c r="P588" s="91"/>
      <c r="Q588" s="91"/>
      <c r="R588" s="91"/>
      <c r="S588" s="91"/>
      <c r="T588" s="92"/>
      <c r="U588" s="38"/>
      <c r="V588" s="38"/>
      <c r="W588" s="38"/>
      <c r="X588" s="38"/>
      <c r="Y588" s="38"/>
      <c r="Z588" s="38"/>
      <c r="AA588" s="38"/>
      <c r="AB588" s="38"/>
      <c r="AC588" s="38"/>
      <c r="AD588" s="38"/>
      <c r="AE588" s="38"/>
      <c r="AT588" s="17" t="s">
        <v>277</v>
      </c>
      <c r="AU588" s="17" t="s">
        <v>85</v>
      </c>
    </row>
    <row r="589" s="15" customFormat="1">
      <c r="A589" s="15"/>
      <c r="B589" s="255"/>
      <c r="C589" s="256"/>
      <c r="D589" s="234" t="s">
        <v>136</v>
      </c>
      <c r="E589" s="257" t="s">
        <v>1</v>
      </c>
      <c r="F589" s="258" t="s">
        <v>1127</v>
      </c>
      <c r="G589" s="256"/>
      <c r="H589" s="257" t="s">
        <v>1</v>
      </c>
      <c r="I589" s="259"/>
      <c r="J589" s="256"/>
      <c r="K589" s="256"/>
      <c r="L589" s="260"/>
      <c r="M589" s="261"/>
      <c r="N589" s="262"/>
      <c r="O589" s="262"/>
      <c r="P589" s="262"/>
      <c r="Q589" s="262"/>
      <c r="R589" s="262"/>
      <c r="S589" s="262"/>
      <c r="T589" s="263"/>
      <c r="U589" s="15"/>
      <c r="V589" s="15"/>
      <c r="W589" s="15"/>
      <c r="X589" s="15"/>
      <c r="Y589" s="15"/>
      <c r="Z589" s="15"/>
      <c r="AA589" s="15"/>
      <c r="AB589" s="15"/>
      <c r="AC589" s="15"/>
      <c r="AD589" s="15"/>
      <c r="AE589" s="15"/>
      <c r="AT589" s="264" t="s">
        <v>136</v>
      </c>
      <c r="AU589" s="264" t="s">
        <v>85</v>
      </c>
      <c r="AV589" s="15" t="s">
        <v>83</v>
      </c>
      <c r="AW589" s="15" t="s">
        <v>31</v>
      </c>
      <c r="AX589" s="15" t="s">
        <v>75</v>
      </c>
      <c r="AY589" s="264" t="s">
        <v>126</v>
      </c>
    </row>
    <row r="590" s="13" customFormat="1">
      <c r="A590" s="13"/>
      <c r="B590" s="232"/>
      <c r="C590" s="233"/>
      <c r="D590" s="234" t="s">
        <v>136</v>
      </c>
      <c r="E590" s="235" t="s">
        <v>1</v>
      </c>
      <c r="F590" s="236" t="s">
        <v>1128</v>
      </c>
      <c r="G590" s="233"/>
      <c r="H590" s="237">
        <v>90</v>
      </c>
      <c r="I590" s="238"/>
      <c r="J590" s="233"/>
      <c r="K590" s="233"/>
      <c r="L590" s="239"/>
      <c r="M590" s="240"/>
      <c r="N590" s="241"/>
      <c r="O590" s="241"/>
      <c r="P590" s="241"/>
      <c r="Q590" s="241"/>
      <c r="R590" s="241"/>
      <c r="S590" s="241"/>
      <c r="T590" s="242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243" t="s">
        <v>136</v>
      </c>
      <c r="AU590" s="243" t="s">
        <v>85</v>
      </c>
      <c r="AV590" s="13" t="s">
        <v>85</v>
      </c>
      <c r="AW590" s="13" t="s">
        <v>31</v>
      </c>
      <c r="AX590" s="13" t="s">
        <v>75</v>
      </c>
      <c r="AY590" s="243" t="s">
        <v>126</v>
      </c>
    </row>
    <row r="591" s="15" customFormat="1">
      <c r="A591" s="15"/>
      <c r="B591" s="255"/>
      <c r="C591" s="256"/>
      <c r="D591" s="234" t="s">
        <v>136</v>
      </c>
      <c r="E591" s="257" t="s">
        <v>1</v>
      </c>
      <c r="F591" s="258" t="s">
        <v>1129</v>
      </c>
      <c r="G591" s="256"/>
      <c r="H591" s="257" t="s">
        <v>1</v>
      </c>
      <c r="I591" s="259"/>
      <c r="J591" s="256"/>
      <c r="K591" s="256"/>
      <c r="L591" s="260"/>
      <c r="M591" s="261"/>
      <c r="N591" s="262"/>
      <c r="O591" s="262"/>
      <c r="P591" s="262"/>
      <c r="Q591" s="262"/>
      <c r="R591" s="262"/>
      <c r="S591" s="262"/>
      <c r="T591" s="263"/>
      <c r="U591" s="15"/>
      <c r="V591" s="15"/>
      <c r="W591" s="15"/>
      <c r="X591" s="15"/>
      <c r="Y591" s="15"/>
      <c r="Z591" s="15"/>
      <c r="AA591" s="15"/>
      <c r="AB591" s="15"/>
      <c r="AC591" s="15"/>
      <c r="AD591" s="15"/>
      <c r="AE591" s="15"/>
      <c r="AT591" s="264" t="s">
        <v>136</v>
      </c>
      <c r="AU591" s="264" t="s">
        <v>85</v>
      </c>
      <c r="AV591" s="15" t="s">
        <v>83</v>
      </c>
      <c r="AW591" s="15" t="s">
        <v>31</v>
      </c>
      <c r="AX591" s="15" t="s">
        <v>75</v>
      </c>
      <c r="AY591" s="264" t="s">
        <v>126</v>
      </c>
    </row>
    <row r="592" s="13" customFormat="1">
      <c r="A592" s="13"/>
      <c r="B592" s="232"/>
      <c r="C592" s="233"/>
      <c r="D592" s="234" t="s">
        <v>136</v>
      </c>
      <c r="E592" s="235" t="s">
        <v>1</v>
      </c>
      <c r="F592" s="236" t="s">
        <v>793</v>
      </c>
      <c r="G592" s="233"/>
      <c r="H592" s="237">
        <v>72</v>
      </c>
      <c r="I592" s="238"/>
      <c r="J592" s="233"/>
      <c r="K592" s="233"/>
      <c r="L592" s="239"/>
      <c r="M592" s="240"/>
      <c r="N592" s="241"/>
      <c r="O592" s="241"/>
      <c r="P592" s="241"/>
      <c r="Q592" s="241"/>
      <c r="R592" s="241"/>
      <c r="S592" s="241"/>
      <c r="T592" s="242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43" t="s">
        <v>136</v>
      </c>
      <c r="AU592" s="243" t="s">
        <v>85</v>
      </c>
      <c r="AV592" s="13" t="s">
        <v>85</v>
      </c>
      <c r="AW592" s="13" t="s">
        <v>31</v>
      </c>
      <c r="AX592" s="13" t="s">
        <v>75</v>
      </c>
      <c r="AY592" s="243" t="s">
        <v>126</v>
      </c>
    </row>
    <row r="593" s="15" customFormat="1">
      <c r="A593" s="15"/>
      <c r="B593" s="255"/>
      <c r="C593" s="256"/>
      <c r="D593" s="234" t="s">
        <v>136</v>
      </c>
      <c r="E593" s="257" t="s">
        <v>1</v>
      </c>
      <c r="F593" s="258" t="s">
        <v>1130</v>
      </c>
      <c r="G593" s="256"/>
      <c r="H593" s="257" t="s">
        <v>1</v>
      </c>
      <c r="I593" s="259"/>
      <c r="J593" s="256"/>
      <c r="K593" s="256"/>
      <c r="L593" s="260"/>
      <c r="M593" s="261"/>
      <c r="N593" s="262"/>
      <c r="O593" s="262"/>
      <c r="P593" s="262"/>
      <c r="Q593" s="262"/>
      <c r="R593" s="262"/>
      <c r="S593" s="262"/>
      <c r="T593" s="263"/>
      <c r="U593" s="15"/>
      <c r="V593" s="15"/>
      <c r="W593" s="15"/>
      <c r="X593" s="15"/>
      <c r="Y593" s="15"/>
      <c r="Z593" s="15"/>
      <c r="AA593" s="15"/>
      <c r="AB593" s="15"/>
      <c r="AC593" s="15"/>
      <c r="AD593" s="15"/>
      <c r="AE593" s="15"/>
      <c r="AT593" s="264" t="s">
        <v>136</v>
      </c>
      <c r="AU593" s="264" t="s">
        <v>85</v>
      </c>
      <c r="AV593" s="15" t="s">
        <v>83</v>
      </c>
      <c r="AW593" s="15" t="s">
        <v>31</v>
      </c>
      <c r="AX593" s="15" t="s">
        <v>75</v>
      </c>
      <c r="AY593" s="264" t="s">
        <v>126</v>
      </c>
    </row>
    <row r="594" s="13" customFormat="1">
      <c r="A594" s="13"/>
      <c r="B594" s="232"/>
      <c r="C594" s="233"/>
      <c r="D594" s="234" t="s">
        <v>136</v>
      </c>
      <c r="E594" s="235" t="s">
        <v>1</v>
      </c>
      <c r="F594" s="236" t="s">
        <v>8</v>
      </c>
      <c r="G594" s="233"/>
      <c r="H594" s="237">
        <v>15</v>
      </c>
      <c r="I594" s="238"/>
      <c r="J594" s="233"/>
      <c r="K594" s="233"/>
      <c r="L594" s="239"/>
      <c r="M594" s="240"/>
      <c r="N594" s="241"/>
      <c r="O594" s="241"/>
      <c r="P594" s="241"/>
      <c r="Q594" s="241"/>
      <c r="R594" s="241"/>
      <c r="S594" s="241"/>
      <c r="T594" s="242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43" t="s">
        <v>136</v>
      </c>
      <c r="AU594" s="243" t="s">
        <v>85</v>
      </c>
      <c r="AV594" s="13" t="s">
        <v>85</v>
      </c>
      <c r="AW594" s="13" t="s">
        <v>31</v>
      </c>
      <c r="AX594" s="13" t="s">
        <v>75</v>
      </c>
      <c r="AY594" s="243" t="s">
        <v>126</v>
      </c>
    </row>
    <row r="595" s="14" customFormat="1">
      <c r="A595" s="14"/>
      <c r="B595" s="244"/>
      <c r="C595" s="245"/>
      <c r="D595" s="234" t="s">
        <v>136</v>
      </c>
      <c r="E595" s="246" t="s">
        <v>1</v>
      </c>
      <c r="F595" s="247" t="s">
        <v>139</v>
      </c>
      <c r="G595" s="245"/>
      <c r="H595" s="248">
        <v>177</v>
      </c>
      <c r="I595" s="249"/>
      <c r="J595" s="245"/>
      <c r="K595" s="245"/>
      <c r="L595" s="250"/>
      <c r="M595" s="251"/>
      <c r="N595" s="252"/>
      <c r="O595" s="252"/>
      <c r="P595" s="252"/>
      <c r="Q595" s="252"/>
      <c r="R595" s="252"/>
      <c r="S595" s="252"/>
      <c r="T595" s="253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T595" s="254" t="s">
        <v>136</v>
      </c>
      <c r="AU595" s="254" t="s">
        <v>85</v>
      </c>
      <c r="AV595" s="14" t="s">
        <v>134</v>
      </c>
      <c r="AW595" s="14" t="s">
        <v>31</v>
      </c>
      <c r="AX595" s="14" t="s">
        <v>83</v>
      </c>
      <c r="AY595" s="254" t="s">
        <v>126</v>
      </c>
    </row>
    <row r="596" s="2" customFormat="1" ht="90" customHeight="1">
      <c r="A596" s="38"/>
      <c r="B596" s="39"/>
      <c r="C596" s="265" t="s">
        <v>793</v>
      </c>
      <c r="D596" s="265" t="s">
        <v>273</v>
      </c>
      <c r="E596" s="266" t="s">
        <v>389</v>
      </c>
      <c r="F596" s="267" t="s">
        <v>390</v>
      </c>
      <c r="G596" s="268" t="s">
        <v>384</v>
      </c>
      <c r="H596" s="269">
        <v>20</v>
      </c>
      <c r="I596" s="270"/>
      <c r="J596" s="271">
        <f>ROUND(I596*H596,2)</f>
        <v>0</v>
      </c>
      <c r="K596" s="267" t="s">
        <v>132</v>
      </c>
      <c r="L596" s="44"/>
      <c r="M596" s="272" t="s">
        <v>1</v>
      </c>
      <c r="N596" s="273" t="s">
        <v>40</v>
      </c>
      <c r="O596" s="91"/>
      <c r="P596" s="228">
        <f>O596*H596</f>
        <v>0</v>
      </c>
      <c r="Q596" s="228">
        <v>0</v>
      </c>
      <c r="R596" s="228">
        <f>Q596*H596</f>
        <v>0</v>
      </c>
      <c r="S596" s="228">
        <v>0</v>
      </c>
      <c r="T596" s="229">
        <f>S596*H596</f>
        <v>0</v>
      </c>
      <c r="U596" s="38"/>
      <c r="V596" s="38"/>
      <c r="W596" s="38"/>
      <c r="X596" s="38"/>
      <c r="Y596" s="38"/>
      <c r="Z596" s="38"/>
      <c r="AA596" s="38"/>
      <c r="AB596" s="38"/>
      <c r="AC596" s="38"/>
      <c r="AD596" s="38"/>
      <c r="AE596" s="38"/>
      <c r="AR596" s="230" t="s">
        <v>134</v>
      </c>
      <c r="AT596" s="230" t="s">
        <v>273</v>
      </c>
      <c r="AU596" s="230" t="s">
        <v>85</v>
      </c>
      <c r="AY596" s="17" t="s">
        <v>126</v>
      </c>
      <c r="BE596" s="231">
        <f>IF(N596="základní",J596,0)</f>
        <v>0</v>
      </c>
      <c r="BF596" s="231">
        <f>IF(N596="snížená",J596,0)</f>
        <v>0</v>
      </c>
      <c r="BG596" s="231">
        <f>IF(N596="zákl. přenesená",J596,0)</f>
        <v>0</v>
      </c>
      <c r="BH596" s="231">
        <f>IF(N596="sníž. přenesená",J596,0)</f>
        <v>0</v>
      </c>
      <c r="BI596" s="231">
        <f>IF(N596="nulová",J596,0)</f>
        <v>0</v>
      </c>
      <c r="BJ596" s="17" t="s">
        <v>83</v>
      </c>
      <c r="BK596" s="231">
        <f>ROUND(I596*H596,2)</f>
        <v>0</v>
      </c>
      <c r="BL596" s="17" t="s">
        <v>134</v>
      </c>
      <c r="BM596" s="230" t="s">
        <v>1131</v>
      </c>
    </row>
    <row r="597" s="2" customFormat="1">
      <c r="A597" s="38"/>
      <c r="B597" s="39"/>
      <c r="C597" s="40"/>
      <c r="D597" s="234" t="s">
        <v>277</v>
      </c>
      <c r="E597" s="40"/>
      <c r="F597" s="274" t="s">
        <v>392</v>
      </c>
      <c r="G597" s="40"/>
      <c r="H597" s="40"/>
      <c r="I597" s="275"/>
      <c r="J597" s="40"/>
      <c r="K597" s="40"/>
      <c r="L597" s="44"/>
      <c r="M597" s="276"/>
      <c r="N597" s="277"/>
      <c r="O597" s="91"/>
      <c r="P597" s="91"/>
      <c r="Q597" s="91"/>
      <c r="R597" s="91"/>
      <c r="S597" s="91"/>
      <c r="T597" s="92"/>
      <c r="U597" s="38"/>
      <c r="V597" s="38"/>
      <c r="W597" s="38"/>
      <c r="X597" s="38"/>
      <c r="Y597" s="38"/>
      <c r="Z597" s="38"/>
      <c r="AA597" s="38"/>
      <c r="AB597" s="38"/>
      <c r="AC597" s="38"/>
      <c r="AD597" s="38"/>
      <c r="AE597" s="38"/>
      <c r="AT597" s="17" t="s">
        <v>277</v>
      </c>
      <c r="AU597" s="17" t="s">
        <v>85</v>
      </c>
    </row>
    <row r="598" s="13" customFormat="1">
      <c r="A598" s="13"/>
      <c r="B598" s="232"/>
      <c r="C598" s="233"/>
      <c r="D598" s="234" t="s">
        <v>136</v>
      </c>
      <c r="E598" s="235" t="s">
        <v>1</v>
      </c>
      <c r="F598" s="236" t="s">
        <v>146</v>
      </c>
      <c r="G598" s="233"/>
      <c r="H598" s="237">
        <v>20</v>
      </c>
      <c r="I598" s="238"/>
      <c r="J598" s="233"/>
      <c r="K598" s="233"/>
      <c r="L598" s="239"/>
      <c r="M598" s="240"/>
      <c r="N598" s="241"/>
      <c r="O598" s="241"/>
      <c r="P598" s="241"/>
      <c r="Q598" s="241"/>
      <c r="R598" s="241"/>
      <c r="S598" s="241"/>
      <c r="T598" s="242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43" t="s">
        <v>136</v>
      </c>
      <c r="AU598" s="243" t="s">
        <v>85</v>
      </c>
      <c r="AV598" s="13" t="s">
        <v>85</v>
      </c>
      <c r="AW598" s="13" t="s">
        <v>31</v>
      </c>
      <c r="AX598" s="13" t="s">
        <v>75</v>
      </c>
      <c r="AY598" s="243" t="s">
        <v>126</v>
      </c>
    </row>
    <row r="599" s="14" customFormat="1">
      <c r="A599" s="14"/>
      <c r="B599" s="244"/>
      <c r="C599" s="245"/>
      <c r="D599" s="234" t="s">
        <v>136</v>
      </c>
      <c r="E599" s="246" t="s">
        <v>1</v>
      </c>
      <c r="F599" s="247" t="s">
        <v>139</v>
      </c>
      <c r="G599" s="245"/>
      <c r="H599" s="248">
        <v>20</v>
      </c>
      <c r="I599" s="249"/>
      <c r="J599" s="245"/>
      <c r="K599" s="245"/>
      <c r="L599" s="250"/>
      <c r="M599" s="251"/>
      <c r="N599" s="252"/>
      <c r="O599" s="252"/>
      <c r="P599" s="252"/>
      <c r="Q599" s="252"/>
      <c r="R599" s="252"/>
      <c r="S599" s="252"/>
      <c r="T599" s="253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254" t="s">
        <v>136</v>
      </c>
      <c r="AU599" s="254" t="s">
        <v>85</v>
      </c>
      <c r="AV599" s="14" t="s">
        <v>134</v>
      </c>
      <c r="AW599" s="14" t="s">
        <v>31</v>
      </c>
      <c r="AX599" s="14" t="s">
        <v>83</v>
      </c>
      <c r="AY599" s="254" t="s">
        <v>126</v>
      </c>
    </row>
    <row r="600" s="2" customFormat="1" ht="90" customHeight="1">
      <c r="A600" s="38"/>
      <c r="B600" s="39"/>
      <c r="C600" s="265" t="s">
        <v>798</v>
      </c>
      <c r="D600" s="265" t="s">
        <v>273</v>
      </c>
      <c r="E600" s="266" t="s">
        <v>1132</v>
      </c>
      <c r="F600" s="267" t="s">
        <v>1133</v>
      </c>
      <c r="G600" s="268" t="s">
        <v>240</v>
      </c>
      <c r="H600" s="269">
        <v>1900</v>
      </c>
      <c r="I600" s="270"/>
      <c r="J600" s="271">
        <f>ROUND(I600*H600,2)</f>
        <v>0</v>
      </c>
      <c r="K600" s="267" t="s">
        <v>132</v>
      </c>
      <c r="L600" s="44"/>
      <c r="M600" s="272" t="s">
        <v>1</v>
      </c>
      <c r="N600" s="273" t="s">
        <v>40</v>
      </c>
      <c r="O600" s="91"/>
      <c r="P600" s="228">
        <f>O600*H600</f>
        <v>0</v>
      </c>
      <c r="Q600" s="228">
        <v>0</v>
      </c>
      <c r="R600" s="228">
        <f>Q600*H600</f>
        <v>0</v>
      </c>
      <c r="S600" s="228">
        <v>0</v>
      </c>
      <c r="T600" s="229">
        <f>S600*H600</f>
        <v>0</v>
      </c>
      <c r="U600" s="38"/>
      <c r="V600" s="38"/>
      <c r="W600" s="38"/>
      <c r="X600" s="38"/>
      <c r="Y600" s="38"/>
      <c r="Z600" s="38"/>
      <c r="AA600" s="38"/>
      <c r="AB600" s="38"/>
      <c r="AC600" s="38"/>
      <c r="AD600" s="38"/>
      <c r="AE600" s="38"/>
      <c r="AR600" s="230" t="s">
        <v>134</v>
      </c>
      <c r="AT600" s="230" t="s">
        <v>273</v>
      </c>
      <c r="AU600" s="230" t="s">
        <v>85</v>
      </c>
      <c r="AY600" s="17" t="s">
        <v>126</v>
      </c>
      <c r="BE600" s="231">
        <f>IF(N600="základní",J600,0)</f>
        <v>0</v>
      </c>
      <c r="BF600" s="231">
        <f>IF(N600="snížená",J600,0)</f>
        <v>0</v>
      </c>
      <c r="BG600" s="231">
        <f>IF(N600="zákl. přenesená",J600,0)</f>
        <v>0</v>
      </c>
      <c r="BH600" s="231">
        <f>IF(N600="sníž. přenesená",J600,0)</f>
        <v>0</v>
      </c>
      <c r="BI600" s="231">
        <f>IF(N600="nulová",J600,0)</f>
        <v>0</v>
      </c>
      <c r="BJ600" s="17" t="s">
        <v>83</v>
      </c>
      <c r="BK600" s="231">
        <f>ROUND(I600*H600,2)</f>
        <v>0</v>
      </c>
      <c r="BL600" s="17" t="s">
        <v>134</v>
      </c>
      <c r="BM600" s="230" t="s">
        <v>1134</v>
      </c>
    </row>
    <row r="601" s="2" customFormat="1">
      <c r="A601" s="38"/>
      <c r="B601" s="39"/>
      <c r="C601" s="40"/>
      <c r="D601" s="234" t="s">
        <v>277</v>
      </c>
      <c r="E601" s="40"/>
      <c r="F601" s="274" t="s">
        <v>398</v>
      </c>
      <c r="G601" s="40"/>
      <c r="H601" s="40"/>
      <c r="I601" s="275"/>
      <c r="J601" s="40"/>
      <c r="K601" s="40"/>
      <c r="L601" s="44"/>
      <c r="M601" s="276"/>
      <c r="N601" s="277"/>
      <c r="O601" s="91"/>
      <c r="P601" s="91"/>
      <c r="Q601" s="91"/>
      <c r="R601" s="91"/>
      <c r="S601" s="91"/>
      <c r="T601" s="92"/>
      <c r="U601" s="38"/>
      <c r="V601" s="38"/>
      <c r="W601" s="38"/>
      <c r="X601" s="38"/>
      <c r="Y601" s="38"/>
      <c r="Z601" s="38"/>
      <c r="AA601" s="38"/>
      <c r="AB601" s="38"/>
      <c r="AC601" s="38"/>
      <c r="AD601" s="38"/>
      <c r="AE601" s="38"/>
      <c r="AT601" s="17" t="s">
        <v>277</v>
      </c>
      <c r="AU601" s="17" t="s">
        <v>85</v>
      </c>
    </row>
    <row r="602" s="15" customFormat="1">
      <c r="A602" s="15"/>
      <c r="B602" s="255"/>
      <c r="C602" s="256"/>
      <c r="D602" s="234" t="s">
        <v>136</v>
      </c>
      <c r="E602" s="257" t="s">
        <v>1</v>
      </c>
      <c r="F602" s="258" t="s">
        <v>979</v>
      </c>
      <c r="G602" s="256"/>
      <c r="H602" s="257" t="s">
        <v>1</v>
      </c>
      <c r="I602" s="259"/>
      <c r="J602" s="256"/>
      <c r="K602" s="256"/>
      <c r="L602" s="260"/>
      <c r="M602" s="261"/>
      <c r="N602" s="262"/>
      <c r="O602" s="262"/>
      <c r="P602" s="262"/>
      <c r="Q602" s="262"/>
      <c r="R602" s="262"/>
      <c r="S602" s="262"/>
      <c r="T602" s="263"/>
      <c r="U602" s="15"/>
      <c r="V602" s="15"/>
      <c r="W602" s="15"/>
      <c r="X602" s="15"/>
      <c r="Y602" s="15"/>
      <c r="Z602" s="15"/>
      <c r="AA602" s="15"/>
      <c r="AB602" s="15"/>
      <c r="AC602" s="15"/>
      <c r="AD602" s="15"/>
      <c r="AE602" s="15"/>
      <c r="AT602" s="264" t="s">
        <v>136</v>
      </c>
      <c r="AU602" s="264" t="s">
        <v>85</v>
      </c>
      <c r="AV602" s="15" t="s">
        <v>83</v>
      </c>
      <c r="AW602" s="15" t="s">
        <v>31</v>
      </c>
      <c r="AX602" s="15" t="s">
        <v>75</v>
      </c>
      <c r="AY602" s="264" t="s">
        <v>126</v>
      </c>
    </row>
    <row r="603" s="13" customFormat="1">
      <c r="A603" s="13"/>
      <c r="B603" s="232"/>
      <c r="C603" s="233"/>
      <c r="D603" s="234" t="s">
        <v>136</v>
      </c>
      <c r="E603" s="235" t="s">
        <v>1</v>
      </c>
      <c r="F603" s="236" t="s">
        <v>1135</v>
      </c>
      <c r="G603" s="233"/>
      <c r="H603" s="237">
        <v>424</v>
      </c>
      <c r="I603" s="238"/>
      <c r="J603" s="233"/>
      <c r="K603" s="233"/>
      <c r="L603" s="239"/>
      <c r="M603" s="240"/>
      <c r="N603" s="241"/>
      <c r="O603" s="241"/>
      <c r="P603" s="241"/>
      <c r="Q603" s="241"/>
      <c r="R603" s="241"/>
      <c r="S603" s="241"/>
      <c r="T603" s="242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43" t="s">
        <v>136</v>
      </c>
      <c r="AU603" s="243" t="s">
        <v>85</v>
      </c>
      <c r="AV603" s="13" t="s">
        <v>85</v>
      </c>
      <c r="AW603" s="13" t="s">
        <v>31</v>
      </c>
      <c r="AX603" s="13" t="s">
        <v>75</v>
      </c>
      <c r="AY603" s="243" t="s">
        <v>126</v>
      </c>
    </row>
    <row r="604" s="15" customFormat="1">
      <c r="A604" s="15"/>
      <c r="B604" s="255"/>
      <c r="C604" s="256"/>
      <c r="D604" s="234" t="s">
        <v>136</v>
      </c>
      <c r="E604" s="257" t="s">
        <v>1</v>
      </c>
      <c r="F604" s="258" t="s">
        <v>828</v>
      </c>
      <c r="G604" s="256"/>
      <c r="H604" s="257" t="s">
        <v>1</v>
      </c>
      <c r="I604" s="259"/>
      <c r="J604" s="256"/>
      <c r="K604" s="256"/>
      <c r="L604" s="260"/>
      <c r="M604" s="261"/>
      <c r="N604" s="262"/>
      <c r="O604" s="262"/>
      <c r="P604" s="262"/>
      <c r="Q604" s="262"/>
      <c r="R604" s="262"/>
      <c r="S604" s="262"/>
      <c r="T604" s="263"/>
      <c r="U604" s="15"/>
      <c r="V604" s="15"/>
      <c r="W604" s="15"/>
      <c r="X604" s="15"/>
      <c r="Y604" s="15"/>
      <c r="Z604" s="15"/>
      <c r="AA604" s="15"/>
      <c r="AB604" s="15"/>
      <c r="AC604" s="15"/>
      <c r="AD604" s="15"/>
      <c r="AE604" s="15"/>
      <c r="AT604" s="264" t="s">
        <v>136</v>
      </c>
      <c r="AU604" s="264" t="s">
        <v>85</v>
      </c>
      <c r="AV604" s="15" t="s">
        <v>83</v>
      </c>
      <c r="AW604" s="15" t="s">
        <v>31</v>
      </c>
      <c r="AX604" s="15" t="s">
        <v>75</v>
      </c>
      <c r="AY604" s="264" t="s">
        <v>126</v>
      </c>
    </row>
    <row r="605" s="13" customFormat="1">
      <c r="A605" s="13"/>
      <c r="B605" s="232"/>
      <c r="C605" s="233"/>
      <c r="D605" s="234" t="s">
        <v>136</v>
      </c>
      <c r="E605" s="235" t="s">
        <v>1</v>
      </c>
      <c r="F605" s="236" t="s">
        <v>1136</v>
      </c>
      <c r="G605" s="233"/>
      <c r="H605" s="237">
        <v>538</v>
      </c>
      <c r="I605" s="238"/>
      <c r="J605" s="233"/>
      <c r="K605" s="233"/>
      <c r="L605" s="239"/>
      <c r="M605" s="240"/>
      <c r="N605" s="241"/>
      <c r="O605" s="241"/>
      <c r="P605" s="241"/>
      <c r="Q605" s="241"/>
      <c r="R605" s="241"/>
      <c r="S605" s="241"/>
      <c r="T605" s="242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43" t="s">
        <v>136</v>
      </c>
      <c r="AU605" s="243" t="s">
        <v>85</v>
      </c>
      <c r="AV605" s="13" t="s">
        <v>85</v>
      </c>
      <c r="AW605" s="13" t="s">
        <v>31</v>
      </c>
      <c r="AX605" s="13" t="s">
        <v>75</v>
      </c>
      <c r="AY605" s="243" t="s">
        <v>126</v>
      </c>
    </row>
    <row r="606" s="15" customFormat="1">
      <c r="A606" s="15"/>
      <c r="B606" s="255"/>
      <c r="C606" s="256"/>
      <c r="D606" s="234" t="s">
        <v>136</v>
      </c>
      <c r="E606" s="257" t="s">
        <v>1</v>
      </c>
      <c r="F606" s="258" t="s">
        <v>830</v>
      </c>
      <c r="G606" s="256"/>
      <c r="H606" s="257" t="s">
        <v>1</v>
      </c>
      <c r="I606" s="259"/>
      <c r="J606" s="256"/>
      <c r="K606" s="256"/>
      <c r="L606" s="260"/>
      <c r="M606" s="261"/>
      <c r="N606" s="262"/>
      <c r="O606" s="262"/>
      <c r="P606" s="262"/>
      <c r="Q606" s="262"/>
      <c r="R606" s="262"/>
      <c r="S606" s="262"/>
      <c r="T606" s="263"/>
      <c r="U606" s="15"/>
      <c r="V606" s="15"/>
      <c r="W606" s="15"/>
      <c r="X606" s="15"/>
      <c r="Y606" s="15"/>
      <c r="Z606" s="15"/>
      <c r="AA606" s="15"/>
      <c r="AB606" s="15"/>
      <c r="AC606" s="15"/>
      <c r="AD606" s="15"/>
      <c r="AE606" s="15"/>
      <c r="AT606" s="264" t="s">
        <v>136</v>
      </c>
      <c r="AU606" s="264" t="s">
        <v>85</v>
      </c>
      <c r="AV606" s="15" t="s">
        <v>83</v>
      </c>
      <c r="AW606" s="15" t="s">
        <v>31</v>
      </c>
      <c r="AX606" s="15" t="s">
        <v>75</v>
      </c>
      <c r="AY606" s="264" t="s">
        <v>126</v>
      </c>
    </row>
    <row r="607" s="13" customFormat="1">
      <c r="A607" s="13"/>
      <c r="B607" s="232"/>
      <c r="C607" s="233"/>
      <c r="D607" s="234" t="s">
        <v>136</v>
      </c>
      <c r="E607" s="235" t="s">
        <v>1</v>
      </c>
      <c r="F607" s="236" t="s">
        <v>1137</v>
      </c>
      <c r="G607" s="233"/>
      <c r="H607" s="237">
        <v>214</v>
      </c>
      <c r="I607" s="238"/>
      <c r="J607" s="233"/>
      <c r="K607" s="233"/>
      <c r="L607" s="239"/>
      <c r="M607" s="240"/>
      <c r="N607" s="241"/>
      <c r="O607" s="241"/>
      <c r="P607" s="241"/>
      <c r="Q607" s="241"/>
      <c r="R607" s="241"/>
      <c r="S607" s="241"/>
      <c r="T607" s="242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43" t="s">
        <v>136</v>
      </c>
      <c r="AU607" s="243" t="s">
        <v>85</v>
      </c>
      <c r="AV607" s="13" t="s">
        <v>85</v>
      </c>
      <c r="AW607" s="13" t="s">
        <v>31</v>
      </c>
      <c r="AX607" s="13" t="s">
        <v>75</v>
      </c>
      <c r="AY607" s="243" t="s">
        <v>126</v>
      </c>
    </row>
    <row r="608" s="15" customFormat="1">
      <c r="A608" s="15"/>
      <c r="B608" s="255"/>
      <c r="C608" s="256"/>
      <c r="D608" s="234" t="s">
        <v>136</v>
      </c>
      <c r="E608" s="257" t="s">
        <v>1</v>
      </c>
      <c r="F608" s="258" t="s">
        <v>832</v>
      </c>
      <c r="G608" s="256"/>
      <c r="H608" s="257" t="s">
        <v>1</v>
      </c>
      <c r="I608" s="259"/>
      <c r="J608" s="256"/>
      <c r="K608" s="256"/>
      <c r="L608" s="260"/>
      <c r="M608" s="261"/>
      <c r="N608" s="262"/>
      <c r="O608" s="262"/>
      <c r="P608" s="262"/>
      <c r="Q608" s="262"/>
      <c r="R608" s="262"/>
      <c r="S608" s="262"/>
      <c r="T608" s="263"/>
      <c r="U608" s="15"/>
      <c r="V608" s="15"/>
      <c r="W608" s="15"/>
      <c r="X608" s="15"/>
      <c r="Y608" s="15"/>
      <c r="Z608" s="15"/>
      <c r="AA608" s="15"/>
      <c r="AB608" s="15"/>
      <c r="AC608" s="15"/>
      <c r="AD608" s="15"/>
      <c r="AE608" s="15"/>
      <c r="AT608" s="264" t="s">
        <v>136</v>
      </c>
      <c r="AU608" s="264" t="s">
        <v>85</v>
      </c>
      <c r="AV608" s="15" t="s">
        <v>83</v>
      </c>
      <c r="AW608" s="15" t="s">
        <v>31</v>
      </c>
      <c r="AX608" s="15" t="s">
        <v>75</v>
      </c>
      <c r="AY608" s="264" t="s">
        <v>126</v>
      </c>
    </row>
    <row r="609" s="13" customFormat="1">
      <c r="A609" s="13"/>
      <c r="B609" s="232"/>
      <c r="C609" s="233"/>
      <c r="D609" s="234" t="s">
        <v>136</v>
      </c>
      <c r="E609" s="235" t="s">
        <v>1</v>
      </c>
      <c r="F609" s="236" t="s">
        <v>1135</v>
      </c>
      <c r="G609" s="233"/>
      <c r="H609" s="237">
        <v>424</v>
      </c>
      <c r="I609" s="238"/>
      <c r="J609" s="233"/>
      <c r="K609" s="233"/>
      <c r="L609" s="239"/>
      <c r="M609" s="240"/>
      <c r="N609" s="241"/>
      <c r="O609" s="241"/>
      <c r="P609" s="241"/>
      <c r="Q609" s="241"/>
      <c r="R609" s="241"/>
      <c r="S609" s="241"/>
      <c r="T609" s="242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43" t="s">
        <v>136</v>
      </c>
      <c r="AU609" s="243" t="s">
        <v>85</v>
      </c>
      <c r="AV609" s="13" t="s">
        <v>85</v>
      </c>
      <c r="AW609" s="13" t="s">
        <v>31</v>
      </c>
      <c r="AX609" s="13" t="s">
        <v>75</v>
      </c>
      <c r="AY609" s="243" t="s">
        <v>126</v>
      </c>
    </row>
    <row r="610" s="15" customFormat="1">
      <c r="A610" s="15"/>
      <c r="B610" s="255"/>
      <c r="C610" s="256"/>
      <c r="D610" s="234" t="s">
        <v>136</v>
      </c>
      <c r="E610" s="257" t="s">
        <v>1</v>
      </c>
      <c r="F610" s="258" t="s">
        <v>1112</v>
      </c>
      <c r="G610" s="256"/>
      <c r="H610" s="257" t="s">
        <v>1</v>
      </c>
      <c r="I610" s="259"/>
      <c r="J610" s="256"/>
      <c r="K610" s="256"/>
      <c r="L610" s="260"/>
      <c r="M610" s="261"/>
      <c r="N610" s="262"/>
      <c r="O610" s="262"/>
      <c r="P610" s="262"/>
      <c r="Q610" s="262"/>
      <c r="R610" s="262"/>
      <c r="S610" s="262"/>
      <c r="T610" s="263"/>
      <c r="U610" s="15"/>
      <c r="V610" s="15"/>
      <c r="W610" s="15"/>
      <c r="X610" s="15"/>
      <c r="Y610" s="15"/>
      <c r="Z610" s="15"/>
      <c r="AA610" s="15"/>
      <c r="AB610" s="15"/>
      <c r="AC610" s="15"/>
      <c r="AD610" s="15"/>
      <c r="AE610" s="15"/>
      <c r="AT610" s="264" t="s">
        <v>136</v>
      </c>
      <c r="AU610" s="264" t="s">
        <v>85</v>
      </c>
      <c r="AV610" s="15" t="s">
        <v>83</v>
      </c>
      <c r="AW610" s="15" t="s">
        <v>31</v>
      </c>
      <c r="AX610" s="15" t="s">
        <v>75</v>
      </c>
      <c r="AY610" s="264" t="s">
        <v>126</v>
      </c>
    </row>
    <row r="611" s="13" customFormat="1">
      <c r="A611" s="13"/>
      <c r="B611" s="232"/>
      <c r="C611" s="233"/>
      <c r="D611" s="234" t="s">
        <v>136</v>
      </c>
      <c r="E611" s="235" t="s">
        <v>1</v>
      </c>
      <c r="F611" s="236" t="s">
        <v>1138</v>
      </c>
      <c r="G611" s="233"/>
      <c r="H611" s="237">
        <v>300</v>
      </c>
      <c r="I611" s="238"/>
      <c r="J611" s="233"/>
      <c r="K611" s="233"/>
      <c r="L611" s="239"/>
      <c r="M611" s="240"/>
      <c r="N611" s="241"/>
      <c r="O611" s="241"/>
      <c r="P611" s="241"/>
      <c r="Q611" s="241"/>
      <c r="R611" s="241"/>
      <c r="S611" s="241"/>
      <c r="T611" s="242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243" t="s">
        <v>136</v>
      </c>
      <c r="AU611" s="243" t="s">
        <v>85</v>
      </c>
      <c r="AV611" s="13" t="s">
        <v>85</v>
      </c>
      <c r="AW611" s="13" t="s">
        <v>31</v>
      </c>
      <c r="AX611" s="13" t="s">
        <v>75</v>
      </c>
      <c r="AY611" s="243" t="s">
        <v>126</v>
      </c>
    </row>
    <row r="612" s="14" customFormat="1">
      <c r="A612" s="14"/>
      <c r="B612" s="244"/>
      <c r="C612" s="245"/>
      <c r="D612" s="234" t="s">
        <v>136</v>
      </c>
      <c r="E612" s="246" t="s">
        <v>1</v>
      </c>
      <c r="F612" s="247" t="s">
        <v>139</v>
      </c>
      <c r="G612" s="245"/>
      <c r="H612" s="248">
        <v>1900</v>
      </c>
      <c r="I612" s="249"/>
      <c r="J612" s="245"/>
      <c r="K612" s="245"/>
      <c r="L612" s="250"/>
      <c r="M612" s="251"/>
      <c r="N612" s="252"/>
      <c r="O612" s="252"/>
      <c r="P612" s="252"/>
      <c r="Q612" s="252"/>
      <c r="R612" s="252"/>
      <c r="S612" s="252"/>
      <c r="T612" s="253"/>
      <c r="U612" s="14"/>
      <c r="V612" s="14"/>
      <c r="W612" s="14"/>
      <c r="X612" s="14"/>
      <c r="Y612" s="14"/>
      <c r="Z612" s="14"/>
      <c r="AA612" s="14"/>
      <c r="AB612" s="14"/>
      <c r="AC612" s="14"/>
      <c r="AD612" s="14"/>
      <c r="AE612" s="14"/>
      <c r="AT612" s="254" t="s">
        <v>136</v>
      </c>
      <c r="AU612" s="254" t="s">
        <v>85</v>
      </c>
      <c r="AV612" s="14" t="s">
        <v>134</v>
      </c>
      <c r="AW612" s="14" t="s">
        <v>31</v>
      </c>
      <c r="AX612" s="14" t="s">
        <v>83</v>
      </c>
      <c r="AY612" s="254" t="s">
        <v>126</v>
      </c>
    </row>
    <row r="613" s="2" customFormat="1" ht="101.25" customHeight="1">
      <c r="A613" s="38"/>
      <c r="B613" s="39"/>
      <c r="C613" s="265" t="s">
        <v>803</v>
      </c>
      <c r="D613" s="265" t="s">
        <v>273</v>
      </c>
      <c r="E613" s="266" t="s">
        <v>1139</v>
      </c>
      <c r="F613" s="267" t="s">
        <v>1140</v>
      </c>
      <c r="G613" s="268" t="s">
        <v>240</v>
      </c>
      <c r="H613" s="269">
        <v>1900</v>
      </c>
      <c r="I613" s="270"/>
      <c r="J613" s="271">
        <f>ROUND(I613*H613,2)</f>
        <v>0</v>
      </c>
      <c r="K613" s="267" t="s">
        <v>132</v>
      </c>
      <c r="L613" s="44"/>
      <c r="M613" s="272" t="s">
        <v>1</v>
      </c>
      <c r="N613" s="273" t="s">
        <v>40</v>
      </c>
      <c r="O613" s="91"/>
      <c r="P613" s="228">
        <f>O613*H613</f>
        <v>0</v>
      </c>
      <c r="Q613" s="228">
        <v>0</v>
      </c>
      <c r="R613" s="228">
        <f>Q613*H613</f>
        <v>0</v>
      </c>
      <c r="S613" s="228">
        <v>0</v>
      </c>
      <c r="T613" s="229">
        <f>S613*H613</f>
        <v>0</v>
      </c>
      <c r="U613" s="38"/>
      <c r="V613" s="38"/>
      <c r="W613" s="38"/>
      <c r="X613" s="38"/>
      <c r="Y613" s="38"/>
      <c r="Z613" s="38"/>
      <c r="AA613" s="38"/>
      <c r="AB613" s="38"/>
      <c r="AC613" s="38"/>
      <c r="AD613" s="38"/>
      <c r="AE613" s="38"/>
      <c r="AR613" s="230" t="s">
        <v>134</v>
      </c>
      <c r="AT613" s="230" t="s">
        <v>273</v>
      </c>
      <c r="AU613" s="230" t="s">
        <v>85</v>
      </c>
      <c r="AY613" s="17" t="s">
        <v>126</v>
      </c>
      <c r="BE613" s="231">
        <f>IF(N613="základní",J613,0)</f>
        <v>0</v>
      </c>
      <c r="BF613" s="231">
        <f>IF(N613="snížená",J613,0)</f>
        <v>0</v>
      </c>
      <c r="BG613" s="231">
        <f>IF(N613="zákl. přenesená",J613,0)</f>
        <v>0</v>
      </c>
      <c r="BH613" s="231">
        <f>IF(N613="sníž. přenesená",J613,0)</f>
        <v>0</v>
      </c>
      <c r="BI613" s="231">
        <f>IF(N613="nulová",J613,0)</f>
        <v>0</v>
      </c>
      <c r="BJ613" s="17" t="s">
        <v>83</v>
      </c>
      <c r="BK613" s="231">
        <f>ROUND(I613*H613,2)</f>
        <v>0</v>
      </c>
      <c r="BL613" s="17" t="s">
        <v>134</v>
      </c>
      <c r="BM613" s="230" t="s">
        <v>1141</v>
      </c>
    </row>
    <row r="614" s="2" customFormat="1">
      <c r="A614" s="38"/>
      <c r="B614" s="39"/>
      <c r="C614" s="40"/>
      <c r="D614" s="234" t="s">
        <v>277</v>
      </c>
      <c r="E614" s="40"/>
      <c r="F614" s="274" t="s">
        <v>398</v>
      </c>
      <c r="G614" s="40"/>
      <c r="H614" s="40"/>
      <c r="I614" s="275"/>
      <c r="J614" s="40"/>
      <c r="K614" s="40"/>
      <c r="L614" s="44"/>
      <c r="M614" s="276"/>
      <c r="N614" s="277"/>
      <c r="O614" s="91"/>
      <c r="P614" s="91"/>
      <c r="Q614" s="91"/>
      <c r="R614" s="91"/>
      <c r="S614" s="91"/>
      <c r="T614" s="92"/>
      <c r="U614" s="38"/>
      <c r="V614" s="38"/>
      <c r="W614" s="38"/>
      <c r="X614" s="38"/>
      <c r="Y614" s="38"/>
      <c r="Z614" s="38"/>
      <c r="AA614" s="38"/>
      <c r="AB614" s="38"/>
      <c r="AC614" s="38"/>
      <c r="AD614" s="38"/>
      <c r="AE614" s="38"/>
      <c r="AT614" s="17" t="s">
        <v>277</v>
      </c>
      <c r="AU614" s="17" t="s">
        <v>85</v>
      </c>
    </row>
    <row r="615" s="15" customFormat="1">
      <c r="A615" s="15"/>
      <c r="B615" s="255"/>
      <c r="C615" s="256"/>
      <c r="D615" s="234" t="s">
        <v>136</v>
      </c>
      <c r="E615" s="257" t="s">
        <v>1</v>
      </c>
      <c r="F615" s="258" t="s">
        <v>979</v>
      </c>
      <c r="G615" s="256"/>
      <c r="H615" s="257" t="s">
        <v>1</v>
      </c>
      <c r="I615" s="259"/>
      <c r="J615" s="256"/>
      <c r="K615" s="256"/>
      <c r="L615" s="260"/>
      <c r="M615" s="261"/>
      <c r="N615" s="262"/>
      <c r="O615" s="262"/>
      <c r="P615" s="262"/>
      <c r="Q615" s="262"/>
      <c r="R615" s="262"/>
      <c r="S615" s="262"/>
      <c r="T615" s="263"/>
      <c r="U615" s="15"/>
      <c r="V615" s="15"/>
      <c r="W615" s="15"/>
      <c r="X615" s="15"/>
      <c r="Y615" s="15"/>
      <c r="Z615" s="15"/>
      <c r="AA615" s="15"/>
      <c r="AB615" s="15"/>
      <c r="AC615" s="15"/>
      <c r="AD615" s="15"/>
      <c r="AE615" s="15"/>
      <c r="AT615" s="264" t="s">
        <v>136</v>
      </c>
      <c r="AU615" s="264" t="s">
        <v>85</v>
      </c>
      <c r="AV615" s="15" t="s">
        <v>83</v>
      </c>
      <c r="AW615" s="15" t="s">
        <v>31</v>
      </c>
      <c r="AX615" s="15" t="s">
        <v>75</v>
      </c>
      <c r="AY615" s="264" t="s">
        <v>126</v>
      </c>
    </row>
    <row r="616" s="13" customFormat="1">
      <c r="A616" s="13"/>
      <c r="B616" s="232"/>
      <c r="C616" s="233"/>
      <c r="D616" s="234" t="s">
        <v>136</v>
      </c>
      <c r="E616" s="235" t="s">
        <v>1</v>
      </c>
      <c r="F616" s="236" t="s">
        <v>1135</v>
      </c>
      <c r="G616" s="233"/>
      <c r="H616" s="237">
        <v>424</v>
      </c>
      <c r="I616" s="238"/>
      <c r="J616" s="233"/>
      <c r="K616" s="233"/>
      <c r="L616" s="239"/>
      <c r="M616" s="240"/>
      <c r="N616" s="241"/>
      <c r="O616" s="241"/>
      <c r="P616" s="241"/>
      <c r="Q616" s="241"/>
      <c r="R616" s="241"/>
      <c r="S616" s="241"/>
      <c r="T616" s="242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43" t="s">
        <v>136</v>
      </c>
      <c r="AU616" s="243" t="s">
        <v>85</v>
      </c>
      <c r="AV616" s="13" t="s">
        <v>85</v>
      </c>
      <c r="AW616" s="13" t="s">
        <v>31</v>
      </c>
      <c r="AX616" s="13" t="s">
        <v>75</v>
      </c>
      <c r="AY616" s="243" t="s">
        <v>126</v>
      </c>
    </row>
    <row r="617" s="15" customFormat="1">
      <c r="A617" s="15"/>
      <c r="B617" s="255"/>
      <c r="C617" s="256"/>
      <c r="D617" s="234" t="s">
        <v>136</v>
      </c>
      <c r="E617" s="257" t="s">
        <v>1</v>
      </c>
      <c r="F617" s="258" t="s">
        <v>828</v>
      </c>
      <c r="G617" s="256"/>
      <c r="H617" s="257" t="s">
        <v>1</v>
      </c>
      <c r="I617" s="259"/>
      <c r="J617" s="256"/>
      <c r="K617" s="256"/>
      <c r="L617" s="260"/>
      <c r="M617" s="261"/>
      <c r="N617" s="262"/>
      <c r="O617" s="262"/>
      <c r="P617" s="262"/>
      <c r="Q617" s="262"/>
      <c r="R617" s="262"/>
      <c r="S617" s="262"/>
      <c r="T617" s="263"/>
      <c r="U617" s="15"/>
      <c r="V617" s="15"/>
      <c r="W617" s="15"/>
      <c r="X617" s="15"/>
      <c r="Y617" s="15"/>
      <c r="Z617" s="15"/>
      <c r="AA617" s="15"/>
      <c r="AB617" s="15"/>
      <c r="AC617" s="15"/>
      <c r="AD617" s="15"/>
      <c r="AE617" s="15"/>
      <c r="AT617" s="264" t="s">
        <v>136</v>
      </c>
      <c r="AU617" s="264" t="s">
        <v>85</v>
      </c>
      <c r="AV617" s="15" t="s">
        <v>83</v>
      </c>
      <c r="AW617" s="15" t="s">
        <v>31</v>
      </c>
      <c r="AX617" s="15" t="s">
        <v>75</v>
      </c>
      <c r="AY617" s="264" t="s">
        <v>126</v>
      </c>
    </row>
    <row r="618" s="13" customFormat="1">
      <c r="A618" s="13"/>
      <c r="B618" s="232"/>
      <c r="C618" s="233"/>
      <c r="D618" s="234" t="s">
        <v>136</v>
      </c>
      <c r="E618" s="235" t="s">
        <v>1</v>
      </c>
      <c r="F618" s="236" t="s">
        <v>1136</v>
      </c>
      <c r="G618" s="233"/>
      <c r="H618" s="237">
        <v>538</v>
      </c>
      <c r="I618" s="238"/>
      <c r="J618" s="233"/>
      <c r="K618" s="233"/>
      <c r="L618" s="239"/>
      <c r="M618" s="240"/>
      <c r="N618" s="241"/>
      <c r="O618" s="241"/>
      <c r="P618" s="241"/>
      <c r="Q618" s="241"/>
      <c r="R618" s="241"/>
      <c r="S618" s="241"/>
      <c r="T618" s="242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243" t="s">
        <v>136</v>
      </c>
      <c r="AU618" s="243" t="s">
        <v>85</v>
      </c>
      <c r="AV618" s="13" t="s">
        <v>85</v>
      </c>
      <c r="AW618" s="13" t="s">
        <v>31</v>
      </c>
      <c r="AX618" s="13" t="s">
        <v>75</v>
      </c>
      <c r="AY618" s="243" t="s">
        <v>126</v>
      </c>
    </row>
    <row r="619" s="15" customFormat="1">
      <c r="A619" s="15"/>
      <c r="B619" s="255"/>
      <c r="C619" s="256"/>
      <c r="D619" s="234" t="s">
        <v>136</v>
      </c>
      <c r="E619" s="257" t="s">
        <v>1</v>
      </c>
      <c r="F619" s="258" t="s">
        <v>830</v>
      </c>
      <c r="G619" s="256"/>
      <c r="H619" s="257" t="s">
        <v>1</v>
      </c>
      <c r="I619" s="259"/>
      <c r="J619" s="256"/>
      <c r="K619" s="256"/>
      <c r="L619" s="260"/>
      <c r="M619" s="261"/>
      <c r="N619" s="262"/>
      <c r="O619" s="262"/>
      <c r="P619" s="262"/>
      <c r="Q619" s="262"/>
      <c r="R619" s="262"/>
      <c r="S619" s="262"/>
      <c r="T619" s="263"/>
      <c r="U619" s="15"/>
      <c r="V619" s="15"/>
      <c r="W619" s="15"/>
      <c r="X619" s="15"/>
      <c r="Y619" s="15"/>
      <c r="Z619" s="15"/>
      <c r="AA619" s="15"/>
      <c r="AB619" s="15"/>
      <c r="AC619" s="15"/>
      <c r="AD619" s="15"/>
      <c r="AE619" s="15"/>
      <c r="AT619" s="264" t="s">
        <v>136</v>
      </c>
      <c r="AU619" s="264" t="s">
        <v>85</v>
      </c>
      <c r="AV619" s="15" t="s">
        <v>83</v>
      </c>
      <c r="AW619" s="15" t="s">
        <v>31</v>
      </c>
      <c r="AX619" s="15" t="s">
        <v>75</v>
      </c>
      <c r="AY619" s="264" t="s">
        <v>126</v>
      </c>
    </row>
    <row r="620" s="13" customFormat="1">
      <c r="A620" s="13"/>
      <c r="B620" s="232"/>
      <c r="C620" s="233"/>
      <c r="D620" s="234" t="s">
        <v>136</v>
      </c>
      <c r="E620" s="235" t="s">
        <v>1</v>
      </c>
      <c r="F620" s="236" t="s">
        <v>1137</v>
      </c>
      <c r="G620" s="233"/>
      <c r="H620" s="237">
        <v>214</v>
      </c>
      <c r="I620" s="238"/>
      <c r="J620" s="233"/>
      <c r="K620" s="233"/>
      <c r="L620" s="239"/>
      <c r="M620" s="240"/>
      <c r="N620" s="241"/>
      <c r="O620" s="241"/>
      <c r="P620" s="241"/>
      <c r="Q620" s="241"/>
      <c r="R620" s="241"/>
      <c r="S620" s="241"/>
      <c r="T620" s="242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243" t="s">
        <v>136</v>
      </c>
      <c r="AU620" s="243" t="s">
        <v>85</v>
      </c>
      <c r="AV620" s="13" t="s">
        <v>85</v>
      </c>
      <c r="AW620" s="13" t="s">
        <v>31</v>
      </c>
      <c r="AX620" s="13" t="s">
        <v>75</v>
      </c>
      <c r="AY620" s="243" t="s">
        <v>126</v>
      </c>
    </row>
    <row r="621" s="15" customFormat="1">
      <c r="A621" s="15"/>
      <c r="B621" s="255"/>
      <c r="C621" s="256"/>
      <c r="D621" s="234" t="s">
        <v>136</v>
      </c>
      <c r="E621" s="257" t="s">
        <v>1</v>
      </c>
      <c r="F621" s="258" t="s">
        <v>832</v>
      </c>
      <c r="G621" s="256"/>
      <c r="H621" s="257" t="s">
        <v>1</v>
      </c>
      <c r="I621" s="259"/>
      <c r="J621" s="256"/>
      <c r="K621" s="256"/>
      <c r="L621" s="260"/>
      <c r="M621" s="261"/>
      <c r="N621" s="262"/>
      <c r="O621" s="262"/>
      <c r="P621" s="262"/>
      <c r="Q621" s="262"/>
      <c r="R621" s="262"/>
      <c r="S621" s="262"/>
      <c r="T621" s="263"/>
      <c r="U621" s="15"/>
      <c r="V621" s="15"/>
      <c r="W621" s="15"/>
      <c r="X621" s="15"/>
      <c r="Y621" s="15"/>
      <c r="Z621" s="15"/>
      <c r="AA621" s="15"/>
      <c r="AB621" s="15"/>
      <c r="AC621" s="15"/>
      <c r="AD621" s="15"/>
      <c r="AE621" s="15"/>
      <c r="AT621" s="264" t="s">
        <v>136</v>
      </c>
      <c r="AU621" s="264" t="s">
        <v>85</v>
      </c>
      <c r="AV621" s="15" t="s">
        <v>83</v>
      </c>
      <c r="AW621" s="15" t="s">
        <v>31</v>
      </c>
      <c r="AX621" s="15" t="s">
        <v>75</v>
      </c>
      <c r="AY621" s="264" t="s">
        <v>126</v>
      </c>
    </row>
    <row r="622" s="13" customFormat="1">
      <c r="A622" s="13"/>
      <c r="B622" s="232"/>
      <c r="C622" s="233"/>
      <c r="D622" s="234" t="s">
        <v>136</v>
      </c>
      <c r="E622" s="235" t="s">
        <v>1</v>
      </c>
      <c r="F622" s="236" t="s">
        <v>1135</v>
      </c>
      <c r="G622" s="233"/>
      <c r="H622" s="237">
        <v>424</v>
      </c>
      <c r="I622" s="238"/>
      <c r="J622" s="233"/>
      <c r="K622" s="233"/>
      <c r="L622" s="239"/>
      <c r="M622" s="240"/>
      <c r="N622" s="241"/>
      <c r="O622" s="241"/>
      <c r="P622" s="241"/>
      <c r="Q622" s="241"/>
      <c r="R622" s="241"/>
      <c r="S622" s="241"/>
      <c r="T622" s="242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243" t="s">
        <v>136</v>
      </c>
      <c r="AU622" s="243" t="s">
        <v>85</v>
      </c>
      <c r="AV622" s="13" t="s">
        <v>85</v>
      </c>
      <c r="AW622" s="13" t="s">
        <v>31</v>
      </c>
      <c r="AX622" s="13" t="s">
        <v>75</v>
      </c>
      <c r="AY622" s="243" t="s">
        <v>126</v>
      </c>
    </row>
    <row r="623" s="15" customFormat="1">
      <c r="A623" s="15"/>
      <c r="B623" s="255"/>
      <c r="C623" s="256"/>
      <c r="D623" s="234" t="s">
        <v>136</v>
      </c>
      <c r="E623" s="257" t="s">
        <v>1</v>
      </c>
      <c r="F623" s="258" t="s">
        <v>1112</v>
      </c>
      <c r="G623" s="256"/>
      <c r="H623" s="257" t="s">
        <v>1</v>
      </c>
      <c r="I623" s="259"/>
      <c r="J623" s="256"/>
      <c r="K623" s="256"/>
      <c r="L623" s="260"/>
      <c r="M623" s="261"/>
      <c r="N623" s="262"/>
      <c r="O623" s="262"/>
      <c r="P623" s="262"/>
      <c r="Q623" s="262"/>
      <c r="R623" s="262"/>
      <c r="S623" s="262"/>
      <c r="T623" s="263"/>
      <c r="U623" s="15"/>
      <c r="V623" s="15"/>
      <c r="W623" s="15"/>
      <c r="X623" s="15"/>
      <c r="Y623" s="15"/>
      <c r="Z623" s="15"/>
      <c r="AA623" s="15"/>
      <c r="AB623" s="15"/>
      <c r="AC623" s="15"/>
      <c r="AD623" s="15"/>
      <c r="AE623" s="15"/>
      <c r="AT623" s="264" t="s">
        <v>136</v>
      </c>
      <c r="AU623" s="264" t="s">
        <v>85</v>
      </c>
      <c r="AV623" s="15" t="s">
        <v>83</v>
      </c>
      <c r="AW623" s="15" t="s">
        <v>31</v>
      </c>
      <c r="AX623" s="15" t="s">
        <v>75</v>
      </c>
      <c r="AY623" s="264" t="s">
        <v>126</v>
      </c>
    </row>
    <row r="624" s="13" customFormat="1">
      <c r="A624" s="13"/>
      <c r="B624" s="232"/>
      <c r="C624" s="233"/>
      <c r="D624" s="234" t="s">
        <v>136</v>
      </c>
      <c r="E624" s="235" t="s">
        <v>1</v>
      </c>
      <c r="F624" s="236" t="s">
        <v>1138</v>
      </c>
      <c r="G624" s="233"/>
      <c r="H624" s="237">
        <v>300</v>
      </c>
      <c r="I624" s="238"/>
      <c r="J624" s="233"/>
      <c r="K624" s="233"/>
      <c r="L624" s="239"/>
      <c r="M624" s="240"/>
      <c r="N624" s="241"/>
      <c r="O624" s="241"/>
      <c r="P624" s="241"/>
      <c r="Q624" s="241"/>
      <c r="R624" s="241"/>
      <c r="S624" s="241"/>
      <c r="T624" s="242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43" t="s">
        <v>136</v>
      </c>
      <c r="AU624" s="243" t="s">
        <v>85</v>
      </c>
      <c r="AV624" s="13" t="s">
        <v>85</v>
      </c>
      <c r="AW624" s="13" t="s">
        <v>31</v>
      </c>
      <c r="AX624" s="13" t="s">
        <v>75</v>
      </c>
      <c r="AY624" s="243" t="s">
        <v>126</v>
      </c>
    </row>
    <row r="625" s="14" customFormat="1">
      <c r="A625" s="14"/>
      <c r="B625" s="244"/>
      <c r="C625" s="245"/>
      <c r="D625" s="234" t="s">
        <v>136</v>
      </c>
      <c r="E625" s="246" t="s">
        <v>1</v>
      </c>
      <c r="F625" s="247" t="s">
        <v>139</v>
      </c>
      <c r="G625" s="245"/>
      <c r="H625" s="248">
        <v>1900</v>
      </c>
      <c r="I625" s="249"/>
      <c r="J625" s="245"/>
      <c r="K625" s="245"/>
      <c r="L625" s="250"/>
      <c r="M625" s="251"/>
      <c r="N625" s="252"/>
      <c r="O625" s="252"/>
      <c r="P625" s="252"/>
      <c r="Q625" s="252"/>
      <c r="R625" s="252"/>
      <c r="S625" s="252"/>
      <c r="T625" s="253"/>
      <c r="U625" s="14"/>
      <c r="V625" s="14"/>
      <c r="W625" s="14"/>
      <c r="X625" s="14"/>
      <c r="Y625" s="14"/>
      <c r="Z625" s="14"/>
      <c r="AA625" s="14"/>
      <c r="AB625" s="14"/>
      <c r="AC625" s="14"/>
      <c r="AD625" s="14"/>
      <c r="AE625" s="14"/>
      <c r="AT625" s="254" t="s">
        <v>136</v>
      </c>
      <c r="AU625" s="254" t="s">
        <v>85</v>
      </c>
      <c r="AV625" s="14" t="s">
        <v>134</v>
      </c>
      <c r="AW625" s="14" t="s">
        <v>31</v>
      </c>
      <c r="AX625" s="14" t="s">
        <v>83</v>
      </c>
      <c r="AY625" s="254" t="s">
        <v>126</v>
      </c>
    </row>
    <row r="626" s="2" customFormat="1" ht="76.35" customHeight="1">
      <c r="A626" s="38"/>
      <c r="B626" s="39"/>
      <c r="C626" s="265" t="s">
        <v>807</v>
      </c>
      <c r="D626" s="265" t="s">
        <v>273</v>
      </c>
      <c r="E626" s="266" t="s">
        <v>1142</v>
      </c>
      <c r="F626" s="267" t="s">
        <v>1143</v>
      </c>
      <c r="G626" s="268" t="s">
        <v>240</v>
      </c>
      <c r="H626" s="269">
        <v>522</v>
      </c>
      <c r="I626" s="270"/>
      <c r="J626" s="271">
        <f>ROUND(I626*H626,2)</f>
        <v>0</v>
      </c>
      <c r="K626" s="267" t="s">
        <v>132</v>
      </c>
      <c r="L626" s="44"/>
      <c r="M626" s="272" t="s">
        <v>1</v>
      </c>
      <c r="N626" s="273" t="s">
        <v>40</v>
      </c>
      <c r="O626" s="91"/>
      <c r="P626" s="228">
        <f>O626*H626</f>
        <v>0</v>
      </c>
      <c r="Q626" s="228">
        <v>0</v>
      </c>
      <c r="R626" s="228">
        <f>Q626*H626</f>
        <v>0</v>
      </c>
      <c r="S626" s="228">
        <v>0</v>
      </c>
      <c r="T626" s="229">
        <f>S626*H626</f>
        <v>0</v>
      </c>
      <c r="U626" s="38"/>
      <c r="V626" s="38"/>
      <c r="W626" s="38"/>
      <c r="X626" s="38"/>
      <c r="Y626" s="38"/>
      <c r="Z626" s="38"/>
      <c r="AA626" s="38"/>
      <c r="AB626" s="38"/>
      <c r="AC626" s="38"/>
      <c r="AD626" s="38"/>
      <c r="AE626" s="38"/>
      <c r="AR626" s="230" t="s">
        <v>134</v>
      </c>
      <c r="AT626" s="230" t="s">
        <v>273</v>
      </c>
      <c r="AU626" s="230" t="s">
        <v>85</v>
      </c>
      <c r="AY626" s="17" t="s">
        <v>126</v>
      </c>
      <c r="BE626" s="231">
        <f>IF(N626="základní",J626,0)</f>
        <v>0</v>
      </c>
      <c r="BF626" s="231">
        <f>IF(N626="snížená",J626,0)</f>
        <v>0</v>
      </c>
      <c r="BG626" s="231">
        <f>IF(N626="zákl. přenesená",J626,0)</f>
        <v>0</v>
      </c>
      <c r="BH626" s="231">
        <f>IF(N626="sníž. přenesená",J626,0)</f>
        <v>0</v>
      </c>
      <c r="BI626" s="231">
        <f>IF(N626="nulová",J626,0)</f>
        <v>0</v>
      </c>
      <c r="BJ626" s="17" t="s">
        <v>83</v>
      </c>
      <c r="BK626" s="231">
        <f>ROUND(I626*H626,2)</f>
        <v>0</v>
      </c>
      <c r="BL626" s="17" t="s">
        <v>134</v>
      </c>
      <c r="BM626" s="230" t="s">
        <v>1144</v>
      </c>
    </row>
    <row r="627" s="2" customFormat="1">
      <c r="A627" s="38"/>
      <c r="B627" s="39"/>
      <c r="C627" s="40"/>
      <c r="D627" s="234" t="s">
        <v>277</v>
      </c>
      <c r="E627" s="40"/>
      <c r="F627" s="274" t="s">
        <v>1145</v>
      </c>
      <c r="G627" s="40"/>
      <c r="H627" s="40"/>
      <c r="I627" s="275"/>
      <c r="J627" s="40"/>
      <c r="K627" s="40"/>
      <c r="L627" s="44"/>
      <c r="M627" s="276"/>
      <c r="N627" s="277"/>
      <c r="O627" s="91"/>
      <c r="P627" s="91"/>
      <c r="Q627" s="91"/>
      <c r="R627" s="91"/>
      <c r="S627" s="91"/>
      <c r="T627" s="92"/>
      <c r="U627" s="38"/>
      <c r="V627" s="38"/>
      <c r="W627" s="38"/>
      <c r="X627" s="38"/>
      <c r="Y627" s="38"/>
      <c r="Z627" s="38"/>
      <c r="AA627" s="38"/>
      <c r="AB627" s="38"/>
      <c r="AC627" s="38"/>
      <c r="AD627" s="38"/>
      <c r="AE627" s="38"/>
      <c r="AT627" s="17" t="s">
        <v>277</v>
      </c>
      <c r="AU627" s="17" t="s">
        <v>85</v>
      </c>
    </row>
    <row r="628" s="15" customFormat="1">
      <c r="A628" s="15"/>
      <c r="B628" s="255"/>
      <c r="C628" s="256"/>
      <c r="D628" s="234" t="s">
        <v>136</v>
      </c>
      <c r="E628" s="257" t="s">
        <v>1</v>
      </c>
      <c r="F628" s="258" t="s">
        <v>1124</v>
      </c>
      <c r="G628" s="256"/>
      <c r="H628" s="257" t="s">
        <v>1</v>
      </c>
      <c r="I628" s="259"/>
      <c r="J628" s="256"/>
      <c r="K628" s="256"/>
      <c r="L628" s="260"/>
      <c r="M628" s="261"/>
      <c r="N628" s="262"/>
      <c r="O628" s="262"/>
      <c r="P628" s="262"/>
      <c r="Q628" s="262"/>
      <c r="R628" s="262"/>
      <c r="S628" s="262"/>
      <c r="T628" s="263"/>
      <c r="U628" s="15"/>
      <c r="V628" s="15"/>
      <c r="W628" s="15"/>
      <c r="X628" s="15"/>
      <c r="Y628" s="15"/>
      <c r="Z628" s="15"/>
      <c r="AA628" s="15"/>
      <c r="AB628" s="15"/>
      <c r="AC628" s="15"/>
      <c r="AD628" s="15"/>
      <c r="AE628" s="15"/>
      <c r="AT628" s="264" t="s">
        <v>136</v>
      </c>
      <c r="AU628" s="264" t="s">
        <v>85</v>
      </c>
      <c r="AV628" s="15" t="s">
        <v>83</v>
      </c>
      <c r="AW628" s="15" t="s">
        <v>31</v>
      </c>
      <c r="AX628" s="15" t="s">
        <v>75</v>
      </c>
      <c r="AY628" s="264" t="s">
        <v>126</v>
      </c>
    </row>
    <row r="629" s="13" customFormat="1">
      <c r="A629" s="13"/>
      <c r="B629" s="232"/>
      <c r="C629" s="233"/>
      <c r="D629" s="234" t="s">
        <v>136</v>
      </c>
      <c r="E629" s="235" t="s">
        <v>1</v>
      </c>
      <c r="F629" s="236" t="s">
        <v>1146</v>
      </c>
      <c r="G629" s="233"/>
      <c r="H629" s="237">
        <v>522</v>
      </c>
      <c r="I629" s="238"/>
      <c r="J629" s="233"/>
      <c r="K629" s="233"/>
      <c r="L629" s="239"/>
      <c r="M629" s="240"/>
      <c r="N629" s="241"/>
      <c r="O629" s="241"/>
      <c r="P629" s="241"/>
      <c r="Q629" s="241"/>
      <c r="R629" s="241"/>
      <c r="S629" s="241"/>
      <c r="T629" s="242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243" t="s">
        <v>136</v>
      </c>
      <c r="AU629" s="243" t="s">
        <v>85</v>
      </c>
      <c r="AV629" s="13" t="s">
        <v>85</v>
      </c>
      <c r="AW629" s="13" t="s">
        <v>31</v>
      </c>
      <c r="AX629" s="13" t="s">
        <v>75</v>
      </c>
      <c r="AY629" s="243" t="s">
        <v>126</v>
      </c>
    </row>
    <row r="630" s="14" customFormat="1">
      <c r="A630" s="14"/>
      <c r="B630" s="244"/>
      <c r="C630" s="245"/>
      <c r="D630" s="234" t="s">
        <v>136</v>
      </c>
      <c r="E630" s="246" t="s">
        <v>1</v>
      </c>
      <c r="F630" s="247" t="s">
        <v>139</v>
      </c>
      <c r="G630" s="245"/>
      <c r="H630" s="248">
        <v>522</v>
      </c>
      <c r="I630" s="249"/>
      <c r="J630" s="245"/>
      <c r="K630" s="245"/>
      <c r="L630" s="250"/>
      <c r="M630" s="251"/>
      <c r="N630" s="252"/>
      <c r="O630" s="252"/>
      <c r="P630" s="252"/>
      <c r="Q630" s="252"/>
      <c r="R630" s="252"/>
      <c r="S630" s="252"/>
      <c r="T630" s="253"/>
      <c r="U630" s="14"/>
      <c r="V630" s="14"/>
      <c r="W630" s="14"/>
      <c r="X630" s="14"/>
      <c r="Y630" s="14"/>
      <c r="Z630" s="14"/>
      <c r="AA630" s="14"/>
      <c r="AB630" s="14"/>
      <c r="AC630" s="14"/>
      <c r="AD630" s="14"/>
      <c r="AE630" s="14"/>
      <c r="AT630" s="254" t="s">
        <v>136</v>
      </c>
      <c r="AU630" s="254" t="s">
        <v>85</v>
      </c>
      <c r="AV630" s="14" t="s">
        <v>134</v>
      </c>
      <c r="AW630" s="14" t="s">
        <v>31</v>
      </c>
      <c r="AX630" s="14" t="s">
        <v>83</v>
      </c>
      <c r="AY630" s="254" t="s">
        <v>126</v>
      </c>
    </row>
    <row r="631" s="2" customFormat="1" ht="76.35" customHeight="1">
      <c r="A631" s="38"/>
      <c r="B631" s="39"/>
      <c r="C631" s="265" t="s">
        <v>814</v>
      </c>
      <c r="D631" s="265" t="s">
        <v>273</v>
      </c>
      <c r="E631" s="266" t="s">
        <v>1147</v>
      </c>
      <c r="F631" s="267" t="s">
        <v>1148</v>
      </c>
      <c r="G631" s="268" t="s">
        <v>240</v>
      </c>
      <c r="H631" s="269">
        <v>522</v>
      </c>
      <c r="I631" s="270"/>
      <c r="J631" s="271">
        <f>ROUND(I631*H631,2)</f>
        <v>0</v>
      </c>
      <c r="K631" s="267" t="s">
        <v>132</v>
      </c>
      <c r="L631" s="44"/>
      <c r="M631" s="272" t="s">
        <v>1</v>
      </c>
      <c r="N631" s="273" t="s">
        <v>40</v>
      </c>
      <c r="O631" s="91"/>
      <c r="P631" s="228">
        <f>O631*H631</f>
        <v>0</v>
      </c>
      <c r="Q631" s="228">
        <v>0</v>
      </c>
      <c r="R631" s="228">
        <f>Q631*H631</f>
        <v>0</v>
      </c>
      <c r="S631" s="228">
        <v>0</v>
      </c>
      <c r="T631" s="229">
        <f>S631*H631</f>
        <v>0</v>
      </c>
      <c r="U631" s="38"/>
      <c r="V631" s="38"/>
      <c r="W631" s="38"/>
      <c r="X631" s="38"/>
      <c r="Y631" s="38"/>
      <c r="Z631" s="38"/>
      <c r="AA631" s="38"/>
      <c r="AB631" s="38"/>
      <c r="AC631" s="38"/>
      <c r="AD631" s="38"/>
      <c r="AE631" s="38"/>
      <c r="AR631" s="230" t="s">
        <v>134</v>
      </c>
      <c r="AT631" s="230" t="s">
        <v>273</v>
      </c>
      <c r="AU631" s="230" t="s">
        <v>85</v>
      </c>
      <c r="AY631" s="17" t="s">
        <v>126</v>
      </c>
      <c r="BE631" s="231">
        <f>IF(N631="základní",J631,0)</f>
        <v>0</v>
      </c>
      <c r="BF631" s="231">
        <f>IF(N631="snížená",J631,0)</f>
        <v>0</v>
      </c>
      <c r="BG631" s="231">
        <f>IF(N631="zákl. přenesená",J631,0)</f>
        <v>0</v>
      </c>
      <c r="BH631" s="231">
        <f>IF(N631="sníž. přenesená",J631,0)</f>
        <v>0</v>
      </c>
      <c r="BI631" s="231">
        <f>IF(N631="nulová",J631,0)</f>
        <v>0</v>
      </c>
      <c r="BJ631" s="17" t="s">
        <v>83</v>
      </c>
      <c r="BK631" s="231">
        <f>ROUND(I631*H631,2)</f>
        <v>0</v>
      </c>
      <c r="BL631" s="17" t="s">
        <v>134</v>
      </c>
      <c r="BM631" s="230" t="s">
        <v>1149</v>
      </c>
    </row>
    <row r="632" s="2" customFormat="1">
      <c r="A632" s="38"/>
      <c r="B632" s="39"/>
      <c r="C632" s="40"/>
      <c r="D632" s="234" t="s">
        <v>277</v>
      </c>
      <c r="E632" s="40"/>
      <c r="F632" s="274" t="s">
        <v>1145</v>
      </c>
      <c r="G632" s="40"/>
      <c r="H632" s="40"/>
      <c r="I632" s="275"/>
      <c r="J632" s="40"/>
      <c r="K632" s="40"/>
      <c r="L632" s="44"/>
      <c r="M632" s="276"/>
      <c r="N632" s="277"/>
      <c r="O632" s="91"/>
      <c r="P632" s="91"/>
      <c r="Q632" s="91"/>
      <c r="R632" s="91"/>
      <c r="S632" s="91"/>
      <c r="T632" s="92"/>
      <c r="U632" s="38"/>
      <c r="V632" s="38"/>
      <c r="W632" s="38"/>
      <c r="X632" s="38"/>
      <c r="Y632" s="38"/>
      <c r="Z632" s="38"/>
      <c r="AA632" s="38"/>
      <c r="AB632" s="38"/>
      <c r="AC632" s="38"/>
      <c r="AD632" s="38"/>
      <c r="AE632" s="38"/>
      <c r="AT632" s="17" t="s">
        <v>277</v>
      </c>
      <c r="AU632" s="17" t="s">
        <v>85</v>
      </c>
    </row>
    <row r="633" s="15" customFormat="1">
      <c r="A633" s="15"/>
      <c r="B633" s="255"/>
      <c r="C633" s="256"/>
      <c r="D633" s="234" t="s">
        <v>136</v>
      </c>
      <c r="E633" s="257" t="s">
        <v>1</v>
      </c>
      <c r="F633" s="258" t="s">
        <v>1124</v>
      </c>
      <c r="G633" s="256"/>
      <c r="H633" s="257" t="s">
        <v>1</v>
      </c>
      <c r="I633" s="259"/>
      <c r="J633" s="256"/>
      <c r="K633" s="256"/>
      <c r="L633" s="260"/>
      <c r="M633" s="261"/>
      <c r="N633" s="262"/>
      <c r="O633" s="262"/>
      <c r="P633" s="262"/>
      <c r="Q633" s="262"/>
      <c r="R633" s="262"/>
      <c r="S633" s="262"/>
      <c r="T633" s="263"/>
      <c r="U633" s="15"/>
      <c r="V633" s="15"/>
      <c r="W633" s="15"/>
      <c r="X633" s="15"/>
      <c r="Y633" s="15"/>
      <c r="Z633" s="15"/>
      <c r="AA633" s="15"/>
      <c r="AB633" s="15"/>
      <c r="AC633" s="15"/>
      <c r="AD633" s="15"/>
      <c r="AE633" s="15"/>
      <c r="AT633" s="264" t="s">
        <v>136</v>
      </c>
      <c r="AU633" s="264" t="s">
        <v>85</v>
      </c>
      <c r="AV633" s="15" t="s">
        <v>83</v>
      </c>
      <c r="AW633" s="15" t="s">
        <v>31</v>
      </c>
      <c r="AX633" s="15" t="s">
        <v>75</v>
      </c>
      <c r="AY633" s="264" t="s">
        <v>126</v>
      </c>
    </row>
    <row r="634" s="13" customFormat="1">
      <c r="A634" s="13"/>
      <c r="B634" s="232"/>
      <c r="C634" s="233"/>
      <c r="D634" s="234" t="s">
        <v>136</v>
      </c>
      <c r="E634" s="235" t="s">
        <v>1</v>
      </c>
      <c r="F634" s="236" t="s">
        <v>1146</v>
      </c>
      <c r="G634" s="233"/>
      <c r="H634" s="237">
        <v>522</v>
      </c>
      <c r="I634" s="238"/>
      <c r="J634" s="233"/>
      <c r="K634" s="233"/>
      <c r="L634" s="239"/>
      <c r="M634" s="240"/>
      <c r="N634" s="241"/>
      <c r="O634" s="241"/>
      <c r="P634" s="241"/>
      <c r="Q634" s="241"/>
      <c r="R634" s="241"/>
      <c r="S634" s="241"/>
      <c r="T634" s="242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T634" s="243" t="s">
        <v>136</v>
      </c>
      <c r="AU634" s="243" t="s">
        <v>85</v>
      </c>
      <c r="AV634" s="13" t="s">
        <v>85</v>
      </c>
      <c r="AW634" s="13" t="s">
        <v>31</v>
      </c>
      <c r="AX634" s="13" t="s">
        <v>75</v>
      </c>
      <c r="AY634" s="243" t="s">
        <v>126</v>
      </c>
    </row>
    <row r="635" s="14" customFormat="1">
      <c r="A635" s="14"/>
      <c r="B635" s="244"/>
      <c r="C635" s="245"/>
      <c r="D635" s="234" t="s">
        <v>136</v>
      </c>
      <c r="E635" s="246" t="s">
        <v>1</v>
      </c>
      <c r="F635" s="247" t="s">
        <v>139</v>
      </c>
      <c r="G635" s="245"/>
      <c r="H635" s="248">
        <v>522</v>
      </c>
      <c r="I635" s="249"/>
      <c r="J635" s="245"/>
      <c r="K635" s="245"/>
      <c r="L635" s="250"/>
      <c r="M635" s="251"/>
      <c r="N635" s="252"/>
      <c r="O635" s="252"/>
      <c r="P635" s="252"/>
      <c r="Q635" s="252"/>
      <c r="R635" s="252"/>
      <c r="S635" s="252"/>
      <c r="T635" s="253"/>
      <c r="U635" s="14"/>
      <c r="V635" s="14"/>
      <c r="W635" s="14"/>
      <c r="X635" s="14"/>
      <c r="Y635" s="14"/>
      <c r="Z635" s="14"/>
      <c r="AA635" s="14"/>
      <c r="AB635" s="14"/>
      <c r="AC635" s="14"/>
      <c r="AD635" s="14"/>
      <c r="AE635" s="14"/>
      <c r="AT635" s="254" t="s">
        <v>136</v>
      </c>
      <c r="AU635" s="254" t="s">
        <v>85</v>
      </c>
      <c r="AV635" s="14" t="s">
        <v>134</v>
      </c>
      <c r="AW635" s="14" t="s">
        <v>31</v>
      </c>
      <c r="AX635" s="14" t="s">
        <v>83</v>
      </c>
      <c r="AY635" s="254" t="s">
        <v>126</v>
      </c>
    </row>
    <row r="636" s="2" customFormat="1" ht="49.05" customHeight="1">
      <c r="A636" s="38"/>
      <c r="B636" s="39"/>
      <c r="C636" s="265" t="s">
        <v>818</v>
      </c>
      <c r="D636" s="265" t="s">
        <v>273</v>
      </c>
      <c r="E636" s="266" t="s">
        <v>1150</v>
      </c>
      <c r="F636" s="267" t="s">
        <v>1151</v>
      </c>
      <c r="G636" s="268" t="s">
        <v>1152</v>
      </c>
      <c r="H636" s="269">
        <v>10</v>
      </c>
      <c r="I636" s="270"/>
      <c r="J636" s="271">
        <f>ROUND(I636*H636,2)</f>
        <v>0</v>
      </c>
      <c r="K636" s="267" t="s">
        <v>132</v>
      </c>
      <c r="L636" s="44"/>
      <c r="M636" s="272" t="s">
        <v>1</v>
      </c>
      <c r="N636" s="273" t="s">
        <v>40</v>
      </c>
      <c r="O636" s="91"/>
      <c r="P636" s="228">
        <f>O636*H636</f>
        <v>0</v>
      </c>
      <c r="Q636" s="228">
        <v>0</v>
      </c>
      <c r="R636" s="228">
        <f>Q636*H636</f>
        <v>0</v>
      </c>
      <c r="S636" s="228">
        <v>0</v>
      </c>
      <c r="T636" s="229">
        <f>S636*H636</f>
        <v>0</v>
      </c>
      <c r="U636" s="38"/>
      <c r="V636" s="38"/>
      <c r="W636" s="38"/>
      <c r="X636" s="38"/>
      <c r="Y636" s="38"/>
      <c r="Z636" s="38"/>
      <c r="AA636" s="38"/>
      <c r="AB636" s="38"/>
      <c r="AC636" s="38"/>
      <c r="AD636" s="38"/>
      <c r="AE636" s="38"/>
      <c r="AR636" s="230" t="s">
        <v>134</v>
      </c>
      <c r="AT636" s="230" t="s">
        <v>273</v>
      </c>
      <c r="AU636" s="230" t="s">
        <v>85</v>
      </c>
      <c r="AY636" s="17" t="s">
        <v>126</v>
      </c>
      <c r="BE636" s="231">
        <f>IF(N636="základní",J636,0)</f>
        <v>0</v>
      </c>
      <c r="BF636" s="231">
        <f>IF(N636="snížená",J636,0)</f>
        <v>0</v>
      </c>
      <c r="BG636" s="231">
        <f>IF(N636="zákl. přenesená",J636,0)</f>
        <v>0</v>
      </c>
      <c r="BH636" s="231">
        <f>IF(N636="sníž. přenesená",J636,0)</f>
        <v>0</v>
      </c>
      <c r="BI636" s="231">
        <f>IF(N636="nulová",J636,0)</f>
        <v>0</v>
      </c>
      <c r="BJ636" s="17" t="s">
        <v>83</v>
      </c>
      <c r="BK636" s="231">
        <f>ROUND(I636*H636,2)</f>
        <v>0</v>
      </c>
      <c r="BL636" s="17" t="s">
        <v>134</v>
      </c>
      <c r="BM636" s="230" t="s">
        <v>1153</v>
      </c>
    </row>
    <row r="637" s="2" customFormat="1">
      <c r="A637" s="38"/>
      <c r="B637" s="39"/>
      <c r="C637" s="40"/>
      <c r="D637" s="234" t="s">
        <v>277</v>
      </c>
      <c r="E637" s="40"/>
      <c r="F637" s="274" t="s">
        <v>1154</v>
      </c>
      <c r="G637" s="40"/>
      <c r="H637" s="40"/>
      <c r="I637" s="275"/>
      <c r="J637" s="40"/>
      <c r="K637" s="40"/>
      <c r="L637" s="44"/>
      <c r="M637" s="276"/>
      <c r="N637" s="277"/>
      <c r="O637" s="91"/>
      <c r="P637" s="91"/>
      <c r="Q637" s="91"/>
      <c r="R637" s="91"/>
      <c r="S637" s="91"/>
      <c r="T637" s="92"/>
      <c r="U637" s="38"/>
      <c r="V637" s="38"/>
      <c r="W637" s="38"/>
      <c r="X637" s="38"/>
      <c r="Y637" s="38"/>
      <c r="Z637" s="38"/>
      <c r="AA637" s="38"/>
      <c r="AB637" s="38"/>
      <c r="AC637" s="38"/>
      <c r="AD637" s="38"/>
      <c r="AE637" s="38"/>
      <c r="AT637" s="17" t="s">
        <v>277</v>
      </c>
      <c r="AU637" s="17" t="s">
        <v>85</v>
      </c>
    </row>
    <row r="638" s="15" customFormat="1">
      <c r="A638" s="15"/>
      <c r="B638" s="255"/>
      <c r="C638" s="256"/>
      <c r="D638" s="234" t="s">
        <v>136</v>
      </c>
      <c r="E638" s="257" t="s">
        <v>1</v>
      </c>
      <c r="F638" s="258" t="s">
        <v>1155</v>
      </c>
      <c r="G638" s="256"/>
      <c r="H638" s="257" t="s">
        <v>1</v>
      </c>
      <c r="I638" s="259"/>
      <c r="J638" s="256"/>
      <c r="K638" s="256"/>
      <c r="L638" s="260"/>
      <c r="M638" s="261"/>
      <c r="N638" s="262"/>
      <c r="O638" s="262"/>
      <c r="P638" s="262"/>
      <c r="Q638" s="262"/>
      <c r="R638" s="262"/>
      <c r="S638" s="262"/>
      <c r="T638" s="263"/>
      <c r="U638" s="15"/>
      <c r="V638" s="15"/>
      <c r="W638" s="15"/>
      <c r="X638" s="15"/>
      <c r="Y638" s="15"/>
      <c r="Z638" s="15"/>
      <c r="AA638" s="15"/>
      <c r="AB638" s="15"/>
      <c r="AC638" s="15"/>
      <c r="AD638" s="15"/>
      <c r="AE638" s="15"/>
      <c r="AT638" s="264" t="s">
        <v>136</v>
      </c>
      <c r="AU638" s="264" t="s">
        <v>85</v>
      </c>
      <c r="AV638" s="15" t="s">
        <v>83</v>
      </c>
      <c r="AW638" s="15" t="s">
        <v>31</v>
      </c>
      <c r="AX638" s="15" t="s">
        <v>75</v>
      </c>
      <c r="AY638" s="264" t="s">
        <v>126</v>
      </c>
    </row>
    <row r="639" s="13" customFormat="1">
      <c r="A639" s="13"/>
      <c r="B639" s="232"/>
      <c r="C639" s="233"/>
      <c r="D639" s="234" t="s">
        <v>136</v>
      </c>
      <c r="E639" s="235" t="s">
        <v>1</v>
      </c>
      <c r="F639" s="236" t="s">
        <v>1156</v>
      </c>
      <c r="G639" s="233"/>
      <c r="H639" s="237">
        <v>10</v>
      </c>
      <c r="I639" s="238"/>
      <c r="J639" s="233"/>
      <c r="K639" s="233"/>
      <c r="L639" s="239"/>
      <c r="M639" s="240"/>
      <c r="N639" s="241"/>
      <c r="O639" s="241"/>
      <c r="P639" s="241"/>
      <c r="Q639" s="241"/>
      <c r="R639" s="241"/>
      <c r="S639" s="241"/>
      <c r="T639" s="242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43" t="s">
        <v>136</v>
      </c>
      <c r="AU639" s="243" t="s">
        <v>85</v>
      </c>
      <c r="AV639" s="13" t="s">
        <v>85</v>
      </c>
      <c r="AW639" s="13" t="s">
        <v>31</v>
      </c>
      <c r="AX639" s="13" t="s">
        <v>75</v>
      </c>
      <c r="AY639" s="243" t="s">
        <v>126</v>
      </c>
    </row>
    <row r="640" s="14" customFormat="1">
      <c r="A640" s="14"/>
      <c r="B640" s="244"/>
      <c r="C640" s="245"/>
      <c r="D640" s="234" t="s">
        <v>136</v>
      </c>
      <c r="E640" s="246" t="s">
        <v>1</v>
      </c>
      <c r="F640" s="247" t="s">
        <v>139</v>
      </c>
      <c r="G640" s="245"/>
      <c r="H640" s="248">
        <v>10</v>
      </c>
      <c r="I640" s="249"/>
      <c r="J640" s="245"/>
      <c r="K640" s="245"/>
      <c r="L640" s="250"/>
      <c r="M640" s="251"/>
      <c r="N640" s="252"/>
      <c r="O640" s="252"/>
      <c r="P640" s="252"/>
      <c r="Q640" s="252"/>
      <c r="R640" s="252"/>
      <c r="S640" s="252"/>
      <c r="T640" s="253"/>
      <c r="U640" s="14"/>
      <c r="V640" s="14"/>
      <c r="W640" s="14"/>
      <c r="X640" s="14"/>
      <c r="Y640" s="14"/>
      <c r="Z640" s="14"/>
      <c r="AA640" s="14"/>
      <c r="AB640" s="14"/>
      <c r="AC640" s="14"/>
      <c r="AD640" s="14"/>
      <c r="AE640" s="14"/>
      <c r="AT640" s="254" t="s">
        <v>136</v>
      </c>
      <c r="AU640" s="254" t="s">
        <v>85</v>
      </c>
      <c r="AV640" s="14" t="s">
        <v>134</v>
      </c>
      <c r="AW640" s="14" t="s">
        <v>31</v>
      </c>
      <c r="AX640" s="14" t="s">
        <v>83</v>
      </c>
      <c r="AY640" s="254" t="s">
        <v>126</v>
      </c>
    </row>
    <row r="641" s="2" customFormat="1" ht="153.45" customHeight="1">
      <c r="A641" s="38"/>
      <c r="B641" s="39"/>
      <c r="C641" s="265" t="s">
        <v>1157</v>
      </c>
      <c r="D641" s="265" t="s">
        <v>273</v>
      </c>
      <c r="E641" s="266" t="s">
        <v>1158</v>
      </c>
      <c r="F641" s="267" t="s">
        <v>1159</v>
      </c>
      <c r="G641" s="268" t="s">
        <v>131</v>
      </c>
      <c r="H641" s="269">
        <v>3</v>
      </c>
      <c r="I641" s="270"/>
      <c r="J641" s="271">
        <f>ROUND(I641*H641,2)</f>
        <v>0</v>
      </c>
      <c r="K641" s="267" t="s">
        <v>132</v>
      </c>
      <c r="L641" s="44"/>
      <c r="M641" s="272" t="s">
        <v>1</v>
      </c>
      <c r="N641" s="273" t="s">
        <v>40</v>
      </c>
      <c r="O641" s="91"/>
      <c r="P641" s="228">
        <f>O641*H641</f>
        <v>0</v>
      </c>
      <c r="Q641" s="228">
        <v>0</v>
      </c>
      <c r="R641" s="228">
        <f>Q641*H641</f>
        <v>0</v>
      </c>
      <c r="S641" s="228">
        <v>0</v>
      </c>
      <c r="T641" s="229">
        <f>S641*H641</f>
        <v>0</v>
      </c>
      <c r="U641" s="38"/>
      <c r="V641" s="38"/>
      <c r="W641" s="38"/>
      <c r="X641" s="38"/>
      <c r="Y641" s="38"/>
      <c r="Z641" s="38"/>
      <c r="AA641" s="38"/>
      <c r="AB641" s="38"/>
      <c r="AC641" s="38"/>
      <c r="AD641" s="38"/>
      <c r="AE641" s="38"/>
      <c r="AR641" s="230" t="s">
        <v>134</v>
      </c>
      <c r="AT641" s="230" t="s">
        <v>273</v>
      </c>
      <c r="AU641" s="230" t="s">
        <v>85</v>
      </c>
      <c r="AY641" s="17" t="s">
        <v>126</v>
      </c>
      <c r="BE641" s="231">
        <f>IF(N641="základní",J641,0)</f>
        <v>0</v>
      </c>
      <c r="BF641" s="231">
        <f>IF(N641="snížená",J641,0)</f>
        <v>0</v>
      </c>
      <c r="BG641" s="231">
        <f>IF(N641="zákl. přenesená",J641,0)</f>
        <v>0</v>
      </c>
      <c r="BH641" s="231">
        <f>IF(N641="sníž. přenesená",J641,0)</f>
        <v>0</v>
      </c>
      <c r="BI641" s="231">
        <f>IF(N641="nulová",J641,0)</f>
        <v>0</v>
      </c>
      <c r="BJ641" s="17" t="s">
        <v>83</v>
      </c>
      <c r="BK641" s="231">
        <f>ROUND(I641*H641,2)</f>
        <v>0</v>
      </c>
      <c r="BL641" s="17" t="s">
        <v>134</v>
      </c>
      <c r="BM641" s="230" t="s">
        <v>1160</v>
      </c>
    </row>
    <row r="642" s="2" customFormat="1">
      <c r="A642" s="38"/>
      <c r="B642" s="39"/>
      <c r="C642" s="40"/>
      <c r="D642" s="234" t="s">
        <v>277</v>
      </c>
      <c r="E642" s="40"/>
      <c r="F642" s="274" t="s">
        <v>1161</v>
      </c>
      <c r="G642" s="40"/>
      <c r="H642" s="40"/>
      <c r="I642" s="275"/>
      <c r="J642" s="40"/>
      <c r="K642" s="40"/>
      <c r="L642" s="44"/>
      <c r="M642" s="276"/>
      <c r="N642" s="277"/>
      <c r="O642" s="91"/>
      <c r="P642" s="91"/>
      <c r="Q642" s="91"/>
      <c r="R642" s="91"/>
      <c r="S642" s="91"/>
      <c r="T642" s="92"/>
      <c r="U642" s="38"/>
      <c r="V642" s="38"/>
      <c r="W642" s="38"/>
      <c r="X642" s="38"/>
      <c r="Y642" s="38"/>
      <c r="Z642" s="38"/>
      <c r="AA642" s="38"/>
      <c r="AB642" s="38"/>
      <c r="AC642" s="38"/>
      <c r="AD642" s="38"/>
      <c r="AE642" s="38"/>
      <c r="AT642" s="17" t="s">
        <v>277</v>
      </c>
      <c r="AU642" s="17" t="s">
        <v>85</v>
      </c>
    </row>
    <row r="643" s="2" customFormat="1">
      <c r="A643" s="38"/>
      <c r="B643" s="39"/>
      <c r="C643" s="40"/>
      <c r="D643" s="234" t="s">
        <v>1162</v>
      </c>
      <c r="E643" s="40"/>
      <c r="F643" s="274" t="s">
        <v>1163</v>
      </c>
      <c r="G643" s="40"/>
      <c r="H643" s="40"/>
      <c r="I643" s="275"/>
      <c r="J643" s="40"/>
      <c r="K643" s="40"/>
      <c r="L643" s="44"/>
      <c r="M643" s="276"/>
      <c r="N643" s="277"/>
      <c r="O643" s="91"/>
      <c r="P643" s="91"/>
      <c r="Q643" s="91"/>
      <c r="R643" s="91"/>
      <c r="S643" s="91"/>
      <c r="T643" s="92"/>
      <c r="U643" s="38"/>
      <c r="V643" s="38"/>
      <c r="W643" s="38"/>
      <c r="X643" s="38"/>
      <c r="Y643" s="38"/>
      <c r="Z643" s="38"/>
      <c r="AA643" s="38"/>
      <c r="AB643" s="38"/>
      <c r="AC643" s="38"/>
      <c r="AD643" s="38"/>
      <c r="AE643" s="38"/>
      <c r="AT643" s="17" t="s">
        <v>1162</v>
      </c>
      <c r="AU643" s="17" t="s">
        <v>85</v>
      </c>
    </row>
    <row r="644" s="15" customFormat="1">
      <c r="A644" s="15"/>
      <c r="B644" s="255"/>
      <c r="C644" s="256"/>
      <c r="D644" s="234" t="s">
        <v>136</v>
      </c>
      <c r="E644" s="257" t="s">
        <v>1</v>
      </c>
      <c r="F644" s="258" t="s">
        <v>1164</v>
      </c>
      <c r="G644" s="256"/>
      <c r="H644" s="257" t="s">
        <v>1</v>
      </c>
      <c r="I644" s="259"/>
      <c r="J644" s="256"/>
      <c r="K644" s="256"/>
      <c r="L644" s="260"/>
      <c r="M644" s="261"/>
      <c r="N644" s="262"/>
      <c r="O644" s="262"/>
      <c r="P644" s="262"/>
      <c r="Q644" s="262"/>
      <c r="R644" s="262"/>
      <c r="S644" s="262"/>
      <c r="T644" s="263"/>
      <c r="U644" s="15"/>
      <c r="V644" s="15"/>
      <c r="W644" s="15"/>
      <c r="X644" s="15"/>
      <c r="Y644" s="15"/>
      <c r="Z644" s="15"/>
      <c r="AA644" s="15"/>
      <c r="AB644" s="15"/>
      <c r="AC644" s="15"/>
      <c r="AD644" s="15"/>
      <c r="AE644" s="15"/>
      <c r="AT644" s="264" t="s">
        <v>136</v>
      </c>
      <c r="AU644" s="264" t="s">
        <v>85</v>
      </c>
      <c r="AV644" s="15" t="s">
        <v>83</v>
      </c>
      <c r="AW644" s="15" t="s">
        <v>31</v>
      </c>
      <c r="AX644" s="15" t="s">
        <v>75</v>
      </c>
      <c r="AY644" s="264" t="s">
        <v>126</v>
      </c>
    </row>
    <row r="645" s="13" customFormat="1">
      <c r="A645" s="13"/>
      <c r="B645" s="232"/>
      <c r="C645" s="233"/>
      <c r="D645" s="234" t="s">
        <v>136</v>
      </c>
      <c r="E645" s="235" t="s">
        <v>1</v>
      </c>
      <c r="F645" s="236" t="s">
        <v>150</v>
      </c>
      <c r="G645" s="233"/>
      <c r="H645" s="237">
        <v>3</v>
      </c>
      <c r="I645" s="238"/>
      <c r="J645" s="233"/>
      <c r="K645" s="233"/>
      <c r="L645" s="239"/>
      <c r="M645" s="240"/>
      <c r="N645" s="241"/>
      <c r="O645" s="241"/>
      <c r="P645" s="241"/>
      <c r="Q645" s="241"/>
      <c r="R645" s="241"/>
      <c r="S645" s="241"/>
      <c r="T645" s="242"/>
      <c r="U645" s="13"/>
      <c r="V645" s="13"/>
      <c r="W645" s="13"/>
      <c r="X645" s="13"/>
      <c r="Y645" s="13"/>
      <c r="Z645" s="13"/>
      <c r="AA645" s="13"/>
      <c r="AB645" s="13"/>
      <c r="AC645" s="13"/>
      <c r="AD645" s="13"/>
      <c r="AE645" s="13"/>
      <c r="AT645" s="243" t="s">
        <v>136</v>
      </c>
      <c r="AU645" s="243" t="s">
        <v>85</v>
      </c>
      <c r="AV645" s="13" t="s">
        <v>85</v>
      </c>
      <c r="AW645" s="13" t="s">
        <v>31</v>
      </c>
      <c r="AX645" s="13" t="s">
        <v>75</v>
      </c>
      <c r="AY645" s="243" t="s">
        <v>126</v>
      </c>
    </row>
    <row r="646" s="14" customFormat="1">
      <c r="A646" s="14"/>
      <c r="B646" s="244"/>
      <c r="C646" s="245"/>
      <c r="D646" s="234" t="s">
        <v>136</v>
      </c>
      <c r="E646" s="246" t="s">
        <v>1</v>
      </c>
      <c r="F646" s="247" t="s">
        <v>139</v>
      </c>
      <c r="G646" s="245"/>
      <c r="H646" s="248">
        <v>3</v>
      </c>
      <c r="I646" s="249"/>
      <c r="J646" s="245"/>
      <c r="K646" s="245"/>
      <c r="L646" s="250"/>
      <c r="M646" s="251"/>
      <c r="N646" s="252"/>
      <c r="O646" s="252"/>
      <c r="P646" s="252"/>
      <c r="Q646" s="252"/>
      <c r="R646" s="252"/>
      <c r="S646" s="252"/>
      <c r="T646" s="253"/>
      <c r="U646" s="14"/>
      <c r="V646" s="14"/>
      <c r="W646" s="14"/>
      <c r="X646" s="14"/>
      <c r="Y646" s="14"/>
      <c r="Z646" s="14"/>
      <c r="AA646" s="14"/>
      <c r="AB646" s="14"/>
      <c r="AC646" s="14"/>
      <c r="AD646" s="14"/>
      <c r="AE646" s="14"/>
      <c r="AT646" s="254" t="s">
        <v>136</v>
      </c>
      <c r="AU646" s="254" t="s">
        <v>85</v>
      </c>
      <c r="AV646" s="14" t="s">
        <v>134</v>
      </c>
      <c r="AW646" s="14" t="s">
        <v>31</v>
      </c>
      <c r="AX646" s="14" t="s">
        <v>83</v>
      </c>
      <c r="AY646" s="254" t="s">
        <v>126</v>
      </c>
    </row>
    <row r="647" s="2" customFormat="1" ht="153.45" customHeight="1">
      <c r="A647" s="38"/>
      <c r="B647" s="39"/>
      <c r="C647" s="265" t="s">
        <v>1165</v>
      </c>
      <c r="D647" s="265" t="s">
        <v>273</v>
      </c>
      <c r="E647" s="266" t="s">
        <v>1166</v>
      </c>
      <c r="F647" s="267" t="s">
        <v>1167</v>
      </c>
      <c r="G647" s="268" t="s">
        <v>131</v>
      </c>
      <c r="H647" s="269">
        <v>2</v>
      </c>
      <c r="I647" s="270"/>
      <c r="J647" s="271">
        <f>ROUND(I647*H647,2)</f>
        <v>0</v>
      </c>
      <c r="K647" s="267" t="s">
        <v>132</v>
      </c>
      <c r="L647" s="44"/>
      <c r="M647" s="272" t="s">
        <v>1</v>
      </c>
      <c r="N647" s="273" t="s">
        <v>40</v>
      </c>
      <c r="O647" s="91"/>
      <c r="P647" s="228">
        <f>O647*H647</f>
        <v>0</v>
      </c>
      <c r="Q647" s="228">
        <v>0</v>
      </c>
      <c r="R647" s="228">
        <f>Q647*H647</f>
        <v>0</v>
      </c>
      <c r="S647" s="228">
        <v>0</v>
      </c>
      <c r="T647" s="229">
        <f>S647*H647</f>
        <v>0</v>
      </c>
      <c r="U647" s="38"/>
      <c r="V647" s="38"/>
      <c r="W647" s="38"/>
      <c r="X647" s="38"/>
      <c r="Y647" s="38"/>
      <c r="Z647" s="38"/>
      <c r="AA647" s="38"/>
      <c r="AB647" s="38"/>
      <c r="AC647" s="38"/>
      <c r="AD647" s="38"/>
      <c r="AE647" s="38"/>
      <c r="AR647" s="230" t="s">
        <v>134</v>
      </c>
      <c r="AT647" s="230" t="s">
        <v>273</v>
      </c>
      <c r="AU647" s="230" t="s">
        <v>85</v>
      </c>
      <c r="AY647" s="17" t="s">
        <v>126</v>
      </c>
      <c r="BE647" s="231">
        <f>IF(N647="základní",J647,0)</f>
        <v>0</v>
      </c>
      <c r="BF647" s="231">
        <f>IF(N647="snížená",J647,0)</f>
        <v>0</v>
      </c>
      <c r="BG647" s="231">
        <f>IF(N647="zákl. přenesená",J647,0)</f>
        <v>0</v>
      </c>
      <c r="BH647" s="231">
        <f>IF(N647="sníž. přenesená",J647,0)</f>
        <v>0</v>
      </c>
      <c r="BI647" s="231">
        <f>IF(N647="nulová",J647,0)</f>
        <v>0</v>
      </c>
      <c r="BJ647" s="17" t="s">
        <v>83</v>
      </c>
      <c r="BK647" s="231">
        <f>ROUND(I647*H647,2)</f>
        <v>0</v>
      </c>
      <c r="BL647" s="17" t="s">
        <v>134</v>
      </c>
      <c r="BM647" s="230" t="s">
        <v>1168</v>
      </c>
    </row>
    <row r="648" s="2" customFormat="1">
      <c r="A648" s="38"/>
      <c r="B648" s="39"/>
      <c r="C648" s="40"/>
      <c r="D648" s="234" t="s">
        <v>277</v>
      </c>
      <c r="E648" s="40"/>
      <c r="F648" s="274" t="s">
        <v>1161</v>
      </c>
      <c r="G648" s="40"/>
      <c r="H648" s="40"/>
      <c r="I648" s="275"/>
      <c r="J648" s="40"/>
      <c r="K648" s="40"/>
      <c r="L648" s="44"/>
      <c r="M648" s="276"/>
      <c r="N648" s="277"/>
      <c r="O648" s="91"/>
      <c r="P648" s="91"/>
      <c r="Q648" s="91"/>
      <c r="R648" s="91"/>
      <c r="S648" s="91"/>
      <c r="T648" s="92"/>
      <c r="U648" s="38"/>
      <c r="V648" s="38"/>
      <c r="W648" s="38"/>
      <c r="X648" s="38"/>
      <c r="Y648" s="38"/>
      <c r="Z648" s="38"/>
      <c r="AA648" s="38"/>
      <c r="AB648" s="38"/>
      <c r="AC648" s="38"/>
      <c r="AD648" s="38"/>
      <c r="AE648" s="38"/>
      <c r="AT648" s="17" t="s">
        <v>277</v>
      </c>
      <c r="AU648" s="17" t="s">
        <v>85</v>
      </c>
    </row>
    <row r="649" s="2" customFormat="1">
      <c r="A649" s="38"/>
      <c r="B649" s="39"/>
      <c r="C649" s="40"/>
      <c r="D649" s="234" t="s">
        <v>1162</v>
      </c>
      <c r="E649" s="40"/>
      <c r="F649" s="274" t="s">
        <v>1169</v>
      </c>
      <c r="G649" s="40"/>
      <c r="H649" s="40"/>
      <c r="I649" s="275"/>
      <c r="J649" s="40"/>
      <c r="K649" s="40"/>
      <c r="L649" s="44"/>
      <c r="M649" s="276"/>
      <c r="N649" s="277"/>
      <c r="O649" s="91"/>
      <c r="P649" s="91"/>
      <c r="Q649" s="91"/>
      <c r="R649" s="91"/>
      <c r="S649" s="91"/>
      <c r="T649" s="92"/>
      <c r="U649" s="38"/>
      <c r="V649" s="38"/>
      <c r="W649" s="38"/>
      <c r="X649" s="38"/>
      <c r="Y649" s="38"/>
      <c r="Z649" s="38"/>
      <c r="AA649" s="38"/>
      <c r="AB649" s="38"/>
      <c r="AC649" s="38"/>
      <c r="AD649" s="38"/>
      <c r="AE649" s="38"/>
      <c r="AT649" s="17" t="s">
        <v>1162</v>
      </c>
      <c r="AU649" s="17" t="s">
        <v>85</v>
      </c>
    </row>
    <row r="650" s="15" customFormat="1">
      <c r="A650" s="15"/>
      <c r="B650" s="255"/>
      <c r="C650" s="256"/>
      <c r="D650" s="234" t="s">
        <v>136</v>
      </c>
      <c r="E650" s="257" t="s">
        <v>1</v>
      </c>
      <c r="F650" s="258" t="s">
        <v>1170</v>
      </c>
      <c r="G650" s="256"/>
      <c r="H650" s="257" t="s">
        <v>1</v>
      </c>
      <c r="I650" s="259"/>
      <c r="J650" s="256"/>
      <c r="K650" s="256"/>
      <c r="L650" s="260"/>
      <c r="M650" s="261"/>
      <c r="N650" s="262"/>
      <c r="O650" s="262"/>
      <c r="P650" s="262"/>
      <c r="Q650" s="262"/>
      <c r="R650" s="262"/>
      <c r="S650" s="262"/>
      <c r="T650" s="263"/>
      <c r="U650" s="15"/>
      <c r="V650" s="15"/>
      <c r="W650" s="15"/>
      <c r="X650" s="15"/>
      <c r="Y650" s="15"/>
      <c r="Z650" s="15"/>
      <c r="AA650" s="15"/>
      <c r="AB650" s="15"/>
      <c r="AC650" s="15"/>
      <c r="AD650" s="15"/>
      <c r="AE650" s="15"/>
      <c r="AT650" s="264" t="s">
        <v>136</v>
      </c>
      <c r="AU650" s="264" t="s">
        <v>85</v>
      </c>
      <c r="AV650" s="15" t="s">
        <v>83</v>
      </c>
      <c r="AW650" s="15" t="s">
        <v>31</v>
      </c>
      <c r="AX650" s="15" t="s">
        <v>75</v>
      </c>
      <c r="AY650" s="264" t="s">
        <v>126</v>
      </c>
    </row>
    <row r="651" s="13" customFormat="1">
      <c r="A651" s="13"/>
      <c r="B651" s="232"/>
      <c r="C651" s="233"/>
      <c r="D651" s="234" t="s">
        <v>136</v>
      </c>
      <c r="E651" s="235" t="s">
        <v>1</v>
      </c>
      <c r="F651" s="236" t="s">
        <v>85</v>
      </c>
      <c r="G651" s="233"/>
      <c r="H651" s="237">
        <v>2</v>
      </c>
      <c r="I651" s="238"/>
      <c r="J651" s="233"/>
      <c r="K651" s="233"/>
      <c r="L651" s="239"/>
      <c r="M651" s="240"/>
      <c r="N651" s="241"/>
      <c r="O651" s="241"/>
      <c r="P651" s="241"/>
      <c r="Q651" s="241"/>
      <c r="R651" s="241"/>
      <c r="S651" s="241"/>
      <c r="T651" s="242"/>
      <c r="U651" s="13"/>
      <c r="V651" s="13"/>
      <c r="W651" s="13"/>
      <c r="X651" s="13"/>
      <c r="Y651" s="13"/>
      <c r="Z651" s="13"/>
      <c r="AA651" s="13"/>
      <c r="AB651" s="13"/>
      <c r="AC651" s="13"/>
      <c r="AD651" s="13"/>
      <c r="AE651" s="13"/>
      <c r="AT651" s="243" t="s">
        <v>136</v>
      </c>
      <c r="AU651" s="243" t="s">
        <v>85</v>
      </c>
      <c r="AV651" s="13" t="s">
        <v>85</v>
      </c>
      <c r="AW651" s="13" t="s">
        <v>31</v>
      </c>
      <c r="AX651" s="13" t="s">
        <v>75</v>
      </c>
      <c r="AY651" s="243" t="s">
        <v>126</v>
      </c>
    </row>
    <row r="652" s="14" customFormat="1">
      <c r="A652" s="14"/>
      <c r="B652" s="244"/>
      <c r="C652" s="245"/>
      <c r="D652" s="234" t="s">
        <v>136</v>
      </c>
      <c r="E652" s="246" t="s">
        <v>1</v>
      </c>
      <c r="F652" s="247" t="s">
        <v>139</v>
      </c>
      <c r="G652" s="245"/>
      <c r="H652" s="248">
        <v>2</v>
      </c>
      <c r="I652" s="249"/>
      <c r="J652" s="245"/>
      <c r="K652" s="245"/>
      <c r="L652" s="250"/>
      <c r="M652" s="251"/>
      <c r="N652" s="252"/>
      <c r="O652" s="252"/>
      <c r="P652" s="252"/>
      <c r="Q652" s="252"/>
      <c r="R652" s="252"/>
      <c r="S652" s="252"/>
      <c r="T652" s="253"/>
      <c r="U652" s="14"/>
      <c r="V652" s="14"/>
      <c r="W652" s="14"/>
      <c r="X652" s="14"/>
      <c r="Y652" s="14"/>
      <c r="Z652" s="14"/>
      <c r="AA652" s="14"/>
      <c r="AB652" s="14"/>
      <c r="AC652" s="14"/>
      <c r="AD652" s="14"/>
      <c r="AE652" s="14"/>
      <c r="AT652" s="254" t="s">
        <v>136</v>
      </c>
      <c r="AU652" s="254" t="s">
        <v>85</v>
      </c>
      <c r="AV652" s="14" t="s">
        <v>134</v>
      </c>
      <c r="AW652" s="14" t="s">
        <v>31</v>
      </c>
      <c r="AX652" s="14" t="s">
        <v>83</v>
      </c>
      <c r="AY652" s="254" t="s">
        <v>126</v>
      </c>
    </row>
    <row r="653" s="2" customFormat="1" ht="101.25" customHeight="1">
      <c r="A653" s="38"/>
      <c r="B653" s="39"/>
      <c r="C653" s="265" t="s">
        <v>1171</v>
      </c>
      <c r="D653" s="265" t="s">
        <v>273</v>
      </c>
      <c r="E653" s="266" t="s">
        <v>1172</v>
      </c>
      <c r="F653" s="267" t="s">
        <v>1173</v>
      </c>
      <c r="G653" s="268" t="s">
        <v>240</v>
      </c>
      <c r="H653" s="269">
        <v>44.5</v>
      </c>
      <c r="I653" s="270"/>
      <c r="J653" s="271">
        <f>ROUND(I653*H653,2)</f>
        <v>0</v>
      </c>
      <c r="K653" s="267" t="s">
        <v>132</v>
      </c>
      <c r="L653" s="44"/>
      <c r="M653" s="272" t="s">
        <v>1</v>
      </c>
      <c r="N653" s="273" t="s">
        <v>40</v>
      </c>
      <c r="O653" s="91"/>
      <c r="P653" s="228">
        <f>O653*H653</f>
        <v>0</v>
      </c>
      <c r="Q653" s="228">
        <v>0</v>
      </c>
      <c r="R653" s="228">
        <f>Q653*H653</f>
        <v>0</v>
      </c>
      <c r="S653" s="228">
        <v>0</v>
      </c>
      <c r="T653" s="229">
        <f>S653*H653</f>
        <v>0</v>
      </c>
      <c r="U653" s="38"/>
      <c r="V653" s="38"/>
      <c r="W653" s="38"/>
      <c r="X653" s="38"/>
      <c r="Y653" s="38"/>
      <c r="Z653" s="38"/>
      <c r="AA653" s="38"/>
      <c r="AB653" s="38"/>
      <c r="AC653" s="38"/>
      <c r="AD653" s="38"/>
      <c r="AE653" s="38"/>
      <c r="AR653" s="230" t="s">
        <v>134</v>
      </c>
      <c r="AT653" s="230" t="s">
        <v>273</v>
      </c>
      <c r="AU653" s="230" t="s">
        <v>85</v>
      </c>
      <c r="AY653" s="17" t="s">
        <v>126</v>
      </c>
      <c r="BE653" s="231">
        <f>IF(N653="základní",J653,0)</f>
        <v>0</v>
      </c>
      <c r="BF653" s="231">
        <f>IF(N653="snížená",J653,0)</f>
        <v>0</v>
      </c>
      <c r="BG653" s="231">
        <f>IF(N653="zákl. přenesená",J653,0)</f>
        <v>0</v>
      </c>
      <c r="BH653" s="231">
        <f>IF(N653="sníž. přenesená",J653,0)</f>
        <v>0</v>
      </c>
      <c r="BI653" s="231">
        <f>IF(N653="nulová",J653,0)</f>
        <v>0</v>
      </c>
      <c r="BJ653" s="17" t="s">
        <v>83</v>
      </c>
      <c r="BK653" s="231">
        <f>ROUND(I653*H653,2)</f>
        <v>0</v>
      </c>
      <c r="BL653" s="17" t="s">
        <v>134</v>
      </c>
      <c r="BM653" s="230" t="s">
        <v>1174</v>
      </c>
    </row>
    <row r="654" s="2" customFormat="1">
      <c r="A654" s="38"/>
      <c r="B654" s="39"/>
      <c r="C654" s="40"/>
      <c r="D654" s="234" t="s">
        <v>277</v>
      </c>
      <c r="E654" s="40"/>
      <c r="F654" s="274" t="s">
        <v>1175</v>
      </c>
      <c r="G654" s="40"/>
      <c r="H654" s="40"/>
      <c r="I654" s="275"/>
      <c r="J654" s="40"/>
      <c r="K654" s="40"/>
      <c r="L654" s="44"/>
      <c r="M654" s="276"/>
      <c r="N654" s="277"/>
      <c r="O654" s="91"/>
      <c r="P654" s="91"/>
      <c r="Q654" s="91"/>
      <c r="R654" s="91"/>
      <c r="S654" s="91"/>
      <c r="T654" s="92"/>
      <c r="U654" s="38"/>
      <c r="V654" s="38"/>
      <c r="W654" s="38"/>
      <c r="X654" s="38"/>
      <c r="Y654" s="38"/>
      <c r="Z654" s="38"/>
      <c r="AA654" s="38"/>
      <c r="AB654" s="38"/>
      <c r="AC654" s="38"/>
      <c r="AD654" s="38"/>
      <c r="AE654" s="38"/>
      <c r="AT654" s="17" t="s">
        <v>277</v>
      </c>
      <c r="AU654" s="17" t="s">
        <v>85</v>
      </c>
    </row>
    <row r="655" s="15" customFormat="1">
      <c r="A655" s="15"/>
      <c r="B655" s="255"/>
      <c r="C655" s="256"/>
      <c r="D655" s="234" t="s">
        <v>136</v>
      </c>
      <c r="E655" s="257" t="s">
        <v>1</v>
      </c>
      <c r="F655" s="258" t="s">
        <v>1016</v>
      </c>
      <c r="G655" s="256"/>
      <c r="H655" s="257" t="s">
        <v>1</v>
      </c>
      <c r="I655" s="259"/>
      <c r="J655" s="256"/>
      <c r="K655" s="256"/>
      <c r="L655" s="260"/>
      <c r="M655" s="261"/>
      <c r="N655" s="262"/>
      <c r="O655" s="262"/>
      <c r="P655" s="262"/>
      <c r="Q655" s="262"/>
      <c r="R655" s="262"/>
      <c r="S655" s="262"/>
      <c r="T655" s="263"/>
      <c r="U655" s="15"/>
      <c r="V655" s="15"/>
      <c r="W655" s="15"/>
      <c r="X655" s="15"/>
      <c r="Y655" s="15"/>
      <c r="Z655" s="15"/>
      <c r="AA655" s="15"/>
      <c r="AB655" s="15"/>
      <c r="AC655" s="15"/>
      <c r="AD655" s="15"/>
      <c r="AE655" s="15"/>
      <c r="AT655" s="264" t="s">
        <v>136</v>
      </c>
      <c r="AU655" s="264" t="s">
        <v>85</v>
      </c>
      <c r="AV655" s="15" t="s">
        <v>83</v>
      </c>
      <c r="AW655" s="15" t="s">
        <v>31</v>
      </c>
      <c r="AX655" s="15" t="s">
        <v>75</v>
      </c>
      <c r="AY655" s="264" t="s">
        <v>126</v>
      </c>
    </row>
    <row r="656" s="13" customFormat="1">
      <c r="A656" s="13"/>
      <c r="B656" s="232"/>
      <c r="C656" s="233"/>
      <c r="D656" s="234" t="s">
        <v>136</v>
      </c>
      <c r="E656" s="235" t="s">
        <v>1</v>
      </c>
      <c r="F656" s="236" t="s">
        <v>1176</v>
      </c>
      <c r="G656" s="233"/>
      <c r="H656" s="237">
        <v>44.5</v>
      </c>
      <c r="I656" s="238"/>
      <c r="J656" s="233"/>
      <c r="K656" s="233"/>
      <c r="L656" s="239"/>
      <c r="M656" s="240"/>
      <c r="N656" s="241"/>
      <c r="O656" s="241"/>
      <c r="P656" s="241"/>
      <c r="Q656" s="241"/>
      <c r="R656" s="241"/>
      <c r="S656" s="241"/>
      <c r="T656" s="242"/>
      <c r="U656" s="13"/>
      <c r="V656" s="13"/>
      <c r="W656" s="13"/>
      <c r="X656" s="13"/>
      <c r="Y656" s="13"/>
      <c r="Z656" s="13"/>
      <c r="AA656" s="13"/>
      <c r="AB656" s="13"/>
      <c r="AC656" s="13"/>
      <c r="AD656" s="13"/>
      <c r="AE656" s="13"/>
      <c r="AT656" s="243" t="s">
        <v>136</v>
      </c>
      <c r="AU656" s="243" t="s">
        <v>85</v>
      </c>
      <c r="AV656" s="13" t="s">
        <v>85</v>
      </c>
      <c r="AW656" s="13" t="s">
        <v>31</v>
      </c>
      <c r="AX656" s="13" t="s">
        <v>75</v>
      </c>
      <c r="AY656" s="243" t="s">
        <v>126</v>
      </c>
    </row>
    <row r="657" s="14" customFormat="1">
      <c r="A657" s="14"/>
      <c r="B657" s="244"/>
      <c r="C657" s="245"/>
      <c r="D657" s="234" t="s">
        <v>136</v>
      </c>
      <c r="E657" s="246" t="s">
        <v>1</v>
      </c>
      <c r="F657" s="247" t="s">
        <v>139</v>
      </c>
      <c r="G657" s="245"/>
      <c r="H657" s="248">
        <v>44.5</v>
      </c>
      <c r="I657" s="249"/>
      <c r="J657" s="245"/>
      <c r="K657" s="245"/>
      <c r="L657" s="250"/>
      <c r="M657" s="251"/>
      <c r="N657" s="252"/>
      <c r="O657" s="252"/>
      <c r="P657" s="252"/>
      <c r="Q657" s="252"/>
      <c r="R657" s="252"/>
      <c r="S657" s="252"/>
      <c r="T657" s="253"/>
      <c r="U657" s="14"/>
      <c r="V657" s="14"/>
      <c r="W657" s="14"/>
      <c r="X657" s="14"/>
      <c r="Y657" s="14"/>
      <c r="Z657" s="14"/>
      <c r="AA657" s="14"/>
      <c r="AB657" s="14"/>
      <c r="AC657" s="14"/>
      <c r="AD657" s="14"/>
      <c r="AE657" s="14"/>
      <c r="AT657" s="254" t="s">
        <v>136</v>
      </c>
      <c r="AU657" s="254" t="s">
        <v>85</v>
      </c>
      <c r="AV657" s="14" t="s">
        <v>134</v>
      </c>
      <c r="AW657" s="14" t="s">
        <v>31</v>
      </c>
      <c r="AX657" s="14" t="s">
        <v>83</v>
      </c>
      <c r="AY657" s="254" t="s">
        <v>126</v>
      </c>
    </row>
    <row r="658" s="2" customFormat="1" ht="62.7" customHeight="1">
      <c r="A658" s="38"/>
      <c r="B658" s="39"/>
      <c r="C658" s="265" t="s">
        <v>1177</v>
      </c>
      <c r="D658" s="265" t="s">
        <v>273</v>
      </c>
      <c r="E658" s="266" t="s">
        <v>1178</v>
      </c>
      <c r="F658" s="267" t="s">
        <v>1179</v>
      </c>
      <c r="G658" s="268" t="s">
        <v>240</v>
      </c>
      <c r="H658" s="269">
        <v>95.390000000000001</v>
      </c>
      <c r="I658" s="270"/>
      <c r="J658" s="271">
        <f>ROUND(I658*H658,2)</f>
        <v>0</v>
      </c>
      <c r="K658" s="267" t="s">
        <v>132</v>
      </c>
      <c r="L658" s="44"/>
      <c r="M658" s="272" t="s">
        <v>1</v>
      </c>
      <c r="N658" s="273" t="s">
        <v>40</v>
      </c>
      <c r="O658" s="91"/>
      <c r="P658" s="228">
        <f>O658*H658</f>
        <v>0</v>
      </c>
      <c r="Q658" s="228">
        <v>0</v>
      </c>
      <c r="R658" s="228">
        <f>Q658*H658</f>
        <v>0</v>
      </c>
      <c r="S658" s="228">
        <v>0</v>
      </c>
      <c r="T658" s="229">
        <f>S658*H658</f>
        <v>0</v>
      </c>
      <c r="U658" s="38"/>
      <c r="V658" s="38"/>
      <c r="W658" s="38"/>
      <c r="X658" s="38"/>
      <c r="Y658" s="38"/>
      <c r="Z658" s="38"/>
      <c r="AA658" s="38"/>
      <c r="AB658" s="38"/>
      <c r="AC658" s="38"/>
      <c r="AD658" s="38"/>
      <c r="AE658" s="38"/>
      <c r="AR658" s="230" t="s">
        <v>134</v>
      </c>
      <c r="AT658" s="230" t="s">
        <v>273</v>
      </c>
      <c r="AU658" s="230" t="s">
        <v>85</v>
      </c>
      <c r="AY658" s="17" t="s">
        <v>126</v>
      </c>
      <c r="BE658" s="231">
        <f>IF(N658="základní",J658,0)</f>
        <v>0</v>
      </c>
      <c r="BF658" s="231">
        <f>IF(N658="snížená",J658,0)</f>
        <v>0</v>
      </c>
      <c r="BG658" s="231">
        <f>IF(N658="zákl. přenesená",J658,0)</f>
        <v>0</v>
      </c>
      <c r="BH658" s="231">
        <f>IF(N658="sníž. přenesená",J658,0)</f>
        <v>0</v>
      </c>
      <c r="BI658" s="231">
        <f>IF(N658="nulová",J658,0)</f>
        <v>0</v>
      </c>
      <c r="BJ658" s="17" t="s">
        <v>83</v>
      </c>
      <c r="BK658" s="231">
        <f>ROUND(I658*H658,2)</f>
        <v>0</v>
      </c>
      <c r="BL658" s="17" t="s">
        <v>134</v>
      </c>
      <c r="BM658" s="230" t="s">
        <v>1180</v>
      </c>
    </row>
    <row r="659" s="2" customFormat="1">
      <c r="A659" s="38"/>
      <c r="B659" s="39"/>
      <c r="C659" s="40"/>
      <c r="D659" s="234" t="s">
        <v>277</v>
      </c>
      <c r="E659" s="40"/>
      <c r="F659" s="274" t="s">
        <v>1181</v>
      </c>
      <c r="G659" s="40"/>
      <c r="H659" s="40"/>
      <c r="I659" s="275"/>
      <c r="J659" s="40"/>
      <c r="K659" s="40"/>
      <c r="L659" s="44"/>
      <c r="M659" s="276"/>
      <c r="N659" s="277"/>
      <c r="O659" s="91"/>
      <c r="P659" s="91"/>
      <c r="Q659" s="91"/>
      <c r="R659" s="91"/>
      <c r="S659" s="91"/>
      <c r="T659" s="92"/>
      <c r="U659" s="38"/>
      <c r="V659" s="38"/>
      <c r="W659" s="38"/>
      <c r="X659" s="38"/>
      <c r="Y659" s="38"/>
      <c r="Z659" s="38"/>
      <c r="AA659" s="38"/>
      <c r="AB659" s="38"/>
      <c r="AC659" s="38"/>
      <c r="AD659" s="38"/>
      <c r="AE659" s="38"/>
      <c r="AT659" s="17" t="s">
        <v>277</v>
      </c>
      <c r="AU659" s="17" t="s">
        <v>85</v>
      </c>
    </row>
    <row r="660" s="15" customFormat="1">
      <c r="A660" s="15"/>
      <c r="B660" s="255"/>
      <c r="C660" s="256"/>
      <c r="D660" s="234" t="s">
        <v>136</v>
      </c>
      <c r="E660" s="257" t="s">
        <v>1</v>
      </c>
      <c r="F660" s="258" t="s">
        <v>1182</v>
      </c>
      <c r="G660" s="256"/>
      <c r="H660" s="257" t="s">
        <v>1</v>
      </c>
      <c r="I660" s="259"/>
      <c r="J660" s="256"/>
      <c r="K660" s="256"/>
      <c r="L660" s="260"/>
      <c r="M660" s="261"/>
      <c r="N660" s="262"/>
      <c r="O660" s="262"/>
      <c r="P660" s="262"/>
      <c r="Q660" s="262"/>
      <c r="R660" s="262"/>
      <c r="S660" s="262"/>
      <c r="T660" s="263"/>
      <c r="U660" s="15"/>
      <c r="V660" s="15"/>
      <c r="W660" s="15"/>
      <c r="X660" s="15"/>
      <c r="Y660" s="15"/>
      <c r="Z660" s="15"/>
      <c r="AA660" s="15"/>
      <c r="AB660" s="15"/>
      <c r="AC660" s="15"/>
      <c r="AD660" s="15"/>
      <c r="AE660" s="15"/>
      <c r="AT660" s="264" t="s">
        <v>136</v>
      </c>
      <c r="AU660" s="264" t="s">
        <v>85</v>
      </c>
      <c r="AV660" s="15" t="s">
        <v>83</v>
      </c>
      <c r="AW660" s="15" t="s">
        <v>31</v>
      </c>
      <c r="AX660" s="15" t="s">
        <v>75</v>
      </c>
      <c r="AY660" s="264" t="s">
        <v>126</v>
      </c>
    </row>
    <row r="661" s="13" customFormat="1">
      <c r="A661" s="13"/>
      <c r="B661" s="232"/>
      <c r="C661" s="233"/>
      <c r="D661" s="234" t="s">
        <v>136</v>
      </c>
      <c r="E661" s="235" t="s">
        <v>1</v>
      </c>
      <c r="F661" s="236" t="s">
        <v>1183</v>
      </c>
      <c r="G661" s="233"/>
      <c r="H661" s="237">
        <v>46.689999999999998</v>
      </c>
      <c r="I661" s="238"/>
      <c r="J661" s="233"/>
      <c r="K661" s="233"/>
      <c r="L661" s="239"/>
      <c r="M661" s="240"/>
      <c r="N661" s="241"/>
      <c r="O661" s="241"/>
      <c r="P661" s="241"/>
      <c r="Q661" s="241"/>
      <c r="R661" s="241"/>
      <c r="S661" s="241"/>
      <c r="T661" s="242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T661" s="243" t="s">
        <v>136</v>
      </c>
      <c r="AU661" s="243" t="s">
        <v>85</v>
      </c>
      <c r="AV661" s="13" t="s">
        <v>85</v>
      </c>
      <c r="AW661" s="13" t="s">
        <v>31</v>
      </c>
      <c r="AX661" s="13" t="s">
        <v>75</v>
      </c>
      <c r="AY661" s="243" t="s">
        <v>126</v>
      </c>
    </row>
    <row r="662" s="15" customFormat="1">
      <c r="A662" s="15"/>
      <c r="B662" s="255"/>
      <c r="C662" s="256"/>
      <c r="D662" s="234" t="s">
        <v>136</v>
      </c>
      <c r="E662" s="257" t="s">
        <v>1</v>
      </c>
      <c r="F662" s="258" t="s">
        <v>1184</v>
      </c>
      <c r="G662" s="256"/>
      <c r="H662" s="257" t="s">
        <v>1</v>
      </c>
      <c r="I662" s="259"/>
      <c r="J662" s="256"/>
      <c r="K662" s="256"/>
      <c r="L662" s="260"/>
      <c r="M662" s="261"/>
      <c r="N662" s="262"/>
      <c r="O662" s="262"/>
      <c r="P662" s="262"/>
      <c r="Q662" s="262"/>
      <c r="R662" s="262"/>
      <c r="S662" s="262"/>
      <c r="T662" s="263"/>
      <c r="U662" s="15"/>
      <c r="V662" s="15"/>
      <c r="W662" s="15"/>
      <c r="X662" s="15"/>
      <c r="Y662" s="15"/>
      <c r="Z662" s="15"/>
      <c r="AA662" s="15"/>
      <c r="AB662" s="15"/>
      <c r="AC662" s="15"/>
      <c r="AD662" s="15"/>
      <c r="AE662" s="15"/>
      <c r="AT662" s="264" t="s">
        <v>136</v>
      </c>
      <c r="AU662" s="264" t="s">
        <v>85</v>
      </c>
      <c r="AV662" s="15" t="s">
        <v>83</v>
      </c>
      <c r="AW662" s="15" t="s">
        <v>31</v>
      </c>
      <c r="AX662" s="15" t="s">
        <v>75</v>
      </c>
      <c r="AY662" s="264" t="s">
        <v>126</v>
      </c>
    </row>
    <row r="663" s="13" customFormat="1">
      <c r="A663" s="13"/>
      <c r="B663" s="232"/>
      <c r="C663" s="233"/>
      <c r="D663" s="234" t="s">
        <v>136</v>
      </c>
      <c r="E663" s="235" t="s">
        <v>1</v>
      </c>
      <c r="F663" s="236" t="s">
        <v>1185</v>
      </c>
      <c r="G663" s="233"/>
      <c r="H663" s="237">
        <v>48.700000000000003</v>
      </c>
      <c r="I663" s="238"/>
      <c r="J663" s="233"/>
      <c r="K663" s="233"/>
      <c r="L663" s="239"/>
      <c r="M663" s="240"/>
      <c r="N663" s="241"/>
      <c r="O663" s="241"/>
      <c r="P663" s="241"/>
      <c r="Q663" s="241"/>
      <c r="R663" s="241"/>
      <c r="S663" s="241"/>
      <c r="T663" s="242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T663" s="243" t="s">
        <v>136</v>
      </c>
      <c r="AU663" s="243" t="s">
        <v>85</v>
      </c>
      <c r="AV663" s="13" t="s">
        <v>85</v>
      </c>
      <c r="AW663" s="13" t="s">
        <v>31</v>
      </c>
      <c r="AX663" s="13" t="s">
        <v>75</v>
      </c>
      <c r="AY663" s="243" t="s">
        <v>126</v>
      </c>
    </row>
    <row r="664" s="14" customFormat="1">
      <c r="A664" s="14"/>
      <c r="B664" s="244"/>
      <c r="C664" s="245"/>
      <c r="D664" s="234" t="s">
        <v>136</v>
      </c>
      <c r="E664" s="246" t="s">
        <v>1</v>
      </c>
      <c r="F664" s="247" t="s">
        <v>139</v>
      </c>
      <c r="G664" s="245"/>
      <c r="H664" s="248">
        <v>95.390000000000001</v>
      </c>
      <c r="I664" s="249"/>
      <c r="J664" s="245"/>
      <c r="K664" s="245"/>
      <c r="L664" s="250"/>
      <c r="M664" s="251"/>
      <c r="N664" s="252"/>
      <c r="O664" s="252"/>
      <c r="P664" s="252"/>
      <c r="Q664" s="252"/>
      <c r="R664" s="252"/>
      <c r="S664" s="252"/>
      <c r="T664" s="253"/>
      <c r="U664" s="14"/>
      <c r="V664" s="14"/>
      <c r="W664" s="14"/>
      <c r="X664" s="14"/>
      <c r="Y664" s="14"/>
      <c r="Z664" s="14"/>
      <c r="AA664" s="14"/>
      <c r="AB664" s="14"/>
      <c r="AC664" s="14"/>
      <c r="AD664" s="14"/>
      <c r="AE664" s="14"/>
      <c r="AT664" s="254" t="s">
        <v>136</v>
      </c>
      <c r="AU664" s="254" t="s">
        <v>85</v>
      </c>
      <c r="AV664" s="14" t="s">
        <v>134</v>
      </c>
      <c r="AW664" s="14" t="s">
        <v>31</v>
      </c>
      <c r="AX664" s="14" t="s">
        <v>83</v>
      </c>
      <c r="AY664" s="254" t="s">
        <v>126</v>
      </c>
    </row>
    <row r="665" s="2" customFormat="1" ht="49.05" customHeight="1">
      <c r="A665" s="38"/>
      <c r="B665" s="39"/>
      <c r="C665" s="265" t="s">
        <v>1186</v>
      </c>
      <c r="D665" s="265" t="s">
        <v>273</v>
      </c>
      <c r="E665" s="266" t="s">
        <v>1187</v>
      </c>
      <c r="F665" s="267" t="s">
        <v>1188</v>
      </c>
      <c r="G665" s="268" t="s">
        <v>131</v>
      </c>
      <c r="H665" s="269">
        <v>6</v>
      </c>
      <c r="I665" s="270"/>
      <c r="J665" s="271">
        <f>ROUND(I665*H665,2)</f>
        <v>0</v>
      </c>
      <c r="K665" s="267" t="s">
        <v>132</v>
      </c>
      <c r="L665" s="44"/>
      <c r="M665" s="272" t="s">
        <v>1</v>
      </c>
      <c r="N665" s="273" t="s">
        <v>40</v>
      </c>
      <c r="O665" s="91"/>
      <c r="P665" s="228">
        <f>O665*H665</f>
        <v>0</v>
      </c>
      <c r="Q665" s="228">
        <v>0</v>
      </c>
      <c r="R665" s="228">
        <f>Q665*H665</f>
        <v>0</v>
      </c>
      <c r="S665" s="228">
        <v>0</v>
      </c>
      <c r="T665" s="229">
        <f>S665*H665</f>
        <v>0</v>
      </c>
      <c r="U665" s="38"/>
      <c r="V665" s="38"/>
      <c r="W665" s="38"/>
      <c r="X665" s="38"/>
      <c r="Y665" s="38"/>
      <c r="Z665" s="38"/>
      <c r="AA665" s="38"/>
      <c r="AB665" s="38"/>
      <c r="AC665" s="38"/>
      <c r="AD665" s="38"/>
      <c r="AE665" s="38"/>
      <c r="AR665" s="230" t="s">
        <v>134</v>
      </c>
      <c r="AT665" s="230" t="s">
        <v>273</v>
      </c>
      <c r="AU665" s="230" t="s">
        <v>85</v>
      </c>
      <c r="AY665" s="17" t="s">
        <v>126</v>
      </c>
      <c r="BE665" s="231">
        <f>IF(N665="základní",J665,0)</f>
        <v>0</v>
      </c>
      <c r="BF665" s="231">
        <f>IF(N665="snížená",J665,0)</f>
        <v>0</v>
      </c>
      <c r="BG665" s="231">
        <f>IF(N665="zákl. přenesená",J665,0)</f>
        <v>0</v>
      </c>
      <c r="BH665" s="231">
        <f>IF(N665="sníž. přenesená",J665,0)</f>
        <v>0</v>
      </c>
      <c r="BI665" s="231">
        <f>IF(N665="nulová",J665,0)</f>
        <v>0</v>
      </c>
      <c r="BJ665" s="17" t="s">
        <v>83</v>
      </c>
      <c r="BK665" s="231">
        <f>ROUND(I665*H665,2)</f>
        <v>0</v>
      </c>
      <c r="BL665" s="17" t="s">
        <v>134</v>
      </c>
      <c r="BM665" s="230" t="s">
        <v>1189</v>
      </c>
    </row>
    <row r="666" s="2" customFormat="1">
      <c r="A666" s="38"/>
      <c r="B666" s="39"/>
      <c r="C666" s="40"/>
      <c r="D666" s="234" t="s">
        <v>277</v>
      </c>
      <c r="E666" s="40"/>
      <c r="F666" s="274" t="s">
        <v>1190</v>
      </c>
      <c r="G666" s="40"/>
      <c r="H666" s="40"/>
      <c r="I666" s="275"/>
      <c r="J666" s="40"/>
      <c r="K666" s="40"/>
      <c r="L666" s="44"/>
      <c r="M666" s="276"/>
      <c r="N666" s="277"/>
      <c r="O666" s="91"/>
      <c r="P666" s="91"/>
      <c r="Q666" s="91"/>
      <c r="R666" s="91"/>
      <c r="S666" s="91"/>
      <c r="T666" s="92"/>
      <c r="U666" s="38"/>
      <c r="V666" s="38"/>
      <c r="W666" s="38"/>
      <c r="X666" s="38"/>
      <c r="Y666" s="38"/>
      <c r="Z666" s="38"/>
      <c r="AA666" s="38"/>
      <c r="AB666" s="38"/>
      <c r="AC666" s="38"/>
      <c r="AD666" s="38"/>
      <c r="AE666" s="38"/>
      <c r="AT666" s="17" t="s">
        <v>277</v>
      </c>
      <c r="AU666" s="17" t="s">
        <v>85</v>
      </c>
    </row>
    <row r="667" s="15" customFormat="1">
      <c r="A667" s="15"/>
      <c r="B667" s="255"/>
      <c r="C667" s="256"/>
      <c r="D667" s="234" t="s">
        <v>136</v>
      </c>
      <c r="E667" s="257" t="s">
        <v>1</v>
      </c>
      <c r="F667" s="258" t="s">
        <v>1191</v>
      </c>
      <c r="G667" s="256"/>
      <c r="H667" s="257" t="s">
        <v>1</v>
      </c>
      <c r="I667" s="259"/>
      <c r="J667" s="256"/>
      <c r="K667" s="256"/>
      <c r="L667" s="260"/>
      <c r="M667" s="261"/>
      <c r="N667" s="262"/>
      <c r="O667" s="262"/>
      <c r="P667" s="262"/>
      <c r="Q667" s="262"/>
      <c r="R667" s="262"/>
      <c r="S667" s="262"/>
      <c r="T667" s="263"/>
      <c r="U667" s="15"/>
      <c r="V667" s="15"/>
      <c r="W667" s="15"/>
      <c r="X667" s="15"/>
      <c r="Y667" s="15"/>
      <c r="Z667" s="15"/>
      <c r="AA667" s="15"/>
      <c r="AB667" s="15"/>
      <c r="AC667" s="15"/>
      <c r="AD667" s="15"/>
      <c r="AE667" s="15"/>
      <c r="AT667" s="264" t="s">
        <v>136</v>
      </c>
      <c r="AU667" s="264" t="s">
        <v>85</v>
      </c>
      <c r="AV667" s="15" t="s">
        <v>83</v>
      </c>
      <c r="AW667" s="15" t="s">
        <v>31</v>
      </c>
      <c r="AX667" s="15" t="s">
        <v>75</v>
      </c>
      <c r="AY667" s="264" t="s">
        <v>126</v>
      </c>
    </row>
    <row r="668" s="13" customFormat="1">
      <c r="A668" s="13"/>
      <c r="B668" s="232"/>
      <c r="C668" s="233"/>
      <c r="D668" s="234" t="s">
        <v>136</v>
      </c>
      <c r="E668" s="235" t="s">
        <v>1</v>
      </c>
      <c r="F668" s="236" t="s">
        <v>173</v>
      </c>
      <c r="G668" s="233"/>
      <c r="H668" s="237">
        <v>6</v>
      </c>
      <c r="I668" s="238"/>
      <c r="J668" s="233"/>
      <c r="K668" s="233"/>
      <c r="L668" s="239"/>
      <c r="M668" s="240"/>
      <c r="N668" s="241"/>
      <c r="O668" s="241"/>
      <c r="P668" s="241"/>
      <c r="Q668" s="241"/>
      <c r="R668" s="241"/>
      <c r="S668" s="241"/>
      <c r="T668" s="242"/>
      <c r="U668" s="13"/>
      <c r="V668" s="13"/>
      <c r="W668" s="13"/>
      <c r="X668" s="13"/>
      <c r="Y668" s="13"/>
      <c r="Z668" s="13"/>
      <c r="AA668" s="13"/>
      <c r="AB668" s="13"/>
      <c r="AC668" s="13"/>
      <c r="AD668" s="13"/>
      <c r="AE668" s="13"/>
      <c r="AT668" s="243" t="s">
        <v>136</v>
      </c>
      <c r="AU668" s="243" t="s">
        <v>85</v>
      </c>
      <c r="AV668" s="13" t="s">
        <v>85</v>
      </c>
      <c r="AW668" s="13" t="s">
        <v>31</v>
      </c>
      <c r="AX668" s="13" t="s">
        <v>75</v>
      </c>
      <c r="AY668" s="243" t="s">
        <v>126</v>
      </c>
    </row>
    <row r="669" s="14" customFormat="1">
      <c r="A669" s="14"/>
      <c r="B669" s="244"/>
      <c r="C669" s="245"/>
      <c r="D669" s="234" t="s">
        <v>136</v>
      </c>
      <c r="E669" s="246" t="s">
        <v>1</v>
      </c>
      <c r="F669" s="247" t="s">
        <v>139</v>
      </c>
      <c r="G669" s="245"/>
      <c r="H669" s="248">
        <v>6</v>
      </c>
      <c r="I669" s="249"/>
      <c r="J669" s="245"/>
      <c r="K669" s="245"/>
      <c r="L669" s="250"/>
      <c r="M669" s="251"/>
      <c r="N669" s="252"/>
      <c r="O669" s="252"/>
      <c r="P669" s="252"/>
      <c r="Q669" s="252"/>
      <c r="R669" s="252"/>
      <c r="S669" s="252"/>
      <c r="T669" s="253"/>
      <c r="U669" s="14"/>
      <c r="V669" s="14"/>
      <c r="W669" s="14"/>
      <c r="X669" s="14"/>
      <c r="Y669" s="14"/>
      <c r="Z669" s="14"/>
      <c r="AA669" s="14"/>
      <c r="AB669" s="14"/>
      <c r="AC669" s="14"/>
      <c r="AD669" s="14"/>
      <c r="AE669" s="14"/>
      <c r="AT669" s="254" t="s">
        <v>136</v>
      </c>
      <c r="AU669" s="254" t="s">
        <v>85</v>
      </c>
      <c r="AV669" s="14" t="s">
        <v>134</v>
      </c>
      <c r="AW669" s="14" t="s">
        <v>31</v>
      </c>
      <c r="AX669" s="14" t="s">
        <v>83</v>
      </c>
      <c r="AY669" s="254" t="s">
        <v>126</v>
      </c>
    </row>
    <row r="670" s="2" customFormat="1" ht="49.05" customHeight="1">
      <c r="A670" s="38"/>
      <c r="B670" s="39"/>
      <c r="C670" s="265" t="s">
        <v>1192</v>
      </c>
      <c r="D670" s="265" t="s">
        <v>273</v>
      </c>
      <c r="E670" s="266" t="s">
        <v>1193</v>
      </c>
      <c r="F670" s="267" t="s">
        <v>1194</v>
      </c>
      <c r="G670" s="268" t="s">
        <v>131</v>
      </c>
      <c r="H670" s="269">
        <v>8</v>
      </c>
      <c r="I670" s="270"/>
      <c r="J670" s="271">
        <f>ROUND(I670*H670,2)</f>
        <v>0</v>
      </c>
      <c r="K670" s="267" t="s">
        <v>132</v>
      </c>
      <c r="L670" s="44"/>
      <c r="M670" s="272" t="s">
        <v>1</v>
      </c>
      <c r="N670" s="273" t="s">
        <v>40</v>
      </c>
      <c r="O670" s="91"/>
      <c r="P670" s="228">
        <f>O670*H670</f>
        <v>0</v>
      </c>
      <c r="Q670" s="228">
        <v>0</v>
      </c>
      <c r="R670" s="228">
        <f>Q670*H670</f>
        <v>0</v>
      </c>
      <c r="S670" s="228">
        <v>0</v>
      </c>
      <c r="T670" s="229">
        <f>S670*H670</f>
        <v>0</v>
      </c>
      <c r="U670" s="38"/>
      <c r="V670" s="38"/>
      <c r="W670" s="38"/>
      <c r="X670" s="38"/>
      <c r="Y670" s="38"/>
      <c r="Z670" s="38"/>
      <c r="AA670" s="38"/>
      <c r="AB670" s="38"/>
      <c r="AC670" s="38"/>
      <c r="AD670" s="38"/>
      <c r="AE670" s="38"/>
      <c r="AR670" s="230" t="s">
        <v>134</v>
      </c>
      <c r="AT670" s="230" t="s">
        <v>273</v>
      </c>
      <c r="AU670" s="230" t="s">
        <v>85</v>
      </c>
      <c r="AY670" s="17" t="s">
        <v>126</v>
      </c>
      <c r="BE670" s="231">
        <f>IF(N670="základní",J670,0)</f>
        <v>0</v>
      </c>
      <c r="BF670" s="231">
        <f>IF(N670="snížená",J670,0)</f>
        <v>0</v>
      </c>
      <c r="BG670" s="231">
        <f>IF(N670="zákl. přenesená",J670,0)</f>
        <v>0</v>
      </c>
      <c r="BH670" s="231">
        <f>IF(N670="sníž. přenesená",J670,0)</f>
        <v>0</v>
      </c>
      <c r="BI670" s="231">
        <f>IF(N670="nulová",J670,0)</f>
        <v>0</v>
      </c>
      <c r="BJ670" s="17" t="s">
        <v>83</v>
      </c>
      <c r="BK670" s="231">
        <f>ROUND(I670*H670,2)</f>
        <v>0</v>
      </c>
      <c r="BL670" s="17" t="s">
        <v>134</v>
      </c>
      <c r="BM670" s="230" t="s">
        <v>1195</v>
      </c>
    </row>
    <row r="671" s="2" customFormat="1">
      <c r="A671" s="38"/>
      <c r="B671" s="39"/>
      <c r="C671" s="40"/>
      <c r="D671" s="234" t="s">
        <v>277</v>
      </c>
      <c r="E671" s="40"/>
      <c r="F671" s="274" t="s">
        <v>1196</v>
      </c>
      <c r="G671" s="40"/>
      <c r="H671" s="40"/>
      <c r="I671" s="275"/>
      <c r="J671" s="40"/>
      <c r="K671" s="40"/>
      <c r="L671" s="44"/>
      <c r="M671" s="276"/>
      <c r="N671" s="277"/>
      <c r="O671" s="91"/>
      <c r="P671" s="91"/>
      <c r="Q671" s="91"/>
      <c r="R671" s="91"/>
      <c r="S671" s="91"/>
      <c r="T671" s="92"/>
      <c r="U671" s="38"/>
      <c r="V671" s="38"/>
      <c r="W671" s="38"/>
      <c r="X671" s="38"/>
      <c r="Y671" s="38"/>
      <c r="Z671" s="38"/>
      <c r="AA671" s="38"/>
      <c r="AB671" s="38"/>
      <c r="AC671" s="38"/>
      <c r="AD671" s="38"/>
      <c r="AE671" s="38"/>
      <c r="AT671" s="17" t="s">
        <v>277</v>
      </c>
      <c r="AU671" s="17" t="s">
        <v>85</v>
      </c>
    </row>
    <row r="672" s="15" customFormat="1">
      <c r="A672" s="15"/>
      <c r="B672" s="255"/>
      <c r="C672" s="256"/>
      <c r="D672" s="234" t="s">
        <v>136</v>
      </c>
      <c r="E672" s="257" t="s">
        <v>1</v>
      </c>
      <c r="F672" s="258" t="s">
        <v>947</v>
      </c>
      <c r="G672" s="256"/>
      <c r="H672" s="257" t="s">
        <v>1</v>
      </c>
      <c r="I672" s="259"/>
      <c r="J672" s="256"/>
      <c r="K672" s="256"/>
      <c r="L672" s="260"/>
      <c r="M672" s="261"/>
      <c r="N672" s="262"/>
      <c r="O672" s="262"/>
      <c r="P672" s="262"/>
      <c r="Q672" s="262"/>
      <c r="R672" s="262"/>
      <c r="S672" s="262"/>
      <c r="T672" s="263"/>
      <c r="U672" s="15"/>
      <c r="V672" s="15"/>
      <c r="W672" s="15"/>
      <c r="X672" s="15"/>
      <c r="Y672" s="15"/>
      <c r="Z672" s="15"/>
      <c r="AA672" s="15"/>
      <c r="AB672" s="15"/>
      <c r="AC672" s="15"/>
      <c r="AD672" s="15"/>
      <c r="AE672" s="15"/>
      <c r="AT672" s="264" t="s">
        <v>136</v>
      </c>
      <c r="AU672" s="264" t="s">
        <v>85</v>
      </c>
      <c r="AV672" s="15" t="s">
        <v>83</v>
      </c>
      <c r="AW672" s="15" t="s">
        <v>31</v>
      </c>
      <c r="AX672" s="15" t="s">
        <v>75</v>
      </c>
      <c r="AY672" s="264" t="s">
        <v>126</v>
      </c>
    </row>
    <row r="673" s="13" customFormat="1">
      <c r="A673" s="13"/>
      <c r="B673" s="232"/>
      <c r="C673" s="233"/>
      <c r="D673" s="234" t="s">
        <v>136</v>
      </c>
      <c r="E673" s="235" t="s">
        <v>1</v>
      </c>
      <c r="F673" s="236" t="s">
        <v>173</v>
      </c>
      <c r="G673" s="233"/>
      <c r="H673" s="237">
        <v>6</v>
      </c>
      <c r="I673" s="238"/>
      <c r="J673" s="233"/>
      <c r="K673" s="233"/>
      <c r="L673" s="239"/>
      <c r="M673" s="240"/>
      <c r="N673" s="241"/>
      <c r="O673" s="241"/>
      <c r="P673" s="241"/>
      <c r="Q673" s="241"/>
      <c r="R673" s="241"/>
      <c r="S673" s="241"/>
      <c r="T673" s="242"/>
      <c r="U673" s="13"/>
      <c r="V673" s="13"/>
      <c r="W673" s="13"/>
      <c r="X673" s="13"/>
      <c r="Y673" s="13"/>
      <c r="Z673" s="13"/>
      <c r="AA673" s="13"/>
      <c r="AB673" s="13"/>
      <c r="AC673" s="13"/>
      <c r="AD673" s="13"/>
      <c r="AE673" s="13"/>
      <c r="AT673" s="243" t="s">
        <v>136</v>
      </c>
      <c r="AU673" s="243" t="s">
        <v>85</v>
      </c>
      <c r="AV673" s="13" t="s">
        <v>85</v>
      </c>
      <c r="AW673" s="13" t="s">
        <v>31</v>
      </c>
      <c r="AX673" s="13" t="s">
        <v>75</v>
      </c>
      <c r="AY673" s="243" t="s">
        <v>126</v>
      </c>
    </row>
    <row r="674" s="15" customFormat="1">
      <c r="A674" s="15"/>
      <c r="B674" s="255"/>
      <c r="C674" s="256"/>
      <c r="D674" s="234" t="s">
        <v>136</v>
      </c>
      <c r="E674" s="257" t="s">
        <v>1</v>
      </c>
      <c r="F674" s="258" t="s">
        <v>948</v>
      </c>
      <c r="G674" s="256"/>
      <c r="H674" s="257" t="s">
        <v>1</v>
      </c>
      <c r="I674" s="259"/>
      <c r="J674" s="256"/>
      <c r="K674" s="256"/>
      <c r="L674" s="260"/>
      <c r="M674" s="261"/>
      <c r="N674" s="262"/>
      <c r="O674" s="262"/>
      <c r="P674" s="262"/>
      <c r="Q674" s="262"/>
      <c r="R674" s="262"/>
      <c r="S674" s="262"/>
      <c r="T674" s="263"/>
      <c r="U674" s="15"/>
      <c r="V674" s="15"/>
      <c r="W674" s="15"/>
      <c r="X674" s="15"/>
      <c r="Y674" s="15"/>
      <c r="Z674" s="15"/>
      <c r="AA674" s="15"/>
      <c r="AB674" s="15"/>
      <c r="AC674" s="15"/>
      <c r="AD674" s="15"/>
      <c r="AE674" s="15"/>
      <c r="AT674" s="264" t="s">
        <v>136</v>
      </c>
      <c r="AU674" s="264" t="s">
        <v>85</v>
      </c>
      <c r="AV674" s="15" t="s">
        <v>83</v>
      </c>
      <c r="AW674" s="15" t="s">
        <v>31</v>
      </c>
      <c r="AX674" s="15" t="s">
        <v>75</v>
      </c>
      <c r="AY674" s="264" t="s">
        <v>126</v>
      </c>
    </row>
    <row r="675" s="13" customFormat="1">
      <c r="A675" s="13"/>
      <c r="B675" s="232"/>
      <c r="C675" s="233"/>
      <c r="D675" s="234" t="s">
        <v>136</v>
      </c>
      <c r="E675" s="235" t="s">
        <v>1</v>
      </c>
      <c r="F675" s="236" t="s">
        <v>85</v>
      </c>
      <c r="G675" s="233"/>
      <c r="H675" s="237">
        <v>2</v>
      </c>
      <c r="I675" s="238"/>
      <c r="J675" s="233"/>
      <c r="K675" s="233"/>
      <c r="L675" s="239"/>
      <c r="M675" s="240"/>
      <c r="N675" s="241"/>
      <c r="O675" s="241"/>
      <c r="P675" s="241"/>
      <c r="Q675" s="241"/>
      <c r="R675" s="241"/>
      <c r="S675" s="241"/>
      <c r="T675" s="242"/>
      <c r="U675" s="13"/>
      <c r="V675" s="13"/>
      <c r="W675" s="13"/>
      <c r="X675" s="13"/>
      <c r="Y675" s="13"/>
      <c r="Z675" s="13"/>
      <c r="AA675" s="13"/>
      <c r="AB675" s="13"/>
      <c r="AC675" s="13"/>
      <c r="AD675" s="13"/>
      <c r="AE675" s="13"/>
      <c r="AT675" s="243" t="s">
        <v>136</v>
      </c>
      <c r="AU675" s="243" t="s">
        <v>85</v>
      </c>
      <c r="AV675" s="13" t="s">
        <v>85</v>
      </c>
      <c r="AW675" s="13" t="s">
        <v>31</v>
      </c>
      <c r="AX675" s="13" t="s">
        <v>75</v>
      </c>
      <c r="AY675" s="243" t="s">
        <v>126</v>
      </c>
    </row>
    <row r="676" s="14" customFormat="1">
      <c r="A676" s="14"/>
      <c r="B676" s="244"/>
      <c r="C676" s="245"/>
      <c r="D676" s="234" t="s">
        <v>136</v>
      </c>
      <c r="E676" s="246" t="s">
        <v>1</v>
      </c>
      <c r="F676" s="247" t="s">
        <v>139</v>
      </c>
      <c r="G676" s="245"/>
      <c r="H676" s="248">
        <v>8</v>
      </c>
      <c r="I676" s="249"/>
      <c r="J676" s="245"/>
      <c r="K676" s="245"/>
      <c r="L676" s="250"/>
      <c r="M676" s="251"/>
      <c r="N676" s="252"/>
      <c r="O676" s="252"/>
      <c r="P676" s="252"/>
      <c r="Q676" s="252"/>
      <c r="R676" s="252"/>
      <c r="S676" s="252"/>
      <c r="T676" s="253"/>
      <c r="U676" s="14"/>
      <c r="V676" s="14"/>
      <c r="W676" s="14"/>
      <c r="X676" s="14"/>
      <c r="Y676" s="14"/>
      <c r="Z676" s="14"/>
      <c r="AA676" s="14"/>
      <c r="AB676" s="14"/>
      <c r="AC676" s="14"/>
      <c r="AD676" s="14"/>
      <c r="AE676" s="14"/>
      <c r="AT676" s="254" t="s">
        <v>136</v>
      </c>
      <c r="AU676" s="254" t="s">
        <v>85</v>
      </c>
      <c r="AV676" s="14" t="s">
        <v>134</v>
      </c>
      <c r="AW676" s="14" t="s">
        <v>31</v>
      </c>
      <c r="AX676" s="14" t="s">
        <v>83</v>
      </c>
      <c r="AY676" s="254" t="s">
        <v>126</v>
      </c>
    </row>
    <row r="677" s="2" customFormat="1" ht="49.05" customHeight="1">
      <c r="A677" s="38"/>
      <c r="B677" s="39"/>
      <c r="C677" s="265" t="s">
        <v>1197</v>
      </c>
      <c r="D677" s="265" t="s">
        <v>273</v>
      </c>
      <c r="E677" s="266" t="s">
        <v>1198</v>
      </c>
      <c r="F677" s="267" t="s">
        <v>1199</v>
      </c>
      <c r="G677" s="268" t="s">
        <v>131</v>
      </c>
      <c r="H677" s="269">
        <v>4</v>
      </c>
      <c r="I677" s="270"/>
      <c r="J677" s="271">
        <f>ROUND(I677*H677,2)</f>
        <v>0</v>
      </c>
      <c r="K677" s="267" t="s">
        <v>132</v>
      </c>
      <c r="L677" s="44"/>
      <c r="M677" s="272" t="s">
        <v>1</v>
      </c>
      <c r="N677" s="273" t="s">
        <v>40</v>
      </c>
      <c r="O677" s="91"/>
      <c r="P677" s="228">
        <f>O677*H677</f>
        <v>0</v>
      </c>
      <c r="Q677" s="228">
        <v>0</v>
      </c>
      <c r="R677" s="228">
        <f>Q677*H677</f>
        <v>0</v>
      </c>
      <c r="S677" s="228">
        <v>0</v>
      </c>
      <c r="T677" s="229">
        <f>S677*H677</f>
        <v>0</v>
      </c>
      <c r="U677" s="38"/>
      <c r="V677" s="38"/>
      <c r="W677" s="38"/>
      <c r="X677" s="38"/>
      <c r="Y677" s="38"/>
      <c r="Z677" s="38"/>
      <c r="AA677" s="38"/>
      <c r="AB677" s="38"/>
      <c r="AC677" s="38"/>
      <c r="AD677" s="38"/>
      <c r="AE677" s="38"/>
      <c r="AR677" s="230" t="s">
        <v>134</v>
      </c>
      <c r="AT677" s="230" t="s">
        <v>273</v>
      </c>
      <c r="AU677" s="230" t="s">
        <v>85</v>
      </c>
      <c r="AY677" s="17" t="s">
        <v>126</v>
      </c>
      <c r="BE677" s="231">
        <f>IF(N677="základní",J677,0)</f>
        <v>0</v>
      </c>
      <c r="BF677" s="231">
        <f>IF(N677="snížená",J677,0)</f>
        <v>0</v>
      </c>
      <c r="BG677" s="231">
        <f>IF(N677="zákl. přenesená",J677,0)</f>
        <v>0</v>
      </c>
      <c r="BH677" s="231">
        <f>IF(N677="sníž. přenesená",J677,0)</f>
        <v>0</v>
      </c>
      <c r="BI677" s="231">
        <f>IF(N677="nulová",J677,0)</f>
        <v>0</v>
      </c>
      <c r="BJ677" s="17" t="s">
        <v>83</v>
      </c>
      <c r="BK677" s="231">
        <f>ROUND(I677*H677,2)</f>
        <v>0</v>
      </c>
      <c r="BL677" s="17" t="s">
        <v>134</v>
      </c>
      <c r="BM677" s="230" t="s">
        <v>1200</v>
      </c>
    </row>
    <row r="678" s="2" customFormat="1">
      <c r="A678" s="38"/>
      <c r="B678" s="39"/>
      <c r="C678" s="40"/>
      <c r="D678" s="234" t="s">
        <v>277</v>
      </c>
      <c r="E678" s="40"/>
      <c r="F678" s="274" t="s">
        <v>1196</v>
      </c>
      <c r="G678" s="40"/>
      <c r="H678" s="40"/>
      <c r="I678" s="275"/>
      <c r="J678" s="40"/>
      <c r="K678" s="40"/>
      <c r="L678" s="44"/>
      <c r="M678" s="276"/>
      <c r="N678" s="277"/>
      <c r="O678" s="91"/>
      <c r="P678" s="91"/>
      <c r="Q678" s="91"/>
      <c r="R678" s="91"/>
      <c r="S678" s="91"/>
      <c r="T678" s="92"/>
      <c r="U678" s="38"/>
      <c r="V678" s="38"/>
      <c r="W678" s="38"/>
      <c r="X678" s="38"/>
      <c r="Y678" s="38"/>
      <c r="Z678" s="38"/>
      <c r="AA678" s="38"/>
      <c r="AB678" s="38"/>
      <c r="AC678" s="38"/>
      <c r="AD678" s="38"/>
      <c r="AE678" s="38"/>
      <c r="AT678" s="17" t="s">
        <v>277</v>
      </c>
      <c r="AU678" s="17" t="s">
        <v>85</v>
      </c>
    </row>
    <row r="679" s="15" customFormat="1">
      <c r="A679" s="15"/>
      <c r="B679" s="255"/>
      <c r="C679" s="256"/>
      <c r="D679" s="234" t="s">
        <v>136</v>
      </c>
      <c r="E679" s="257" t="s">
        <v>1</v>
      </c>
      <c r="F679" s="258" t="s">
        <v>947</v>
      </c>
      <c r="G679" s="256"/>
      <c r="H679" s="257" t="s">
        <v>1</v>
      </c>
      <c r="I679" s="259"/>
      <c r="J679" s="256"/>
      <c r="K679" s="256"/>
      <c r="L679" s="260"/>
      <c r="M679" s="261"/>
      <c r="N679" s="262"/>
      <c r="O679" s="262"/>
      <c r="P679" s="262"/>
      <c r="Q679" s="262"/>
      <c r="R679" s="262"/>
      <c r="S679" s="262"/>
      <c r="T679" s="263"/>
      <c r="U679" s="15"/>
      <c r="V679" s="15"/>
      <c r="W679" s="15"/>
      <c r="X679" s="15"/>
      <c r="Y679" s="15"/>
      <c r="Z679" s="15"/>
      <c r="AA679" s="15"/>
      <c r="AB679" s="15"/>
      <c r="AC679" s="15"/>
      <c r="AD679" s="15"/>
      <c r="AE679" s="15"/>
      <c r="AT679" s="264" t="s">
        <v>136</v>
      </c>
      <c r="AU679" s="264" t="s">
        <v>85</v>
      </c>
      <c r="AV679" s="15" t="s">
        <v>83</v>
      </c>
      <c r="AW679" s="15" t="s">
        <v>31</v>
      </c>
      <c r="AX679" s="15" t="s">
        <v>75</v>
      </c>
      <c r="AY679" s="264" t="s">
        <v>126</v>
      </c>
    </row>
    <row r="680" s="13" customFormat="1">
      <c r="A680" s="13"/>
      <c r="B680" s="232"/>
      <c r="C680" s="233"/>
      <c r="D680" s="234" t="s">
        <v>136</v>
      </c>
      <c r="E680" s="235" t="s">
        <v>1</v>
      </c>
      <c r="F680" s="236" t="s">
        <v>150</v>
      </c>
      <c r="G680" s="233"/>
      <c r="H680" s="237">
        <v>3</v>
      </c>
      <c r="I680" s="238"/>
      <c r="J680" s="233"/>
      <c r="K680" s="233"/>
      <c r="L680" s="239"/>
      <c r="M680" s="240"/>
      <c r="N680" s="241"/>
      <c r="O680" s="241"/>
      <c r="P680" s="241"/>
      <c r="Q680" s="241"/>
      <c r="R680" s="241"/>
      <c r="S680" s="241"/>
      <c r="T680" s="242"/>
      <c r="U680" s="13"/>
      <c r="V680" s="13"/>
      <c r="W680" s="13"/>
      <c r="X680" s="13"/>
      <c r="Y680" s="13"/>
      <c r="Z680" s="13"/>
      <c r="AA680" s="13"/>
      <c r="AB680" s="13"/>
      <c r="AC680" s="13"/>
      <c r="AD680" s="13"/>
      <c r="AE680" s="13"/>
      <c r="AT680" s="243" t="s">
        <v>136</v>
      </c>
      <c r="AU680" s="243" t="s">
        <v>85</v>
      </c>
      <c r="AV680" s="13" t="s">
        <v>85</v>
      </c>
      <c r="AW680" s="13" t="s">
        <v>31</v>
      </c>
      <c r="AX680" s="13" t="s">
        <v>75</v>
      </c>
      <c r="AY680" s="243" t="s">
        <v>126</v>
      </c>
    </row>
    <row r="681" s="15" customFormat="1">
      <c r="A681" s="15"/>
      <c r="B681" s="255"/>
      <c r="C681" s="256"/>
      <c r="D681" s="234" t="s">
        <v>136</v>
      </c>
      <c r="E681" s="257" t="s">
        <v>1</v>
      </c>
      <c r="F681" s="258" t="s">
        <v>948</v>
      </c>
      <c r="G681" s="256"/>
      <c r="H681" s="257" t="s">
        <v>1</v>
      </c>
      <c r="I681" s="259"/>
      <c r="J681" s="256"/>
      <c r="K681" s="256"/>
      <c r="L681" s="260"/>
      <c r="M681" s="261"/>
      <c r="N681" s="262"/>
      <c r="O681" s="262"/>
      <c r="P681" s="262"/>
      <c r="Q681" s="262"/>
      <c r="R681" s="262"/>
      <c r="S681" s="262"/>
      <c r="T681" s="263"/>
      <c r="U681" s="15"/>
      <c r="V681" s="15"/>
      <c r="W681" s="15"/>
      <c r="X681" s="15"/>
      <c r="Y681" s="15"/>
      <c r="Z681" s="15"/>
      <c r="AA681" s="15"/>
      <c r="AB681" s="15"/>
      <c r="AC681" s="15"/>
      <c r="AD681" s="15"/>
      <c r="AE681" s="15"/>
      <c r="AT681" s="264" t="s">
        <v>136</v>
      </c>
      <c r="AU681" s="264" t="s">
        <v>85</v>
      </c>
      <c r="AV681" s="15" t="s">
        <v>83</v>
      </c>
      <c r="AW681" s="15" t="s">
        <v>31</v>
      </c>
      <c r="AX681" s="15" t="s">
        <v>75</v>
      </c>
      <c r="AY681" s="264" t="s">
        <v>126</v>
      </c>
    </row>
    <row r="682" s="13" customFormat="1">
      <c r="A682" s="13"/>
      <c r="B682" s="232"/>
      <c r="C682" s="233"/>
      <c r="D682" s="234" t="s">
        <v>136</v>
      </c>
      <c r="E682" s="235" t="s">
        <v>1</v>
      </c>
      <c r="F682" s="236" t="s">
        <v>83</v>
      </c>
      <c r="G682" s="233"/>
      <c r="H682" s="237">
        <v>1</v>
      </c>
      <c r="I682" s="238"/>
      <c r="J682" s="233"/>
      <c r="K682" s="233"/>
      <c r="L682" s="239"/>
      <c r="M682" s="240"/>
      <c r="N682" s="241"/>
      <c r="O682" s="241"/>
      <c r="P682" s="241"/>
      <c r="Q682" s="241"/>
      <c r="R682" s="241"/>
      <c r="S682" s="241"/>
      <c r="T682" s="242"/>
      <c r="U682" s="13"/>
      <c r="V682" s="13"/>
      <c r="W682" s="13"/>
      <c r="X682" s="13"/>
      <c r="Y682" s="13"/>
      <c r="Z682" s="13"/>
      <c r="AA682" s="13"/>
      <c r="AB682" s="13"/>
      <c r="AC682" s="13"/>
      <c r="AD682" s="13"/>
      <c r="AE682" s="13"/>
      <c r="AT682" s="243" t="s">
        <v>136</v>
      </c>
      <c r="AU682" s="243" t="s">
        <v>85</v>
      </c>
      <c r="AV682" s="13" t="s">
        <v>85</v>
      </c>
      <c r="AW682" s="13" t="s">
        <v>31</v>
      </c>
      <c r="AX682" s="13" t="s">
        <v>75</v>
      </c>
      <c r="AY682" s="243" t="s">
        <v>126</v>
      </c>
    </row>
    <row r="683" s="14" customFormat="1">
      <c r="A683" s="14"/>
      <c r="B683" s="244"/>
      <c r="C683" s="245"/>
      <c r="D683" s="234" t="s">
        <v>136</v>
      </c>
      <c r="E683" s="246" t="s">
        <v>1</v>
      </c>
      <c r="F683" s="247" t="s">
        <v>139</v>
      </c>
      <c r="G683" s="245"/>
      <c r="H683" s="248">
        <v>4</v>
      </c>
      <c r="I683" s="249"/>
      <c r="J683" s="245"/>
      <c r="K683" s="245"/>
      <c r="L683" s="250"/>
      <c r="M683" s="251"/>
      <c r="N683" s="252"/>
      <c r="O683" s="252"/>
      <c r="P683" s="252"/>
      <c r="Q683" s="252"/>
      <c r="R683" s="252"/>
      <c r="S683" s="252"/>
      <c r="T683" s="253"/>
      <c r="U683" s="14"/>
      <c r="V683" s="14"/>
      <c r="W683" s="14"/>
      <c r="X683" s="14"/>
      <c r="Y683" s="14"/>
      <c r="Z683" s="14"/>
      <c r="AA683" s="14"/>
      <c r="AB683" s="14"/>
      <c r="AC683" s="14"/>
      <c r="AD683" s="14"/>
      <c r="AE683" s="14"/>
      <c r="AT683" s="254" t="s">
        <v>136</v>
      </c>
      <c r="AU683" s="254" t="s">
        <v>85</v>
      </c>
      <c r="AV683" s="14" t="s">
        <v>134</v>
      </c>
      <c r="AW683" s="14" t="s">
        <v>31</v>
      </c>
      <c r="AX683" s="14" t="s">
        <v>83</v>
      </c>
      <c r="AY683" s="254" t="s">
        <v>126</v>
      </c>
    </row>
    <row r="684" s="2" customFormat="1" ht="49.05" customHeight="1">
      <c r="A684" s="38"/>
      <c r="B684" s="39"/>
      <c r="C684" s="265" t="s">
        <v>1201</v>
      </c>
      <c r="D684" s="265" t="s">
        <v>273</v>
      </c>
      <c r="E684" s="266" t="s">
        <v>1202</v>
      </c>
      <c r="F684" s="267" t="s">
        <v>1203</v>
      </c>
      <c r="G684" s="268" t="s">
        <v>131</v>
      </c>
      <c r="H684" s="269">
        <v>8</v>
      </c>
      <c r="I684" s="270"/>
      <c r="J684" s="271">
        <f>ROUND(I684*H684,2)</f>
        <v>0</v>
      </c>
      <c r="K684" s="267" t="s">
        <v>132</v>
      </c>
      <c r="L684" s="44"/>
      <c r="M684" s="272" t="s">
        <v>1</v>
      </c>
      <c r="N684" s="273" t="s">
        <v>40</v>
      </c>
      <c r="O684" s="91"/>
      <c r="P684" s="228">
        <f>O684*H684</f>
        <v>0</v>
      </c>
      <c r="Q684" s="228">
        <v>0</v>
      </c>
      <c r="R684" s="228">
        <f>Q684*H684</f>
        <v>0</v>
      </c>
      <c r="S684" s="228">
        <v>0</v>
      </c>
      <c r="T684" s="229">
        <f>S684*H684</f>
        <v>0</v>
      </c>
      <c r="U684" s="38"/>
      <c r="V684" s="38"/>
      <c r="W684" s="38"/>
      <c r="X684" s="38"/>
      <c r="Y684" s="38"/>
      <c r="Z684" s="38"/>
      <c r="AA684" s="38"/>
      <c r="AB684" s="38"/>
      <c r="AC684" s="38"/>
      <c r="AD684" s="38"/>
      <c r="AE684" s="38"/>
      <c r="AR684" s="230" t="s">
        <v>134</v>
      </c>
      <c r="AT684" s="230" t="s">
        <v>273</v>
      </c>
      <c r="AU684" s="230" t="s">
        <v>85</v>
      </c>
      <c r="AY684" s="17" t="s">
        <v>126</v>
      </c>
      <c r="BE684" s="231">
        <f>IF(N684="základní",J684,0)</f>
        <v>0</v>
      </c>
      <c r="BF684" s="231">
        <f>IF(N684="snížená",J684,0)</f>
        <v>0</v>
      </c>
      <c r="BG684" s="231">
        <f>IF(N684="zákl. přenesená",J684,0)</f>
        <v>0</v>
      </c>
      <c r="BH684" s="231">
        <f>IF(N684="sníž. přenesená",J684,0)</f>
        <v>0</v>
      </c>
      <c r="BI684" s="231">
        <f>IF(N684="nulová",J684,0)</f>
        <v>0</v>
      </c>
      <c r="BJ684" s="17" t="s">
        <v>83</v>
      </c>
      <c r="BK684" s="231">
        <f>ROUND(I684*H684,2)</f>
        <v>0</v>
      </c>
      <c r="BL684" s="17" t="s">
        <v>134</v>
      </c>
      <c r="BM684" s="230" t="s">
        <v>1204</v>
      </c>
    </row>
    <row r="685" s="2" customFormat="1">
      <c r="A685" s="38"/>
      <c r="B685" s="39"/>
      <c r="C685" s="40"/>
      <c r="D685" s="234" t="s">
        <v>277</v>
      </c>
      <c r="E685" s="40"/>
      <c r="F685" s="274" t="s">
        <v>1196</v>
      </c>
      <c r="G685" s="40"/>
      <c r="H685" s="40"/>
      <c r="I685" s="275"/>
      <c r="J685" s="40"/>
      <c r="K685" s="40"/>
      <c r="L685" s="44"/>
      <c r="M685" s="276"/>
      <c r="N685" s="277"/>
      <c r="O685" s="91"/>
      <c r="P685" s="91"/>
      <c r="Q685" s="91"/>
      <c r="R685" s="91"/>
      <c r="S685" s="91"/>
      <c r="T685" s="92"/>
      <c r="U685" s="38"/>
      <c r="V685" s="38"/>
      <c r="W685" s="38"/>
      <c r="X685" s="38"/>
      <c r="Y685" s="38"/>
      <c r="Z685" s="38"/>
      <c r="AA685" s="38"/>
      <c r="AB685" s="38"/>
      <c r="AC685" s="38"/>
      <c r="AD685" s="38"/>
      <c r="AE685" s="38"/>
      <c r="AT685" s="17" t="s">
        <v>277</v>
      </c>
      <c r="AU685" s="17" t="s">
        <v>85</v>
      </c>
    </row>
    <row r="686" s="15" customFormat="1">
      <c r="A686" s="15"/>
      <c r="B686" s="255"/>
      <c r="C686" s="256"/>
      <c r="D686" s="234" t="s">
        <v>136</v>
      </c>
      <c r="E686" s="257" t="s">
        <v>1</v>
      </c>
      <c r="F686" s="258" t="s">
        <v>1054</v>
      </c>
      <c r="G686" s="256"/>
      <c r="H686" s="257" t="s">
        <v>1</v>
      </c>
      <c r="I686" s="259"/>
      <c r="J686" s="256"/>
      <c r="K686" s="256"/>
      <c r="L686" s="260"/>
      <c r="M686" s="261"/>
      <c r="N686" s="262"/>
      <c r="O686" s="262"/>
      <c r="P686" s="262"/>
      <c r="Q686" s="262"/>
      <c r="R686" s="262"/>
      <c r="S686" s="262"/>
      <c r="T686" s="263"/>
      <c r="U686" s="15"/>
      <c r="V686" s="15"/>
      <c r="W686" s="15"/>
      <c r="X686" s="15"/>
      <c r="Y686" s="15"/>
      <c r="Z686" s="15"/>
      <c r="AA686" s="15"/>
      <c r="AB686" s="15"/>
      <c r="AC686" s="15"/>
      <c r="AD686" s="15"/>
      <c r="AE686" s="15"/>
      <c r="AT686" s="264" t="s">
        <v>136</v>
      </c>
      <c r="AU686" s="264" t="s">
        <v>85</v>
      </c>
      <c r="AV686" s="15" t="s">
        <v>83</v>
      </c>
      <c r="AW686" s="15" t="s">
        <v>31</v>
      </c>
      <c r="AX686" s="15" t="s">
        <v>75</v>
      </c>
      <c r="AY686" s="264" t="s">
        <v>126</v>
      </c>
    </row>
    <row r="687" s="13" customFormat="1">
      <c r="A687" s="13"/>
      <c r="B687" s="232"/>
      <c r="C687" s="233"/>
      <c r="D687" s="234" t="s">
        <v>136</v>
      </c>
      <c r="E687" s="235" t="s">
        <v>1</v>
      </c>
      <c r="F687" s="236" t="s">
        <v>133</v>
      </c>
      <c r="G687" s="233"/>
      <c r="H687" s="237">
        <v>8</v>
      </c>
      <c r="I687" s="238"/>
      <c r="J687" s="233"/>
      <c r="K687" s="233"/>
      <c r="L687" s="239"/>
      <c r="M687" s="240"/>
      <c r="N687" s="241"/>
      <c r="O687" s="241"/>
      <c r="P687" s="241"/>
      <c r="Q687" s="241"/>
      <c r="R687" s="241"/>
      <c r="S687" s="241"/>
      <c r="T687" s="242"/>
      <c r="U687" s="13"/>
      <c r="V687" s="13"/>
      <c r="W687" s="13"/>
      <c r="X687" s="13"/>
      <c r="Y687" s="13"/>
      <c r="Z687" s="13"/>
      <c r="AA687" s="13"/>
      <c r="AB687" s="13"/>
      <c r="AC687" s="13"/>
      <c r="AD687" s="13"/>
      <c r="AE687" s="13"/>
      <c r="AT687" s="243" t="s">
        <v>136</v>
      </c>
      <c r="AU687" s="243" t="s">
        <v>85</v>
      </c>
      <c r="AV687" s="13" t="s">
        <v>85</v>
      </c>
      <c r="AW687" s="13" t="s">
        <v>31</v>
      </c>
      <c r="AX687" s="13" t="s">
        <v>75</v>
      </c>
      <c r="AY687" s="243" t="s">
        <v>126</v>
      </c>
    </row>
    <row r="688" s="14" customFormat="1">
      <c r="A688" s="14"/>
      <c r="B688" s="244"/>
      <c r="C688" s="245"/>
      <c r="D688" s="234" t="s">
        <v>136</v>
      </c>
      <c r="E688" s="246" t="s">
        <v>1</v>
      </c>
      <c r="F688" s="247" t="s">
        <v>139</v>
      </c>
      <c r="G688" s="245"/>
      <c r="H688" s="248">
        <v>8</v>
      </c>
      <c r="I688" s="249"/>
      <c r="J688" s="245"/>
      <c r="K688" s="245"/>
      <c r="L688" s="250"/>
      <c r="M688" s="251"/>
      <c r="N688" s="252"/>
      <c r="O688" s="252"/>
      <c r="P688" s="252"/>
      <c r="Q688" s="252"/>
      <c r="R688" s="252"/>
      <c r="S688" s="252"/>
      <c r="T688" s="253"/>
      <c r="U688" s="14"/>
      <c r="V688" s="14"/>
      <c r="W688" s="14"/>
      <c r="X688" s="14"/>
      <c r="Y688" s="14"/>
      <c r="Z688" s="14"/>
      <c r="AA688" s="14"/>
      <c r="AB688" s="14"/>
      <c r="AC688" s="14"/>
      <c r="AD688" s="14"/>
      <c r="AE688" s="14"/>
      <c r="AT688" s="254" t="s">
        <v>136</v>
      </c>
      <c r="AU688" s="254" t="s">
        <v>85</v>
      </c>
      <c r="AV688" s="14" t="s">
        <v>134</v>
      </c>
      <c r="AW688" s="14" t="s">
        <v>31</v>
      </c>
      <c r="AX688" s="14" t="s">
        <v>83</v>
      </c>
      <c r="AY688" s="254" t="s">
        <v>126</v>
      </c>
    </row>
    <row r="689" s="2" customFormat="1" ht="76.35" customHeight="1">
      <c r="A689" s="38"/>
      <c r="B689" s="39"/>
      <c r="C689" s="265" t="s">
        <v>1205</v>
      </c>
      <c r="D689" s="265" t="s">
        <v>273</v>
      </c>
      <c r="E689" s="266" t="s">
        <v>420</v>
      </c>
      <c r="F689" s="267" t="s">
        <v>421</v>
      </c>
      <c r="G689" s="268" t="s">
        <v>413</v>
      </c>
      <c r="H689" s="269">
        <v>311.5</v>
      </c>
      <c r="I689" s="270"/>
      <c r="J689" s="271">
        <f>ROUND(I689*H689,2)</f>
        <v>0</v>
      </c>
      <c r="K689" s="267" t="s">
        <v>132</v>
      </c>
      <c r="L689" s="44"/>
      <c r="M689" s="272" t="s">
        <v>1</v>
      </c>
      <c r="N689" s="273" t="s">
        <v>40</v>
      </c>
      <c r="O689" s="91"/>
      <c r="P689" s="228">
        <f>O689*H689</f>
        <v>0</v>
      </c>
      <c r="Q689" s="228">
        <v>0</v>
      </c>
      <c r="R689" s="228">
        <f>Q689*H689</f>
        <v>0</v>
      </c>
      <c r="S689" s="228">
        <v>0</v>
      </c>
      <c r="T689" s="229">
        <f>S689*H689</f>
        <v>0</v>
      </c>
      <c r="U689" s="38"/>
      <c r="V689" s="38"/>
      <c r="W689" s="38"/>
      <c r="X689" s="38"/>
      <c r="Y689" s="38"/>
      <c r="Z689" s="38"/>
      <c r="AA689" s="38"/>
      <c r="AB689" s="38"/>
      <c r="AC689" s="38"/>
      <c r="AD689" s="38"/>
      <c r="AE689" s="38"/>
      <c r="AR689" s="230" t="s">
        <v>134</v>
      </c>
      <c r="AT689" s="230" t="s">
        <v>273</v>
      </c>
      <c r="AU689" s="230" t="s">
        <v>85</v>
      </c>
      <c r="AY689" s="17" t="s">
        <v>126</v>
      </c>
      <c r="BE689" s="231">
        <f>IF(N689="základní",J689,0)</f>
        <v>0</v>
      </c>
      <c r="BF689" s="231">
        <f>IF(N689="snížená",J689,0)</f>
        <v>0</v>
      </c>
      <c r="BG689" s="231">
        <f>IF(N689="zákl. přenesená",J689,0)</f>
        <v>0</v>
      </c>
      <c r="BH689" s="231">
        <f>IF(N689="sníž. přenesená",J689,0)</f>
        <v>0</v>
      </c>
      <c r="BI689" s="231">
        <f>IF(N689="nulová",J689,0)</f>
        <v>0</v>
      </c>
      <c r="BJ689" s="17" t="s">
        <v>83</v>
      </c>
      <c r="BK689" s="231">
        <f>ROUND(I689*H689,2)</f>
        <v>0</v>
      </c>
      <c r="BL689" s="17" t="s">
        <v>134</v>
      </c>
      <c r="BM689" s="230" t="s">
        <v>1206</v>
      </c>
    </row>
    <row r="690" s="2" customFormat="1">
      <c r="A690" s="38"/>
      <c r="B690" s="39"/>
      <c r="C690" s="40"/>
      <c r="D690" s="234" t="s">
        <v>277</v>
      </c>
      <c r="E690" s="40"/>
      <c r="F690" s="274" t="s">
        <v>423</v>
      </c>
      <c r="G690" s="40"/>
      <c r="H690" s="40"/>
      <c r="I690" s="275"/>
      <c r="J690" s="40"/>
      <c r="K690" s="40"/>
      <c r="L690" s="44"/>
      <c r="M690" s="276"/>
      <c r="N690" s="277"/>
      <c r="O690" s="91"/>
      <c r="P690" s="91"/>
      <c r="Q690" s="91"/>
      <c r="R690" s="91"/>
      <c r="S690" s="91"/>
      <c r="T690" s="92"/>
      <c r="U690" s="38"/>
      <c r="V690" s="38"/>
      <c r="W690" s="38"/>
      <c r="X690" s="38"/>
      <c r="Y690" s="38"/>
      <c r="Z690" s="38"/>
      <c r="AA690" s="38"/>
      <c r="AB690" s="38"/>
      <c r="AC690" s="38"/>
      <c r="AD690" s="38"/>
      <c r="AE690" s="38"/>
      <c r="AT690" s="17" t="s">
        <v>277</v>
      </c>
      <c r="AU690" s="17" t="s">
        <v>85</v>
      </c>
    </row>
    <row r="691" s="15" customFormat="1">
      <c r="A691" s="15"/>
      <c r="B691" s="255"/>
      <c r="C691" s="256"/>
      <c r="D691" s="234" t="s">
        <v>136</v>
      </c>
      <c r="E691" s="257" t="s">
        <v>1</v>
      </c>
      <c r="F691" s="258" t="s">
        <v>1207</v>
      </c>
      <c r="G691" s="256"/>
      <c r="H691" s="257" t="s">
        <v>1</v>
      </c>
      <c r="I691" s="259"/>
      <c r="J691" s="256"/>
      <c r="K691" s="256"/>
      <c r="L691" s="260"/>
      <c r="M691" s="261"/>
      <c r="N691" s="262"/>
      <c r="O691" s="262"/>
      <c r="P691" s="262"/>
      <c r="Q691" s="262"/>
      <c r="R691" s="262"/>
      <c r="S691" s="262"/>
      <c r="T691" s="263"/>
      <c r="U691" s="15"/>
      <c r="V691" s="15"/>
      <c r="W691" s="15"/>
      <c r="X691" s="15"/>
      <c r="Y691" s="15"/>
      <c r="Z691" s="15"/>
      <c r="AA691" s="15"/>
      <c r="AB691" s="15"/>
      <c r="AC691" s="15"/>
      <c r="AD691" s="15"/>
      <c r="AE691" s="15"/>
      <c r="AT691" s="264" t="s">
        <v>136</v>
      </c>
      <c r="AU691" s="264" t="s">
        <v>85</v>
      </c>
      <c r="AV691" s="15" t="s">
        <v>83</v>
      </c>
      <c r="AW691" s="15" t="s">
        <v>31</v>
      </c>
      <c r="AX691" s="15" t="s">
        <v>75</v>
      </c>
      <c r="AY691" s="264" t="s">
        <v>126</v>
      </c>
    </row>
    <row r="692" s="15" customFormat="1">
      <c r="A692" s="15"/>
      <c r="B692" s="255"/>
      <c r="C692" s="256"/>
      <c r="D692" s="234" t="s">
        <v>136</v>
      </c>
      <c r="E692" s="257" t="s">
        <v>1</v>
      </c>
      <c r="F692" s="258" t="s">
        <v>823</v>
      </c>
      <c r="G692" s="256"/>
      <c r="H692" s="257" t="s">
        <v>1</v>
      </c>
      <c r="I692" s="259"/>
      <c r="J692" s="256"/>
      <c r="K692" s="256"/>
      <c r="L692" s="260"/>
      <c r="M692" s="261"/>
      <c r="N692" s="262"/>
      <c r="O692" s="262"/>
      <c r="P692" s="262"/>
      <c r="Q692" s="262"/>
      <c r="R692" s="262"/>
      <c r="S692" s="262"/>
      <c r="T692" s="263"/>
      <c r="U692" s="15"/>
      <c r="V692" s="15"/>
      <c r="W692" s="15"/>
      <c r="X692" s="15"/>
      <c r="Y692" s="15"/>
      <c r="Z692" s="15"/>
      <c r="AA692" s="15"/>
      <c r="AB692" s="15"/>
      <c r="AC692" s="15"/>
      <c r="AD692" s="15"/>
      <c r="AE692" s="15"/>
      <c r="AT692" s="264" t="s">
        <v>136</v>
      </c>
      <c r="AU692" s="264" t="s">
        <v>85</v>
      </c>
      <c r="AV692" s="15" t="s">
        <v>83</v>
      </c>
      <c r="AW692" s="15" t="s">
        <v>31</v>
      </c>
      <c r="AX692" s="15" t="s">
        <v>75</v>
      </c>
      <c r="AY692" s="264" t="s">
        <v>126</v>
      </c>
    </row>
    <row r="693" s="13" customFormat="1">
      <c r="A693" s="13"/>
      <c r="B693" s="232"/>
      <c r="C693" s="233"/>
      <c r="D693" s="234" t="s">
        <v>136</v>
      </c>
      <c r="E693" s="235" t="s">
        <v>1</v>
      </c>
      <c r="F693" s="236" t="s">
        <v>1208</v>
      </c>
      <c r="G693" s="233"/>
      <c r="H693" s="237">
        <v>150</v>
      </c>
      <c r="I693" s="238"/>
      <c r="J693" s="233"/>
      <c r="K693" s="233"/>
      <c r="L693" s="239"/>
      <c r="M693" s="240"/>
      <c r="N693" s="241"/>
      <c r="O693" s="241"/>
      <c r="P693" s="241"/>
      <c r="Q693" s="241"/>
      <c r="R693" s="241"/>
      <c r="S693" s="241"/>
      <c r="T693" s="242"/>
      <c r="U693" s="13"/>
      <c r="V693" s="13"/>
      <c r="W693" s="13"/>
      <c r="X693" s="13"/>
      <c r="Y693" s="13"/>
      <c r="Z693" s="13"/>
      <c r="AA693" s="13"/>
      <c r="AB693" s="13"/>
      <c r="AC693" s="13"/>
      <c r="AD693" s="13"/>
      <c r="AE693" s="13"/>
      <c r="AT693" s="243" t="s">
        <v>136</v>
      </c>
      <c r="AU693" s="243" t="s">
        <v>85</v>
      </c>
      <c r="AV693" s="13" t="s">
        <v>85</v>
      </c>
      <c r="AW693" s="13" t="s">
        <v>31</v>
      </c>
      <c r="AX693" s="13" t="s">
        <v>75</v>
      </c>
      <c r="AY693" s="243" t="s">
        <v>126</v>
      </c>
    </row>
    <row r="694" s="15" customFormat="1">
      <c r="A694" s="15"/>
      <c r="B694" s="255"/>
      <c r="C694" s="256"/>
      <c r="D694" s="234" t="s">
        <v>136</v>
      </c>
      <c r="E694" s="257" t="s">
        <v>1</v>
      </c>
      <c r="F694" s="258" t="s">
        <v>958</v>
      </c>
      <c r="G694" s="256"/>
      <c r="H694" s="257" t="s">
        <v>1</v>
      </c>
      <c r="I694" s="259"/>
      <c r="J694" s="256"/>
      <c r="K694" s="256"/>
      <c r="L694" s="260"/>
      <c r="M694" s="261"/>
      <c r="N694" s="262"/>
      <c r="O694" s="262"/>
      <c r="P694" s="262"/>
      <c r="Q694" s="262"/>
      <c r="R694" s="262"/>
      <c r="S694" s="262"/>
      <c r="T694" s="263"/>
      <c r="U694" s="15"/>
      <c r="V694" s="15"/>
      <c r="W694" s="15"/>
      <c r="X694" s="15"/>
      <c r="Y694" s="15"/>
      <c r="Z694" s="15"/>
      <c r="AA694" s="15"/>
      <c r="AB694" s="15"/>
      <c r="AC694" s="15"/>
      <c r="AD694" s="15"/>
      <c r="AE694" s="15"/>
      <c r="AT694" s="264" t="s">
        <v>136</v>
      </c>
      <c r="AU694" s="264" t="s">
        <v>85</v>
      </c>
      <c r="AV694" s="15" t="s">
        <v>83</v>
      </c>
      <c r="AW694" s="15" t="s">
        <v>31</v>
      </c>
      <c r="AX694" s="15" t="s">
        <v>75</v>
      </c>
      <c r="AY694" s="264" t="s">
        <v>126</v>
      </c>
    </row>
    <row r="695" s="13" customFormat="1">
      <c r="A695" s="13"/>
      <c r="B695" s="232"/>
      <c r="C695" s="233"/>
      <c r="D695" s="234" t="s">
        <v>136</v>
      </c>
      <c r="E695" s="235" t="s">
        <v>1</v>
      </c>
      <c r="F695" s="236" t="s">
        <v>1209</v>
      </c>
      <c r="G695" s="233"/>
      <c r="H695" s="237">
        <v>31.5</v>
      </c>
      <c r="I695" s="238"/>
      <c r="J695" s="233"/>
      <c r="K695" s="233"/>
      <c r="L695" s="239"/>
      <c r="M695" s="240"/>
      <c r="N695" s="241"/>
      <c r="O695" s="241"/>
      <c r="P695" s="241"/>
      <c r="Q695" s="241"/>
      <c r="R695" s="241"/>
      <c r="S695" s="241"/>
      <c r="T695" s="242"/>
      <c r="U695" s="13"/>
      <c r="V695" s="13"/>
      <c r="W695" s="13"/>
      <c r="X695" s="13"/>
      <c r="Y695" s="13"/>
      <c r="Z695" s="13"/>
      <c r="AA695" s="13"/>
      <c r="AB695" s="13"/>
      <c r="AC695" s="13"/>
      <c r="AD695" s="13"/>
      <c r="AE695" s="13"/>
      <c r="AT695" s="243" t="s">
        <v>136</v>
      </c>
      <c r="AU695" s="243" t="s">
        <v>85</v>
      </c>
      <c r="AV695" s="13" t="s">
        <v>85</v>
      </c>
      <c r="AW695" s="13" t="s">
        <v>31</v>
      </c>
      <c r="AX695" s="13" t="s">
        <v>75</v>
      </c>
      <c r="AY695" s="243" t="s">
        <v>126</v>
      </c>
    </row>
    <row r="696" s="15" customFormat="1">
      <c r="A696" s="15"/>
      <c r="B696" s="255"/>
      <c r="C696" s="256"/>
      <c r="D696" s="234" t="s">
        <v>136</v>
      </c>
      <c r="E696" s="257" t="s">
        <v>1</v>
      </c>
      <c r="F696" s="258" t="s">
        <v>960</v>
      </c>
      <c r="G696" s="256"/>
      <c r="H696" s="257" t="s">
        <v>1</v>
      </c>
      <c r="I696" s="259"/>
      <c r="J696" s="256"/>
      <c r="K696" s="256"/>
      <c r="L696" s="260"/>
      <c r="M696" s="261"/>
      <c r="N696" s="262"/>
      <c r="O696" s="262"/>
      <c r="P696" s="262"/>
      <c r="Q696" s="262"/>
      <c r="R696" s="262"/>
      <c r="S696" s="262"/>
      <c r="T696" s="263"/>
      <c r="U696" s="15"/>
      <c r="V696" s="15"/>
      <c r="W696" s="15"/>
      <c r="X696" s="15"/>
      <c r="Y696" s="15"/>
      <c r="Z696" s="15"/>
      <c r="AA696" s="15"/>
      <c r="AB696" s="15"/>
      <c r="AC696" s="15"/>
      <c r="AD696" s="15"/>
      <c r="AE696" s="15"/>
      <c r="AT696" s="264" t="s">
        <v>136</v>
      </c>
      <c r="AU696" s="264" t="s">
        <v>85</v>
      </c>
      <c r="AV696" s="15" t="s">
        <v>83</v>
      </c>
      <c r="AW696" s="15" t="s">
        <v>31</v>
      </c>
      <c r="AX696" s="15" t="s">
        <v>75</v>
      </c>
      <c r="AY696" s="264" t="s">
        <v>126</v>
      </c>
    </row>
    <row r="697" s="13" customFormat="1">
      <c r="A697" s="13"/>
      <c r="B697" s="232"/>
      <c r="C697" s="233"/>
      <c r="D697" s="234" t="s">
        <v>136</v>
      </c>
      <c r="E697" s="235" t="s">
        <v>1</v>
      </c>
      <c r="F697" s="236" t="s">
        <v>1210</v>
      </c>
      <c r="G697" s="233"/>
      <c r="H697" s="237">
        <v>75</v>
      </c>
      <c r="I697" s="238"/>
      <c r="J697" s="233"/>
      <c r="K697" s="233"/>
      <c r="L697" s="239"/>
      <c r="M697" s="240"/>
      <c r="N697" s="241"/>
      <c r="O697" s="241"/>
      <c r="P697" s="241"/>
      <c r="Q697" s="241"/>
      <c r="R697" s="241"/>
      <c r="S697" s="241"/>
      <c r="T697" s="242"/>
      <c r="U697" s="13"/>
      <c r="V697" s="13"/>
      <c r="W697" s="13"/>
      <c r="X697" s="13"/>
      <c r="Y697" s="13"/>
      <c r="Z697" s="13"/>
      <c r="AA697" s="13"/>
      <c r="AB697" s="13"/>
      <c r="AC697" s="13"/>
      <c r="AD697" s="13"/>
      <c r="AE697" s="13"/>
      <c r="AT697" s="243" t="s">
        <v>136</v>
      </c>
      <c r="AU697" s="243" t="s">
        <v>85</v>
      </c>
      <c r="AV697" s="13" t="s">
        <v>85</v>
      </c>
      <c r="AW697" s="13" t="s">
        <v>31</v>
      </c>
      <c r="AX697" s="13" t="s">
        <v>75</v>
      </c>
      <c r="AY697" s="243" t="s">
        <v>126</v>
      </c>
    </row>
    <row r="698" s="15" customFormat="1">
      <c r="A698" s="15"/>
      <c r="B698" s="255"/>
      <c r="C698" s="256"/>
      <c r="D698" s="234" t="s">
        <v>136</v>
      </c>
      <c r="E698" s="257" t="s">
        <v>1</v>
      </c>
      <c r="F698" s="258" t="s">
        <v>962</v>
      </c>
      <c r="G698" s="256"/>
      <c r="H698" s="257" t="s">
        <v>1</v>
      </c>
      <c r="I698" s="259"/>
      <c r="J698" s="256"/>
      <c r="K698" s="256"/>
      <c r="L698" s="260"/>
      <c r="M698" s="261"/>
      <c r="N698" s="262"/>
      <c r="O698" s="262"/>
      <c r="P698" s="262"/>
      <c r="Q698" s="262"/>
      <c r="R698" s="262"/>
      <c r="S698" s="262"/>
      <c r="T698" s="263"/>
      <c r="U698" s="15"/>
      <c r="V698" s="15"/>
      <c r="W698" s="15"/>
      <c r="X698" s="15"/>
      <c r="Y698" s="15"/>
      <c r="Z698" s="15"/>
      <c r="AA698" s="15"/>
      <c r="AB698" s="15"/>
      <c r="AC698" s="15"/>
      <c r="AD698" s="15"/>
      <c r="AE698" s="15"/>
      <c r="AT698" s="264" t="s">
        <v>136</v>
      </c>
      <c r="AU698" s="264" t="s">
        <v>85</v>
      </c>
      <c r="AV698" s="15" t="s">
        <v>83</v>
      </c>
      <c r="AW698" s="15" t="s">
        <v>31</v>
      </c>
      <c r="AX698" s="15" t="s">
        <v>75</v>
      </c>
      <c r="AY698" s="264" t="s">
        <v>126</v>
      </c>
    </row>
    <row r="699" s="13" customFormat="1">
      <c r="A699" s="13"/>
      <c r="B699" s="232"/>
      <c r="C699" s="233"/>
      <c r="D699" s="234" t="s">
        <v>136</v>
      </c>
      <c r="E699" s="235" t="s">
        <v>1</v>
      </c>
      <c r="F699" s="236" t="s">
        <v>478</v>
      </c>
      <c r="G699" s="233"/>
      <c r="H699" s="237">
        <v>55</v>
      </c>
      <c r="I699" s="238"/>
      <c r="J699" s="233"/>
      <c r="K699" s="233"/>
      <c r="L699" s="239"/>
      <c r="M699" s="240"/>
      <c r="N699" s="241"/>
      <c r="O699" s="241"/>
      <c r="P699" s="241"/>
      <c r="Q699" s="241"/>
      <c r="R699" s="241"/>
      <c r="S699" s="241"/>
      <c r="T699" s="242"/>
      <c r="U699" s="13"/>
      <c r="V699" s="13"/>
      <c r="W699" s="13"/>
      <c r="X699" s="13"/>
      <c r="Y699" s="13"/>
      <c r="Z699" s="13"/>
      <c r="AA699" s="13"/>
      <c r="AB699" s="13"/>
      <c r="AC699" s="13"/>
      <c r="AD699" s="13"/>
      <c r="AE699" s="13"/>
      <c r="AT699" s="243" t="s">
        <v>136</v>
      </c>
      <c r="AU699" s="243" t="s">
        <v>85</v>
      </c>
      <c r="AV699" s="13" t="s">
        <v>85</v>
      </c>
      <c r="AW699" s="13" t="s">
        <v>31</v>
      </c>
      <c r="AX699" s="13" t="s">
        <v>75</v>
      </c>
      <c r="AY699" s="243" t="s">
        <v>126</v>
      </c>
    </row>
    <row r="700" s="14" customFormat="1">
      <c r="A700" s="14"/>
      <c r="B700" s="244"/>
      <c r="C700" s="245"/>
      <c r="D700" s="234" t="s">
        <v>136</v>
      </c>
      <c r="E700" s="246" t="s">
        <v>1</v>
      </c>
      <c r="F700" s="247" t="s">
        <v>139</v>
      </c>
      <c r="G700" s="245"/>
      <c r="H700" s="248">
        <v>311.5</v>
      </c>
      <c r="I700" s="249"/>
      <c r="J700" s="245"/>
      <c r="K700" s="245"/>
      <c r="L700" s="250"/>
      <c r="M700" s="251"/>
      <c r="N700" s="252"/>
      <c r="O700" s="252"/>
      <c r="P700" s="252"/>
      <c r="Q700" s="252"/>
      <c r="R700" s="252"/>
      <c r="S700" s="252"/>
      <c r="T700" s="253"/>
      <c r="U700" s="14"/>
      <c r="V700" s="14"/>
      <c r="W700" s="14"/>
      <c r="X700" s="14"/>
      <c r="Y700" s="14"/>
      <c r="Z700" s="14"/>
      <c r="AA700" s="14"/>
      <c r="AB700" s="14"/>
      <c r="AC700" s="14"/>
      <c r="AD700" s="14"/>
      <c r="AE700" s="14"/>
      <c r="AT700" s="254" t="s">
        <v>136</v>
      </c>
      <c r="AU700" s="254" t="s">
        <v>85</v>
      </c>
      <c r="AV700" s="14" t="s">
        <v>134</v>
      </c>
      <c r="AW700" s="14" t="s">
        <v>31</v>
      </c>
      <c r="AX700" s="14" t="s">
        <v>83</v>
      </c>
      <c r="AY700" s="254" t="s">
        <v>126</v>
      </c>
    </row>
    <row r="701" s="2" customFormat="1" ht="62.7" customHeight="1">
      <c r="A701" s="38"/>
      <c r="B701" s="39"/>
      <c r="C701" s="265" t="s">
        <v>1211</v>
      </c>
      <c r="D701" s="265" t="s">
        <v>273</v>
      </c>
      <c r="E701" s="266" t="s">
        <v>1212</v>
      </c>
      <c r="F701" s="267" t="s">
        <v>1213</v>
      </c>
      <c r="G701" s="268" t="s">
        <v>413</v>
      </c>
      <c r="H701" s="269">
        <v>3321.5999999999999</v>
      </c>
      <c r="I701" s="270"/>
      <c r="J701" s="271">
        <f>ROUND(I701*H701,2)</f>
        <v>0</v>
      </c>
      <c r="K701" s="267" t="s">
        <v>132</v>
      </c>
      <c r="L701" s="44"/>
      <c r="M701" s="272" t="s">
        <v>1</v>
      </c>
      <c r="N701" s="273" t="s">
        <v>40</v>
      </c>
      <c r="O701" s="91"/>
      <c r="P701" s="228">
        <f>O701*H701</f>
        <v>0</v>
      </c>
      <c r="Q701" s="228">
        <v>0</v>
      </c>
      <c r="R701" s="228">
        <f>Q701*H701</f>
        <v>0</v>
      </c>
      <c r="S701" s="228">
        <v>0</v>
      </c>
      <c r="T701" s="229">
        <f>S701*H701</f>
        <v>0</v>
      </c>
      <c r="U701" s="38"/>
      <c r="V701" s="38"/>
      <c r="W701" s="38"/>
      <c r="X701" s="38"/>
      <c r="Y701" s="38"/>
      <c r="Z701" s="38"/>
      <c r="AA701" s="38"/>
      <c r="AB701" s="38"/>
      <c r="AC701" s="38"/>
      <c r="AD701" s="38"/>
      <c r="AE701" s="38"/>
      <c r="AR701" s="230" t="s">
        <v>134</v>
      </c>
      <c r="AT701" s="230" t="s">
        <v>273</v>
      </c>
      <c r="AU701" s="230" t="s">
        <v>85</v>
      </c>
      <c r="AY701" s="17" t="s">
        <v>126</v>
      </c>
      <c r="BE701" s="231">
        <f>IF(N701="základní",J701,0)</f>
        <v>0</v>
      </c>
      <c r="BF701" s="231">
        <f>IF(N701="snížená",J701,0)</f>
        <v>0</v>
      </c>
      <c r="BG701" s="231">
        <f>IF(N701="zákl. přenesená",J701,0)</f>
        <v>0</v>
      </c>
      <c r="BH701" s="231">
        <f>IF(N701="sníž. přenesená",J701,0)</f>
        <v>0</v>
      </c>
      <c r="BI701" s="231">
        <f>IF(N701="nulová",J701,0)</f>
        <v>0</v>
      </c>
      <c r="BJ701" s="17" t="s">
        <v>83</v>
      </c>
      <c r="BK701" s="231">
        <f>ROUND(I701*H701,2)</f>
        <v>0</v>
      </c>
      <c r="BL701" s="17" t="s">
        <v>134</v>
      </c>
      <c r="BM701" s="230" t="s">
        <v>1214</v>
      </c>
    </row>
    <row r="702" s="2" customFormat="1">
      <c r="A702" s="38"/>
      <c r="B702" s="39"/>
      <c r="C702" s="40"/>
      <c r="D702" s="234" t="s">
        <v>277</v>
      </c>
      <c r="E702" s="40"/>
      <c r="F702" s="274" t="s">
        <v>1215</v>
      </c>
      <c r="G702" s="40"/>
      <c r="H702" s="40"/>
      <c r="I702" s="275"/>
      <c r="J702" s="40"/>
      <c r="K702" s="40"/>
      <c r="L702" s="44"/>
      <c r="M702" s="276"/>
      <c r="N702" s="277"/>
      <c r="O702" s="91"/>
      <c r="P702" s="91"/>
      <c r="Q702" s="91"/>
      <c r="R702" s="91"/>
      <c r="S702" s="91"/>
      <c r="T702" s="92"/>
      <c r="U702" s="38"/>
      <c r="V702" s="38"/>
      <c r="W702" s="38"/>
      <c r="X702" s="38"/>
      <c r="Y702" s="38"/>
      <c r="Z702" s="38"/>
      <c r="AA702" s="38"/>
      <c r="AB702" s="38"/>
      <c r="AC702" s="38"/>
      <c r="AD702" s="38"/>
      <c r="AE702" s="38"/>
      <c r="AT702" s="17" t="s">
        <v>277</v>
      </c>
      <c r="AU702" s="17" t="s">
        <v>85</v>
      </c>
    </row>
    <row r="703" s="15" customFormat="1">
      <c r="A703" s="15"/>
      <c r="B703" s="255"/>
      <c r="C703" s="256"/>
      <c r="D703" s="234" t="s">
        <v>136</v>
      </c>
      <c r="E703" s="257" t="s">
        <v>1</v>
      </c>
      <c r="F703" s="258" t="s">
        <v>832</v>
      </c>
      <c r="G703" s="256"/>
      <c r="H703" s="257" t="s">
        <v>1</v>
      </c>
      <c r="I703" s="259"/>
      <c r="J703" s="256"/>
      <c r="K703" s="256"/>
      <c r="L703" s="260"/>
      <c r="M703" s="261"/>
      <c r="N703" s="262"/>
      <c r="O703" s="262"/>
      <c r="P703" s="262"/>
      <c r="Q703" s="262"/>
      <c r="R703" s="262"/>
      <c r="S703" s="262"/>
      <c r="T703" s="263"/>
      <c r="U703" s="15"/>
      <c r="V703" s="15"/>
      <c r="W703" s="15"/>
      <c r="X703" s="15"/>
      <c r="Y703" s="15"/>
      <c r="Z703" s="15"/>
      <c r="AA703" s="15"/>
      <c r="AB703" s="15"/>
      <c r="AC703" s="15"/>
      <c r="AD703" s="15"/>
      <c r="AE703" s="15"/>
      <c r="AT703" s="264" t="s">
        <v>136</v>
      </c>
      <c r="AU703" s="264" t="s">
        <v>85</v>
      </c>
      <c r="AV703" s="15" t="s">
        <v>83</v>
      </c>
      <c r="AW703" s="15" t="s">
        <v>31</v>
      </c>
      <c r="AX703" s="15" t="s">
        <v>75</v>
      </c>
      <c r="AY703" s="264" t="s">
        <v>126</v>
      </c>
    </row>
    <row r="704" s="13" customFormat="1">
      <c r="A704" s="13"/>
      <c r="B704" s="232"/>
      <c r="C704" s="233"/>
      <c r="D704" s="234" t="s">
        <v>136</v>
      </c>
      <c r="E704" s="235" t="s">
        <v>1</v>
      </c>
      <c r="F704" s="236" t="s">
        <v>1216</v>
      </c>
      <c r="G704" s="233"/>
      <c r="H704" s="237">
        <v>774</v>
      </c>
      <c r="I704" s="238"/>
      <c r="J704" s="233"/>
      <c r="K704" s="233"/>
      <c r="L704" s="239"/>
      <c r="M704" s="240"/>
      <c r="N704" s="241"/>
      <c r="O704" s="241"/>
      <c r="P704" s="241"/>
      <c r="Q704" s="241"/>
      <c r="R704" s="241"/>
      <c r="S704" s="241"/>
      <c r="T704" s="242"/>
      <c r="U704" s="13"/>
      <c r="V704" s="13"/>
      <c r="W704" s="13"/>
      <c r="X704" s="13"/>
      <c r="Y704" s="13"/>
      <c r="Z704" s="13"/>
      <c r="AA704" s="13"/>
      <c r="AB704" s="13"/>
      <c r="AC704" s="13"/>
      <c r="AD704" s="13"/>
      <c r="AE704" s="13"/>
      <c r="AT704" s="243" t="s">
        <v>136</v>
      </c>
      <c r="AU704" s="243" t="s">
        <v>85</v>
      </c>
      <c r="AV704" s="13" t="s">
        <v>85</v>
      </c>
      <c r="AW704" s="13" t="s">
        <v>31</v>
      </c>
      <c r="AX704" s="13" t="s">
        <v>75</v>
      </c>
      <c r="AY704" s="243" t="s">
        <v>126</v>
      </c>
    </row>
    <row r="705" s="15" customFormat="1">
      <c r="A705" s="15"/>
      <c r="B705" s="255"/>
      <c r="C705" s="256"/>
      <c r="D705" s="234" t="s">
        <v>136</v>
      </c>
      <c r="E705" s="257" t="s">
        <v>1</v>
      </c>
      <c r="F705" s="258" t="s">
        <v>979</v>
      </c>
      <c r="G705" s="256"/>
      <c r="H705" s="257" t="s">
        <v>1</v>
      </c>
      <c r="I705" s="259"/>
      <c r="J705" s="256"/>
      <c r="K705" s="256"/>
      <c r="L705" s="260"/>
      <c r="M705" s="261"/>
      <c r="N705" s="262"/>
      <c r="O705" s="262"/>
      <c r="P705" s="262"/>
      <c r="Q705" s="262"/>
      <c r="R705" s="262"/>
      <c r="S705" s="262"/>
      <c r="T705" s="263"/>
      <c r="U705" s="15"/>
      <c r="V705" s="15"/>
      <c r="W705" s="15"/>
      <c r="X705" s="15"/>
      <c r="Y705" s="15"/>
      <c r="Z705" s="15"/>
      <c r="AA705" s="15"/>
      <c r="AB705" s="15"/>
      <c r="AC705" s="15"/>
      <c r="AD705" s="15"/>
      <c r="AE705" s="15"/>
      <c r="AT705" s="264" t="s">
        <v>136</v>
      </c>
      <c r="AU705" s="264" t="s">
        <v>85</v>
      </c>
      <c r="AV705" s="15" t="s">
        <v>83</v>
      </c>
      <c r="AW705" s="15" t="s">
        <v>31</v>
      </c>
      <c r="AX705" s="15" t="s">
        <v>75</v>
      </c>
      <c r="AY705" s="264" t="s">
        <v>126</v>
      </c>
    </row>
    <row r="706" s="13" customFormat="1">
      <c r="A706" s="13"/>
      <c r="B706" s="232"/>
      <c r="C706" s="233"/>
      <c r="D706" s="234" t="s">
        <v>136</v>
      </c>
      <c r="E706" s="235" t="s">
        <v>1</v>
      </c>
      <c r="F706" s="236" t="s">
        <v>1216</v>
      </c>
      <c r="G706" s="233"/>
      <c r="H706" s="237">
        <v>774</v>
      </c>
      <c r="I706" s="238"/>
      <c r="J706" s="233"/>
      <c r="K706" s="233"/>
      <c r="L706" s="239"/>
      <c r="M706" s="240"/>
      <c r="N706" s="241"/>
      <c r="O706" s="241"/>
      <c r="P706" s="241"/>
      <c r="Q706" s="241"/>
      <c r="R706" s="241"/>
      <c r="S706" s="241"/>
      <c r="T706" s="242"/>
      <c r="U706" s="13"/>
      <c r="V706" s="13"/>
      <c r="W706" s="13"/>
      <c r="X706" s="13"/>
      <c r="Y706" s="13"/>
      <c r="Z706" s="13"/>
      <c r="AA706" s="13"/>
      <c r="AB706" s="13"/>
      <c r="AC706" s="13"/>
      <c r="AD706" s="13"/>
      <c r="AE706" s="13"/>
      <c r="AT706" s="243" t="s">
        <v>136</v>
      </c>
      <c r="AU706" s="243" t="s">
        <v>85</v>
      </c>
      <c r="AV706" s="13" t="s">
        <v>85</v>
      </c>
      <c r="AW706" s="13" t="s">
        <v>31</v>
      </c>
      <c r="AX706" s="13" t="s">
        <v>75</v>
      </c>
      <c r="AY706" s="243" t="s">
        <v>126</v>
      </c>
    </row>
    <row r="707" s="15" customFormat="1">
      <c r="A707" s="15"/>
      <c r="B707" s="255"/>
      <c r="C707" s="256"/>
      <c r="D707" s="234" t="s">
        <v>136</v>
      </c>
      <c r="E707" s="257" t="s">
        <v>1</v>
      </c>
      <c r="F707" s="258" t="s">
        <v>828</v>
      </c>
      <c r="G707" s="256"/>
      <c r="H707" s="257" t="s">
        <v>1</v>
      </c>
      <c r="I707" s="259"/>
      <c r="J707" s="256"/>
      <c r="K707" s="256"/>
      <c r="L707" s="260"/>
      <c r="M707" s="261"/>
      <c r="N707" s="262"/>
      <c r="O707" s="262"/>
      <c r="P707" s="262"/>
      <c r="Q707" s="262"/>
      <c r="R707" s="262"/>
      <c r="S707" s="262"/>
      <c r="T707" s="263"/>
      <c r="U707" s="15"/>
      <c r="V707" s="15"/>
      <c r="W707" s="15"/>
      <c r="X707" s="15"/>
      <c r="Y707" s="15"/>
      <c r="Z707" s="15"/>
      <c r="AA707" s="15"/>
      <c r="AB707" s="15"/>
      <c r="AC707" s="15"/>
      <c r="AD707" s="15"/>
      <c r="AE707" s="15"/>
      <c r="AT707" s="264" t="s">
        <v>136</v>
      </c>
      <c r="AU707" s="264" t="s">
        <v>85</v>
      </c>
      <c r="AV707" s="15" t="s">
        <v>83</v>
      </c>
      <c r="AW707" s="15" t="s">
        <v>31</v>
      </c>
      <c r="AX707" s="15" t="s">
        <v>75</v>
      </c>
      <c r="AY707" s="264" t="s">
        <v>126</v>
      </c>
    </row>
    <row r="708" s="13" customFormat="1">
      <c r="A708" s="13"/>
      <c r="B708" s="232"/>
      <c r="C708" s="233"/>
      <c r="D708" s="234" t="s">
        <v>136</v>
      </c>
      <c r="E708" s="235" t="s">
        <v>1</v>
      </c>
      <c r="F708" s="236" t="s">
        <v>1217</v>
      </c>
      <c r="G708" s="233"/>
      <c r="H708" s="237">
        <v>968.39999999999998</v>
      </c>
      <c r="I708" s="238"/>
      <c r="J708" s="233"/>
      <c r="K708" s="233"/>
      <c r="L708" s="239"/>
      <c r="M708" s="240"/>
      <c r="N708" s="241"/>
      <c r="O708" s="241"/>
      <c r="P708" s="241"/>
      <c r="Q708" s="241"/>
      <c r="R708" s="241"/>
      <c r="S708" s="241"/>
      <c r="T708" s="242"/>
      <c r="U708" s="13"/>
      <c r="V708" s="13"/>
      <c r="W708" s="13"/>
      <c r="X708" s="13"/>
      <c r="Y708" s="13"/>
      <c r="Z708" s="13"/>
      <c r="AA708" s="13"/>
      <c r="AB708" s="13"/>
      <c r="AC708" s="13"/>
      <c r="AD708" s="13"/>
      <c r="AE708" s="13"/>
      <c r="AT708" s="243" t="s">
        <v>136</v>
      </c>
      <c r="AU708" s="243" t="s">
        <v>85</v>
      </c>
      <c r="AV708" s="13" t="s">
        <v>85</v>
      </c>
      <c r="AW708" s="13" t="s">
        <v>31</v>
      </c>
      <c r="AX708" s="13" t="s">
        <v>75</v>
      </c>
      <c r="AY708" s="243" t="s">
        <v>126</v>
      </c>
    </row>
    <row r="709" s="15" customFormat="1">
      <c r="A709" s="15"/>
      <c r="B709" s="255"/>
      <c r="C709" s="256"/>
      <c r="D709" s="234" t="s">
        <v>136</v>
      </c>
      <c r="E709" s="257" t="s">
        <v>1</v>
      </c>
      <c r="F709" s="258" t="s">
        <v>830</v>
      </c>
      <c r="G709" s="256"/>
      <c r="H709" s="257" t="s">
        <v>1</v>
      </c>
      <c r="I709" s="259"/>
      <c r="J709" s="256"/>
      <c r="K709" s="256"/>
      <c r="L709" s="260"/>
      <c r="M709" s="261"/>
      <c r="N709" s="262"/>
      <c r="O709" s="262"/>
      <c r="P709" s="262"/>
      <c r="Q709" s="262"/>
      <c r="R709" s="262"/>
      <c r="S709" s="262"/>
      <c r="T709" s="263"/>
      <c r="U709" s="15"/>
      <c r="V709" s="15"/>
      <c r="W709" s="15"/>
      <c r="X709" s="15"/>
      <c r="Y709" s="15"/>
      <c r="Z709" s="15"/>
      <c r="AA709" s="15"/>
      <c r="AB709" s="15"/>
      <c r="AC709" s="15"/>
      <c r="AD709" s="15"/>
      <c r="AE709" s="15"/>
      <c r="AT709" s="264" t="s">
        <v>136</v>
      </c>
      <c r="AU709" s="264" t="s">
        <v>85</v>
      </c>
      <c r="AV709" s="15" t="s">
        <v>83</v>
      </c>
      <c r="AW709" s="15" t="s">
        <v>31</v>
      </c>
      <c r="AX709" s="15" t="s">
        <v>75</v>
      </c>
      <c r="AY709" s="264" t="s">
        <v>126</v>
      </c>
    </row>
    <row r="710" s="13" customFormat="1">
      <c r="A710" s="13"/>
      <c r="B710" s="232"/>
      <c r="C710" s="233"/>
      <c r="D710" s="234" t="s">
        <v>136</v>
      </c>
      <c r="E710" s="235" t="s">
        <v>1</v>
      </c>
      <c r="F710" s="236" t="s">
        <v>1218</v>
      </c>
      <c r="G710" s="233"/>
      <c r="H710" s="237">
        <v>385.19999999999999</v>
      </c>
      <c r="I710" s="238"/>
      <c r="J710" s="233"/>
      <c r="K710" s="233"/>
      <c r="L710" s="239"/>
      <c r="M710" s="240"/>
      <c r="N710" s="241"/>
      <c r="O710" s="241"/>
      <c r="P710" s="241"/>
      <c r="Q710" s="241"/>
      <c r="R710" s="241"/>
      <c r="S710" s="241"/>
      <c r="T710" s="242"/>
      <c r="U710" s="13"/>
      <c r="V710" s="13"/>
      <c r="W710" s="13"/>
      <c r="X710" s="13"/>
      <c r="Y710" s="13"/>
      <c r="Z710" s="13"/>
      <c r="AA710" s="13"/>
      <c r="AB710" s="13"/>
      <c r="AC710" s="13"/>
      <c r="AD710" s="13"/>
      <c r="AE710" s="13"/>
      <c r="AT710" s="243" t="s">
        <v>136</v>
      </c>
      <c r="AU710" s="243" t="s">
        <v>85</v>
      </c>
      <c r="AV710" s="13" t="s">
        <v>85</v>
      </c>
      <c r="AW710" s="13" t="s">
        <v>31</v>
      </c>
      <c r="AX710" s="13" t="s">
        <v>75</v>
      </c>
      <c r="AY710" s="243" t="s">
        <v>126</v>
      </c>
    </row>
    <row r="711" s="15" customFormat="1">
      <c r="A711" s="15"/>
      <c r="B711" s="255"/>
      <c r="C711" s="256"/>
      <c r="D711" s="234" t="s">
        <v>136</v>
      </c>
      <c r="E711" s="257" t="s">
        <v>1</v>
      </c>
      <c r="F711" s="258" t="s">
        <v>1035</v>
      </c>
      <c r="G711" s="256"/>
      <c r="H711" s="257" t="s">
        <v>1</v>
      </c>
      <c r="I711" s="259"/>
      <c r="J711" s="256"/>
      <c r="K711" s="256"/>
      <c r="L711" s="260"/>
      <c r="M711" s="261"/>
      <c r="N711" s="262"/>
      <c r="O711" s="262"/>
      <c r="P711" s="262"/>
      <c r="Q711" s="262"/>
      <c r="R711" s="262"/>
      <c r="S711" s="262"/>
      <c r="T711" s="263"/>
      <c r="U711" s="15"/>
      <c r="V711" s="15"/>
      <c r="W711" s="15"/>
      <c r="X711" s="15"/>
      <c r="Y711" s="15"/>
      <c r="Z711" s="15"/>
      <c r="AA711" s="15"/>
      <c r="AB711" s="15"/>
      <c r="AC711" s="15"/>
      <c r="AD711" s="15"/>
      <c r="AE711" s="15"/>
      <c r="AT711" s="264" t="s">
        <v>136</v>
      </c>
      <c r="AU711" s="264" t="s">
        <v>85</v>
      </c>
      <c r="AV711" s="15" t="s">
        <v>83</v>
      </c>
      <c r="AW711" s="15" t="s">
        <v>31</v>
      </c>
      <c r="AX711" s="15" t="s">
        <v>75</v>
      </c>
      <c r="AY711" s="264" t="s">
        <v>126</v>
      </c>
    </row>
    <row r="712" s="13" customFormat="1">
      <c r="A712" s="13"/>
      <c r="B712" s="232"/>
      <c r="C712" s="233"/>
      <c r="D712" s="234" t="s">
        <v>136</v>
      </c>
      <c r="E712" s="235" t="s">
        <v>1</v>
      </c>
      <c r="F712" s="236" t="s">
        <v>1219</v>
      </c>
      <c r="G712" s="233"/>
      <c r="H712" s="237">
        <v>420</v>
      </c>
      <c r="I712" s="238"/>
      <c r="J712" s="233"/>
      <c r="K712" s="233"/>
      <c r="L712" s="239"/>
      <c r="M712" s="240"/>
      <c r="N712" s="241"/>
      <c r="O712" s="241"/>
      <c r="P712" s="241"/>
      <c r="Q712" s="241"/>
      <c r="R712" s="241"/>
      <c r="S712" s="241"/>
      <c r="T712" s="242"/>
      <c r="U712" s="13"/>
      <c r="V712" s="13"/>
      <c r="W712" s="13"/>
      <c r="X712" s="13"/>
      <c r="Y712" s="13"/>
      <c r="Z712" s="13"/>
      <c r="AA712" s="13"/>
      <c r="AB712" s="13"/>
      <c r="AC712" s="13"/>
      <c r="AD712" s="13"/>
      <c r="AE712" s="13"/>
      <c r="AT712" s="243" t="s">
        <v>136</v>
      </c>
      <c r="AU712" s="243" t="s">
        <v>85</v>
      </c>
      <c r="AV712" s="13" t="s">
        <v>85</v>
      </c>
      <c r="AW712" s="13" t="s">
        <v>31</v>
      </c>
      <c r="AX712" s="13" t="s">
        <v>75</v>
      </c>
      <c r="AY712" s="243" t="s">
        <v>126</v>
      </c>
    </row>
    <row r="713" s="14" customFormat="1">
      <c r="A713" s="14"/>
      <c r="B713" s="244"/>
      <c r="C713" s="245"/>
      <c r="D713" s="234" t="s">
        <v>136</v>
      </c>
      <c r="E713" s="246" t="s">
        <v>1</v>
      </c>
      <c r="F713" s="247" t="s">
        <v>139</v>
      </c>
      <c r="G713" s="245"/>
      <c r="H713" s="248">
        <v>3321.5999999999999</v>
      </c>
      <c r="I713" s="249"/>
      <c r="J713" s="245"/>
      <c r="K713" s="245"/>
      <c r="L713" s="250"/>
      <c r="M713" s="251"/>
      <c r="N713" s="252"/>
      <c r="O713" s="252"/>
      <c r="P713" s="252"/>
      <c r="Q713" s="252"/>
      <c r="R713" s="252"/>
      <c r="S713" s="252"/>
      <c r="T713" s="253"/>
      <c r="U713" s="14"/>
      <c r="V713" s="14"/>
      <c r="W713" s="14"/>
      <c r="X713" s="14"/>
      <c r="Y713" s="14"/>
      <c r="Z713" s="14"/>
      <c r="AA713" s="14"/>
      <c r="AB713" s="14"/>
      <c r="AC713" s="14"/>
      <c r="AD713" s="14"/>
      <c r="AE713" s="14"/>
      <c r="AT713" s="254" t="s">
        <v>136</v>
      </c>
      <c r="AU713" s="254" t="s">
        <v>85</v>
      </c>
      <c r="AV713" s="14" t="s">
        <v>134</v>
      </c>
      <c r="AW713" s="14" t="s">
        <v>31</v>
      </c>
      <c r="AX713" s="14" t="s">
        <v>83</v>
      </c>
      <c r="AY713" s="254" t="s">
        <v>126</v>
      </c>
    </row>
    <row r="714" s="2" customFormat="1" ht="49.05" customHeight="1">
      <c r="A714" s="38"/>
      <c r="B714" s="39"/>
      <c r="C714" s="265" t="s">
        <v>1220</v>
      </c>
      <c r="D714" s="265" t="s">
        <v>273</v>
      </c>
      <c r="E714" s="266" t="s">
        <v>428</v>
      </c>
      <c r="F714" s="267" t="s">
        <v>429</v>
      </c>
      <c r="G714" s="268" t="s">
        <v>240</v>
      </c>
      <c r="H714" s="269">
        <v>150</v>
      </c>
      <c r="I714" s="270"/>
      <c r="J714" s="271">
        <f>ROUND(I714*H714,2)</f>
        <v>0</v>
      </c>
      <c r="K714" s="267" t="s">
        <v>132</v>
      </c>
      <c r="L714" s="44"/>
      <c r="M714" s="272" t="s">
        <v>1</v>
      </c>
      <c r="N714" s="273" t="s">
        <v>40</v>
      </c>
      <c r="O714" s="91"/>
      <c r="P714" s="228">
        <f>O714*H714</f>
        <v>0</v>
      </c>
      <c r="Q714" s="228">
        <v>0</v>
      </c>
      <c r="R714" s="228">
        <f>Q714*H714</f>
        <v>0</v>
      </c>
      <c r="S714" s="228">
        <v>0</v>
      </c>
      <c r="T714" s="229">
        <f>S714*H714</f>
        <v>0</v>
      </c>
      <c r="U714" s="38"/>
      <c r="V714" s="38"/>
      <c r="W714" s="38"/>
      <c r="X714" s="38"/>
      <c r="Y714" s="38"/>
      <c r="Z714" s="38"/>
      <c r="AA714" s="38"/>
      <c r="AB714" s="38"/>
      <c r="AC714" s="38"/>
      <c r="AD714" s="38"/>
      <c r="AE714" s="38"/>
      <c r="AR714" s="230" t="s">
        <v>134</v>
      </c>
      <c r="AT714" s="230" t="s">
        <v>273</v>
      </c>
      <c r="AU714" s="230" t="s">
        <v>85</v>
      </c>
      <c r="AY714" s="17" t="s">
        <v>126</v>
      </c>
      <c r="BE714" s="231">
        <f>IF(N714="základní",J714,0)</f>
        <v>0</v>
      </c>
      <c r="BF714" s="231">
        <f>IF(N714="snížená",J714,0)</f>
        <v>0</v>
      </c>
      <c r="BG714" s="231">
        <f>IF(N714="zákl. přenesená",J714,0)</f>
        <v>0</v>
      </c>
      <c r="BH714" s="231">
        <f>IF(N714="sníž. přenesená",J714,0)</f>
        <v>0</v>
      </c>
      <c r="BI714" s="231">
        <f>IF(N714="nulová",J714,0)</f>
        <v>0</v>
      </c>
      <c r="BJ714" s="17" t="s">
        <v>83</v>
      </c>
      <c r="BK714" s="231">
        <f>ROUND(I714*H714,2)</f>
        <v>0</v>
      </c>
      <c r="BL714" s="17" t="s">
        <v>134</v>
      </c>
      <c r="BM714" s="230" t="s">
        <v>1221</v>
      </c>
    </row>
    <row r="715" s="2" customFormat="1">
      <c r="A715" s="38"/>
      <c r="B715" s="39"/>
      <c r="C715" s="40"/>
      <c r="D715" s="234" t="s">
        <v>277</v>
      </c>
      <c r="E715" s="40"/>
      <c r="F715" s="274" t="s">
        <v>431</v>
      </c>
      <c r="G715" s="40"/>
      <c r="H715" s="40"/>
      <c r="I715" s="275"/>
      <c r="J715" s="40"/>
      <c r="K715" s="40"/>
      <c r="L715" s="44"/>
      <c r="M715" s="276"/>
      <c r="N715" s="277"/>
      <c r="O715" s="91"/>
      <c r="P715" s="91"/>
      <c r="Q715" s="91"/>
      <c r="R715" s="91"/>
      <c r="S715" s="91"/>
      <c r="T715" s="92"/>
      <c r="U715" s="38"/>
      <c r="V715" s="38"/>
      <c r="W715" s="38"/>
      <c r="X715" s="38"/>
      <c r="Y715" s="38"/>
      <c r="Z715" s="38"/>
      <c r="AA715" s="38"/>
      <c r="AB715" s="38"/>
      <c r="AC715" s="38"/>
      <c r="AD715" s="38"/>
      <c r="AE715" s="38"/>
      <c r="AT715" s="17" t="s">
        <v>277</v>
      </c>
      <c r="AU715" s="17" t="s">
        <v>85</v>
      </c>
    </row>
    <row r="716" s="15" customFormat="1">
      <c r="A716" s="15"/>
      <c r="B716" s="255"/>
      <c r="C716" s="256"/>
      <c r="D716" s="234" t="s">
        <v>136</v>
      </c>
      <c r="E716" s="257" t="s">
        <v>1</v>
      </c>
      <c r="F716" s="258" t="s">
        <v>1222</v>
      </c>
      <c r="G716" s="256"/>
      <c r="H716" s="257" t="s">
        <v>1</v>
      </c>
      <c r="I716" s="259"/>
      <c r="J716" s="256"/>
      <c r="K716" s="256"/>
      <c r="L716" s="260"/>
      <c r="M716" s="261"/>
      <c r="N716" s="262"/>
      <c r="O716" s="262"/>
      <c r="P716" s="262"/>
      <c r="Q716" s="262"/>
      <c r="R716" s="262"/>
      <c r="S716" s="262"/>
      <c r="T716" s="263"/>
      <c r="U716" s="15"/>
      <c r="V716" s="15"/>
      <c r="W716" s="15"/>
      <c r="X716" s="15"/>
      <c r="Y716" s="15"/>
      <c r="Z716" s="15"/>
      <c r="AA716" s="15"/>
      <c r="AB716" s="15"/>
      <c r="AC716" s="15"/>
      <c r="AD716" s="15"/>
      <c r="AE716" s="15"/>
      <c r="AT716" s="264" t="s">
        <v>136</v>
      </c>
      <c r="AU716" s="264" t="s">
        <v>85</v>
      </c>
      <c r="AV716" s="15" t="s">
        <v>83</v>
      </c>
      <c r="AW716" s="15" t="s">
        <v>31</v>
      </c>
      <c r="AX716" s="15" t="s">
        <v>75</v>
      </c>
      <c r="AY716" s="264" t="s">
        <v>126</v>
      </c>
    </row>
    <row r="717" s="13" customFormat="1">
      <c r="A717" s="13"/>
      <c r="B717" s="232"/>
      <c r="C717" s="233"/>
      <c r="D717" s="234" t="s">
        <v>136</v>
      </c>
      <c r="E717" s="235" t="s">
        <v>1</v>
      </c>
      <c r="F717" s="236" t="s">
        <v>1223</v>
      </c>
      <c r="G717" s="233"/>
      <c r="H717" s="237">
        <v>98</v>
      </c>
      <c r="I717" s="238"/>
      <c r="J717" s="233"/>
      <c r="K717" s="233"/>
      <c r="L717" s="239"/>
      <c r="M717" s="240"/>
      <c r="N717" s="241"/>
      <c r="O717" s="241"/>
      <c r="P717" s="241"/>
      <c r="Q717" s="241"/>
      <c r="R717" s="241"/>
      <c r="S717" s="241"/>
      <c r="T717" s="242"/>
      <c r="U717" s="13"/>
      <c r="V717" s="13"/>
      <c r="W717" s="13"/>
      <c r="X717" s="13"/>
      <c r="Y717" s="13"/>
      <c r="Z717" s="13"/>
      <c r="AA717" s="13"/>
      <c r="AB717" s="13"/>
      <c r="AC717" s="13"/>
      <c r="AD717" s="13"/>
      <c r="AE717" s="13"/>
      <c r="AT717" s="243" t="s">
        <v>136</v>
      </c>
      <c r="AU717" s="243" t="s">
        <v>85</v>
      </c>
      <c r="AV717" s="13" t="s">
        <v>85</v>
      </c>
      <c r="AW717" s="13" t="s">
        <v>31</v>
      </c>
      <c r="AX717" s="13" t="s">
        <v>75</v>
      </c>
      <c r="AY717" s="243" t="s">
        <v>126</v>
      </c>
    </row>
    <row r="718" s="15" customFormat="1">
      <c r="A718" s="15"/>
      <c r="B718" s="255"/>
      <c r="C718" s="256"/>
      <c r="D718" s="234" t="s">
        <v>136</v>
      </c>
      <c r="E718" s="257" t="s">
        <v>1</v>
      </c>
      <c r="F718" s="258" t="s">
        <v>1224</v>
      </c>
      <c r="G718" s="256"/>
      <c r="H718" s="257" t="s">
        <v>1</v>
      </c>
      <c r="I718" s="259"/>
      <c r="J718" s="256"/>
      <c r="K718" s="256"/>
      <c r="L718" s="260"/>
      <c r="M718" s="261"/>
      <c r="N718" s="262"/>
      <c r="O718" s="262"/>
      <c r="P718" s="262"/>
      <c r="Q718" s="262"/>
      <c r="R718" s="262"/>
      <c r="S718" s="262"/>
      <c r="T718" s="263"/>
      <c r="U718" s="15"/>
      <c r="V718" s="15"/>
      <c r="W718" s="15"/>
      <c r="X718" s="15"/>
      <c r="Y718" s="15"/>
      <c r="Z718" s="15"/>
      <c r="AA718" s="15"/>
      <c r="AB718" s="15"/>
      <c r="AC718" s="15"/>
      <c r="AD718" s="15"/>
      <c r="AE718" s="15"/>
      <c r="AT718" s="264" t="s">
        <v>136</v>
      </c>
      <c r="AU718" s="264" t="s">
        <v>85</v>
      </c>
      <c r="AV718" s="15" t="s">
        <v>83</v>
      </c>
      <c r="AW718" s="15" t="s">
        <v>31</v>
      </c>
      <c r="AX718" s="15" t="s">
        <v>75</v>
      </c>
      <c r="AY718" s="264" t="s">
        <v>126</v>
      </c>
    </row>
    <row r="719" s="13" customFormat="1">
      <c r="A719" s="13"/>
      <c r="B719" s="232"/>
      <c r="C719" s="233"/>
      <c r="D719" s="234" t="s">
        <v>136</v>
      </c>
      <c r="E719" s="235" t="s">
        <v>1</v>
      </c>
      <c r="F719" s="236" t="s">
        <v>1225</v>
      </c>
      <c r="G719" s="233"/>
      <c r="H719" s="237">
        <v>52</v>
      </c>
      <c r="I719" s="238"/>
      <c r="J719" s="233"/>
      <c r="K719" s="233"/>
      <c r="L719" s="239"/>
      <c r="M719" s="240"/>
      <c r="N719" s="241"/>
      <c r="O719" s="241"/>
      <c r="P719" s="241"/>
      <c r="Q719" s="241"/>
      <c r="R719" s="241"/>
      <c r="S719" s="241"/>
      <c r="T719" s="242"/>
      <c r="U719" s="13"/>
      <c r="V719" s="13"/>
      <c r="W719" s="13"/>
      <c r="X719" s="13"/>
      <c r="Y719" s="13"/>
      <c r="Z719" s="13"/>
      <c r="AA719" s="13"/>
      <c r="AB719" s="13"/>
      <c r="AC719" s="13"/>
      <c r="AD719" s="13"/>
      <c r="AE719" s="13"/>
      <c r="AT719" s="243" t="s">
        <v>136</v>
      </c>
      <c r="AU719" s="243" t="s">
        <v>85</v>
      </c>
      <c r="AV719" s="13" t="s">
        <v>85</v>
      </c>
      <c r="AW719" s="13" t="s">
        <v>31</v>
      </c>
      <c r="AX719" s="13" t="s">
        <v>75</v>
      </c>
      <c r="AY719" s="243" t="s">
        <v>126</v>
      </c>
    </row>
    <row r="720" s="14" customFormat="1">
      <c r="A720" s="14"/>
      <c r="B720" s="244"/>
      <c r="C720" s="245"/>
      <c r="D720" s="234" t="s">
        <v>136</v>
      </c>
      <c r="E720" s="246" t="s">
        <v>1</v>
      </c>
      <c r="F720" s="247" t="s">
        <v>139</v>
      </c>
      <c r="G720" s="245"/>
      <c r="H720" s="248">
        <v>150</v>
      </c>
      <c r="I720" s="249"/>
      <c r="J720" s="245"/>
      <c r="K720" s="245"/>
      <c r="L720" s="250"/>
      <c r="M720" s="251"/>
      <c r="N720" s="252"/>
      <c r="O720" s="252"/>
      <c r="P720" s="252"/>
      <c r="Q720" s="252"/>
      <c r="R720" s="252"/>
      <c r="S720" s="252"/>
      <c r="T720" s="253"/>
      <c r="U720" s="14"/>
      <c r="V720" s="14"/>
      <c r="W720" s="14"/>
      <c r="X720" s="14"/>
      <c r="Y720" s="14"/>
      <c r="Z720" s="14"/>
      <c r="AA720" s="14"/>
      <c r="AB720" s="14"/>
      <c r="AC720" s="14"/>
      <c r="AD720" s="14"/>
      <c r="AE720" s="14"/>
      <c r="AT720" s="254" t="s">
        <v>136</v>
      </c>
      <c r="AU720" s="254" t="s">
        <v>85</v>
      </c>
      <c r="AV720" s="14" t="s">
        <v>134</v>
      </c>
      <c r="AW720" s="14" t="s">
        <v>31</v>
      </c>
      <c r="AX720" s="14" t="s">
        <v>83</v>
      </c>
      <c r="AY720" s="254" t="s">
        <v>126</v>
      </c>
    </row>
    <row r="721" s="2" customFormat="1" ht="62.7" customHeight="1">
      <c r="A721" s="38"/>
      <c r="B721" s="39"/>
      <c r="C721" s="265" t="s">
        <v>1226</v>
      </c>
      <c r="D721" s="265" t="s">
        <v>273</v>
      </c>
      <c r="E721" s="266" t="s">
        <v>1227</v>
      </c>
      <c r="F721" s="267" t="s">
        <v>1228</v>
      </c>
      <c r="G721" s="268" t="s">
        <v>240</v>
      </c>
      <c r="H721" s="269">
        <v>30</v>
      </c>
      <c r="I721" s="270"/>
      <c r="J721" s="271">
        <f>ROUND(I721*H721,2)</f>
        <v>0</v>
      </c>
      <c r="K721" s="267" t="s">
        <v>132</v>
      </c>
      <c r="L721" s="44"/>
      <c r="M721" s="272" t="s">
        <v>1</v>
      </c>
      <c r="N721" s="273" t="s">
        <v>40</v>
      </c>
      <c r="O721" s="91"/>
      <c r="P721" s="228">
        <f>O721*H721</f>
        <v>0</v>
      </c>
      <c r="Q721" s="228">
        <v>0</v>
      </c>
      <c r="R721" s="228">
        <f>Q721*H721</f>
        <v>0</v>
      </c>
      <c r="S721" s="228">
        <v>0</v>
      </c>
      <c r="T721" s="229">
        <f>S721*H721</f>
        <v>0</v>
      </c>
      <c r="U721" s="38"/>
      <c r="V721" s="38"/>
      <c r="W721" s="38"/>
      <c r="X721" s="38"/>
      <c r="Y721" s="38"/>
      <c r="Z721" s="38"/>
      <c r="AA721" s="38"/>
      <c r="AB721" s="38"/>
      <c r="AC721" s="38"/>
      <c r="AD721" s="38"/>
      <c r="AE721" s="38"/>
      <c r="AR721" s="230" t="s">
        <v>134</v>
      </c>
      <c r="AT721" s="230" t="s">
        <v>273</v>
      </c>
      <c r="AU721" s="230" t="s">
        <v>85</v>
      </c>
      <c r="AY721" s="17" t="s">
        <v>126</v>
      </c>
      <c r="BE721" s="231">
        <f>IF(N721="základní",J721,0)</f>
        <v>0</v>
      </c>
      <c r="BF721" s="231">
        <f>IF(N721="snížená",J721,0)</f>
        <v>0</v>
      </c>
      <c r="BG721" s="231">
        <f>IF(N721="zákl. přenesená",J721,0)</f>
        <v>0</v>
      </c>
      <c r="BH721" s="231">
        <f>IF(N721="sníž. přenesená",J721,0)</f>
        <v>0</v>
      </c>
      <c r="BI721" s="231">
        <f>IF(N721="nulová",J721,0)</f>
        <v>0</v>
      </c>
      <c r="BJ721" s="17" t="s">
        <v>83</v>
      </c>
      <c r="BK721" s="231">
        <f>ROUND(I721*H721,2)</f>
        <v>0</v>
      </c>
      <c r="BL721" s="17" t="s">
        <v>134</v>
      </c>
      <c r="BM721" s="230" t="s">
        <v>1229</v>
      </c>
    </row>
    <row r="722" s="2" customFormat="1">
      <c r="A722" s="38"/>
      <c r="B722" s="39"/>
      <c r="C722" s="40"/>
      <c r="D722" s="234" t="s">
        <v>277</v>
      </c>
      <c r="E722" s="40"/>
      <c r="F722" s="274" t="s">
        <v>431</v>
      </c>
      <c r="G722" s="40"/>
      <c r="H722" s="40"/>
      <c r="I722" s="275"/>
      <c r="J722" s="40"/>
      <c r="K722" s="40"/>
      <c r="L722" s="44"/>
      <c r="M722" s="276"/>
      <c r="N722" s="277"/>
      <c r="O722" s="91"/>
      <c r="P722" s="91"/>
      <c r="Q722" s="91"/>
      <c r="R722" s="91"/>
      <c r="S722" s="91"/>
      <c r="T722" s="92"/>
      <c r="U722" s="38"/>
      <c r="V722" s="38"/>
      <c r="W722" s="38"/>
      <c r="X722" s="38"/>
      <c r="Y722" s="38"/>
      <c r="Z722" s="38"/>
      <c r="AA722" s="38"/>
      <c r="AB722" s="38"/>
      <c r="AC722" s="38"/>
      <c r="AD722" s="38"/>
      <c r="AE722" s="38"/>
      <c r="AT722" s="17" t="s">
        <v>277</v>
      </c>
      <c r="AU722" s="17" t="s">
        <v>85</v>
      </c>
    </row>
    <row r="723" s="15" customFormat="1">
      <c r="A723" s="15"/>
      <c r="B723" s="255"/>
      <c r="C723" s="256"/>
      <c r="D723" s="234" t="s">
        <v>136</v>
      </c>
      <c r="E723" s="257" t="s">
        <v>1</v>
      </c>
      <c r="F723" s="258" t="s">
        <v>1230</v>
      </c>
      <c r="G723" s="256"/>
      <c r="H723" s="257" t="s">
        <v>1</v>
      </c>
      <c r="I723" s="259"/>
      <c r="J723" s="256"/>
      <c r="K723" s="256"/>
      <c r="L723" s="260"/>
      <c r="M723" s="261"/>
      <c r="N723" s="262"/>
      <c r="O723" s="262"/>
      <c r="P723" s="262"/>
      <c r="Q723" s="262"/>
      <c r="R723" s="262"/>
      <c r="S723" s="262"/>
      <c r="T723" s="263"/>
      <c r="U723" s="15"/>
      <c r="V723" s="15"/>
      <c r="W723" s="15"/>
      <c r="X723" s="15"/>
      <c r="Y723" s="15"/>
      <c r="Z723" s="15"/>
      <c r="AA723" s="15"/>
      <c r="AB723" s="15"/>
      <c r="AC723" s="15"/>
      <c r="AD723" s="15"/>
      <c r="AE723" s="15"/>
      <c r="AT723" s="264" t="s">
        <v>136</v>
      </c>
      <c r="AU723" s="264" t="s">
        <v>85</v>
      </c>
      <c r="AV723" s="15" t="s">
        <v>83</v>
      </c>
      <c r="AW723" s="15" t="s">
        <v>31</v>
      </c>
      <c r="AX723" s="15" t="s">
        <v>75</v>
      </c>
      <c r="AY723" s="264" t="s">
        <v>126</v>
      </c>
    </row>
    <row r="724" s="13" customFormat="1">
      <c r="A724" s="13"/>
      <c r="B724" s="232"/>
      <c r="C724" s="233"/>
      <c r="D724" s="234" t="s">
        <v>136</v>
      </c>
      <c r="E724" s="235" t="s">
        <v>1</v>
      </c>
      <c r="F724" s="236" t="s">
        <v>317</v>
      </c>
      <c r="G724" s="233"/>
      <c r="H724" s="237">
        <v>30</v>
      </c>
      <c r="I724" s="238"/>
      <c r="J724" s="233"/>
      <c r="K724" s="233"/>
      <c r="L724" s="239"/>
      <c r="M724" s="240"/>
      <c r="N724" s="241"/>
      <c r="O724" s="241"/>
      <c r="P724" s="241"/>
      <c r="Q724" s="241"/>
      <c r="R724" s="241"/>
      <c r="S724" s="241"/>
      <c r="T724" s="242"/>
      <c r="U724" s="13"/>
      <c r="V724" s="13"/>
      <c r="W724" s="13"/>
      <c r="X724" s="13"/>
      <c r="Y724" s="13"/>
      <c r="Z724" s="13"/>
      <c r="AA724" s="13"/>
      <c r="AB724" s="13"/>
      <c r="AC724" s="13"/>
      <c r="AD724" s="13"/>
      <c r="AE724" s="13"/>
      <c r="AT724" s="243" t="s">
        <v>136</v>
      </c>
      <c r="AU724" s="243" t="s">
        <v>85</v>
      </c>
      <c r="AV724" s="13" t="s">
        <v>85</v>
      </c>
      <c r="AW724" s="13" t="s">
        <v>31</v>
      </c>
      <c r="AX724" s="13" t="s">
        <v>75</v>
      </c>
      <c r="AY724" s="243" t="s">
        <v>126</v>
      </c>
    </row>
    <row r="725" s="14" customFormat="1">
      <c r="A725" s="14"/>
      <c r="B725" s="244"/>
      <c r="C725" s="245"/>
      <c r="D725" s="234" t="s">
        <v>136</v>
      </c>
      <c r="E725" s="246" t="s">
        <v>1</v>
      </c>
      <c r="F725" s="247" t="s">
        <v>139</v>
      </c>
      <c r="G725" s="245"/>
      <c r="H725" s="248">
        <v>30</v>
      </c>
      <c r="I725" s="249"/>
      <c r="J725" s="245"/>
      <c r="K725" s="245"/>
      <c r="L725" s="250"/>
      <c r="M725" s="251"/>
      <c r="N725" s="252"/>
      <c r="O725" s="252"/>
      <c r="P725" s="252"/>
      <c r="Q725" s="252"/>
      <c r="R725" s="252"/>
      <c r="S725" s="252"/>
      <c r="T725" s="253"/>
      <c r="U725" s="14"/>
      <c r="V725" s="14"/>
      <c r="W725" s="14"/>
      <c r="X725" s="14"/>
      <c r="Y725" s="14"/>
      <c r="Z725" s="14"/>
      <c r="AA725" s="14"/>
      <c r="AB725" s="14"/>
      <c r="AC725" s="14"/>
      <c r="AD725" s="14"/>
      <c r="AE725" s="14"/>
      <c r="AT725" s="254" t="s">
        <v>136</v>
      </c>
      <c r="AU725" s="254" t="s">
        <v>85</v>
      </c>
      <c r="AV725" s="14" t="s">
        <v>134</v>
      </c>
      <c r="AW725" s="14" t="s">
        <v>31</v>
      </c>
      <c r="AX725" s="14" t="s">
        <v>83</v>
      </c>
      <c r="AY725" s="254" t="s">
        <v>126</v>
      </c>
    </row>
    <row r="726" s="2" customFormat="1" ht="49.05" customHeight="1">
      <c r="A726" s="38"/>
      <c r="B726" s="39"/>
      <c r="C726" s="265" t="s">
        <v>1128</v>
      </c>
      <c r="D726" s="265" t="s">
        <v>273</v>
      </c>
      <c r="E726" s="266" t="s">
        <v>434</v>
      </c>
      <c r="F726" s="267" t="s">
        <v>435</v>
      </c>
      <c r="G726" s="268" t="s">
        <v>240</v>
      </c>
      <c r="H726" s="269">
        <v>90</v>
      </c>
      <c r="I726" s="270"/>
      <c r="J726" s="271">
        <f>ROUND(I726*H726,2)</f>
        <v>0</v>
      </c>
      <c r="K726" s="267" t="s">
        <v>132</v>
      </c>
      <c r="L726" s="44"/>
      <c r="M726" s="272" t="s">
        <v>1</v>
      </c>
      <c r="N726" s="273" t="s">
        <v>40</v>
      </c>
      <c r="O726" s="91"/>
      <c r="P726" s="228">
        <f>O726*H726</f>
        <v>0</v>
      </c>
      <c r="Q726" s="228">
        <v>0</v>
      </c>
      <c r="R726" s="228">
        <f>Q726*H726</f>
        <v>0</v>
      </c>
      <c r="S726" s="228">
        <v>0</v>
      </c>
      <c r="T726" s="229">
        <f>S726*H726</f>
        <v>0</v>
      </c>
      <c r="U726" s="38"/>
      <c r="V726" s="38"/>
      <c r="W726" s="38"/>
      <c r="X726" s="38"/>
      <c r="Y726" s="38"/>
      <c r="Z726" s="38"/>
      <c r="AA726" s="38"/>
      <c r="AB726" s="38"/>
      <c r="AC726" s="38"/>
      <c r="AD726" s="38"/>
      <c r="AE726" s="38"/>
      <c r="AR726" s="230" t="s">
        <v>134</v>
      </c>
      <c r="AT726" s="230" t="s">
        <v>273</v>
      </c>
      <c r="AU726" s="230" t="s">
        <v>85</v>
      </c>
      <c r="AY726" s="17" t="s">
        <v>126</v>
      </c>
      <c r="BE726" s="231">
        <f>IF(N726="základní",J726,0)</f>
        <v>0</v>
      </c>
      <c r="BF726" s="231">
        <f>IF(N726="snížená",J726,0)</f>
        <v>0</v>
      </c>
      <c r="BG726" s="231">
        <f>IF(N726="zákl. přenesená",J726,0)</f>
        <v>0</v>
      </c>
      <c r="BH726" s="231">
        <f>IF(N726="sníž. přenesená",J726,0)</f>
        <v>0</v>
      </c>
      <c r="BI726" s="231">
        <f>IF(N726="nulová",J726,0)</f>
        <v>0</v>
      </c>
      <c r="BJ726" s="17" t="s">
        <v>83</v>
      </c>
      <c r="BK726" s="231">
        <f>ROUND(I726*H726,2)</f>
        <v>0</v>
      </c>
      <c r="BL726" s="17" t="s">
        <v>134</v>
      </c>
      <c r="BM726" s="230" t="s">
        <v>1231</v>
      </c>
    </row>
    <row r="727" s="2" customFormat="1">
      <c r="A727" s="38"/>
      <c r="B727" s="39"/>
      <c r="C727" s="40"/>
      <c r="D727" s="234" t="s">
        <v>1162</v>
      </c>
      <c r="E727" s="40"/>
      <c r="F727" s="274" t="s">
        <v>1232</v>
      </c>
      <c r="G727" s="40"/>
      <c r="H727" s="40"/>
      <c r="I727" s="275"/>
      <c r="J727" s="40"/>
      <c r="K727" s="40"/>
      <c r="L727" s="44"/>
      <c r="M727" s="276"/>
      <c r="N727" s="277"/>
      <c r="O727" s="91"/>
      <c r="P727" s="91"/>
      <c r="Q727" s="91"/>
      <c r="R727" s="91"/>
      <c r="S727" s="91"/>
      <c r="T727" s="92"/>
      <c r="U727" s="38"/>
      <c r="V727" s="38"/>
      <c r="W727" s="38"/>
      <c r="X727" s="38"/>
      <c r="Y727" s="38"/>
      <c r="Z727" s="38"/>
      <c r="AA727" s="38"/>
      <c r="AB727" s="38"/>
      <c r="AC727" s="38"/>
      <c r="AD727" s="38"/>
      <c r="AE727" s="38"/>
      <c r="AT727" s="17" t="s">
        <v>1162</v>
      </c>
      <c r="AU727" s="17" t="s">
        <v>85</v>
      </c>
    </row>
    <row r="728" s="15" customFormat="1">
      <c r="A728" s="15"/>
      <c r="B728" s="255"/>
      <c r="C728" s="256"/>
      <c r="D728" s="234" t="s">
        <v>136</v>
      </c>
      <c r="E728" s="257" t="s">
        <v>1</v>
      </c>
      <c r="F728" s="258" t="s">
        <v>981</v>
      </c>
      <c r="G728" s="256"/>
      <c r="H728" s="257" t="s">
        <v>1</v>
      </c>
      <c r="I728" s="259"/>
      <c r="J728" s="256"/>
      <c r="K728" s="256"/>
      <c r="L728" s="260"/>
      <c r="M728" s="261"/>
      <c r="N728" s="262"/>
      <c r="O728" s="262"/>
      <c r="P728" s="262"/>
      <c r="Q728" s="262"/>
      <c r="R728" s="262"/>
      <c r="S728" s="262"/>
      <c r="T728" s="263"/>
      <c r="U728" s="15"/>
      <c r="V728" s="15"/>
      <c r="W728" s="15"/>
      <c r="X728" s="15"/>
      <c r="Y728" s="15"/>
      <c r="Z728" s="15"/>
      <c r="AA728" s="15"/>
      <c r="AB728" s="15"/>
      <c r="AC728" s="15"/>
      <c r="AD728" s="15"/>
      <c r="AE728" s="15"/>
      <c r="AT728" s="264" t="s">
        <v>136</v>
      </c>
      <c r="AU728" s="264" t="s">
        <v>85</v>
      </c>
      <c r="AV728" s="15" t="s">
        <v>83</v>
      </c>
      <c r="AW728" s="15" t="s">
        <v>31</v>
      </c>
      <c r="AX728" s="15" t="s">
        <v>75</v>
      </c>
      <c r="AY728" s="264" t="s">
        <v>126</v>
      </c>
    </row>
    <row r="729" s="13" customFormat="1">
      <c r="A729" s="13"/>
      <c r="B729" s="232"/>
      <c r="C729" s="233"/>
      <c r="D729" s="234" t="s">
        <v>136</v>
      </c>
      <c r="E729" s="235" t="s">
        <v>1</v>
      </c>
      <c r="F729" s="236" t="s">
        <v>393</v>
      </c>
      <c r="G729" s="233"/>
      <c r="H729" s="237">
        <v>60</v>
      </c>
      <c r="I729" s="238"/>
      <c r="J729" s="233"/>
      <c r="K729" s="233"/>
      <c r="L729" s="239"/>
      <c r="M729" s="240"/>
      <c r="N729" s="241"/>
      <c r="O729" s="241"/>
      <c r="P729" s="241"/>
      <c r="Q729" s="241"/>
      <c r="R729" s="241"/>
      <c r="S729" s="241"/>
      <c r="T729" s="242"/>
      <c r="U729" s="13"/>
      <c r="V729" s="13"/>
      <c r="W729" s="13"/>
      <c r="X729" s="13"/>
      <c r="Y729" s="13"/>
      <c r="Z729" s="13"/>
      <c r="AA729" s="13"/>
      <c r="AB729" s="13"/>
      <c r="AC729" s="13"/>
      <c r="AD729" s="13"/>
      <c r="AE729" s="13"/>
      <c r="AT729" s="243" t="s">
        <v>136</v>
      </c>
      <c r="AU729" s="243" t="s">
        <v>85</v>
      </c>
      <c r="AV729" s="13" t="s">
        <v>85</v>
      </c>
      <c r="AW729" s="13" t="s">
        <v>31</v>
      </c>
      <c r="AX729" s="13" t="s">
        <v>75</v>
      </c>
      <c r="AY729" s="243" t="s">
        <v>126</v>
      </c>
    </row>
    <row r="730" s="15" customFormat="1">
      <c r="A730" s="15"/>
      <c r="B730" s="255"/>
      <c r="C730" s="256"/>
      <c r="D730" s="234" t="s">
        <v>136</v>
      </c>
      <c r="E730" s="257" t="s">
        <v>1</v>
      </c>
      <c r="F730" s="258" t="s">
        <v>984</v>
      </c>
      <c r="G730" s="256"/>
      <c r="H730" s="257" t="s">
        <v>1</v>
      </c>
      <c r="I730" s="259"/>
      <c r="J730" s="256"/>
      <c r="K730" s="256"/>
      <c r="L730" s="260"/>
      <c r="M730" s="261"/>
      <c r="N730" s="262"/>
      <c r="O730" s="262"/>
      <c r="P730" s="262"/>
      <c r="Q730" s="262"/>
      <c r="R730" s="262"/>
      <c r="S730" s="262"/>
      <c r="T730" s="263"/>
      <c r="U730" s="15"/>
      <c r="V730" s="15"/>
      <c r="W730" s="15"/>
      <c r="X730" s="15"/>
      <c r="Y730" s="15"/>
      <c r="Z730" s="15"/>
      <c r="AA730" s="15"/>
      <c r="AB730" s="15"/>
      <c r="AC730" s="15"/>
      <c r="AD730" s="15"/>
      <c r="AE730" s="15"/>
      <c r="AT730" s="264" t="s">
        <v>136</v>
      </c>
      <c r="AU730" s="264" t="s">
        <v>85</v>
      </c>
      <c r="AV730" s="15" t="s">
        <v>83</v>
      </c>
      <c r="AW730" s="15" t="s">
        <v>31</v>
      </c>
      <c r="AX730" s="15" t="s">
        <v>75</v>
      </c>
      <c r="AY730" s="264" t="s">
        <v>126</v>
      </c>
    </row>
    <row r="731" s="13" customFormat="1">
      <c r="A731" s="13"/>
      <c r="B731" s="232"/>
      <c r="C731" s="233"/>
      <c r="D731" s="234" t="s">
        <v>136</v>
      </c>
      <c r="E731" s="235" t="s">
        <v>1</v>
      </c>
      <c r="F731" s="236" t="s">
        <v>317</v>
      </c>
      <c r="G731" s="233"/>
      <c r="H731" s="237">
        <v>30</v>
      </c>
      <c r="I731" s="238"/>
      <c r="J731" s="233"/>
      <c r="K731" s="233"/>
      <c r="L731" s="239"/>
      <c r="M731" s="240"/>
      <c r="N731" s="241"/>
      <c r="O731" s="241"/>
      <c r="P731" s="241"/>
      <c r="Q731" s="241"/>
      <c r="R731" s="241"/>
      <c r="S731" s="241"/>
      <c r="T731" s="242"/>
      <c r="U731" s="13"/>
      <c r="V731" s="13"/>
      <c r="W731" s="13"/>
      <c r="X731" s="13"/>
      <c r="Y731" s="13"/>
      <c r="Z731" s="13"/>
      <c r="AA731" s="13"/>
      <c r="AB731" s="13"/>
      <c r="AC731" s="13"/>
      <c r="AD731" s="13"/>
      <c r="AE731" s="13"/>
      <c r="AT731" s="243" t="s">
        <v>136</v>
      </c>
      <c r="AU731" s="243" t="s">
        <v>85</v>
      </c>
      <c r="AV731" s="13" t="s">
        <v>85</v>
      </c>
      <c r="AW731" s="13" t="s">
        <v>31</v>
      </c>
      <c r="AX731" s="13" t="s">
        <v>75</v>
      </c>
      <c r="AY731" s="243" t="s">
        <v>126</v>
      </c>
    </row>
    <row r="732" s="14" customFormat="1">
      <c r="A732" s="14"/>
      <c r="B732" s="244"/>
      <c r="C732" s="245"/>
      <c r="D732" s="234" t="s">
        <v>136</v>
      </c>
      <c r="E732" s="246" t="s">
        <v>1</v>
      </c>
      <c r="F732" s="247" t="s">
        <v>139</v>
      </c>
      <c r="G732" s="245"/>
      <c r="H732" s="248">
        <v>90</v>
      </c>
      <c r="I732" s="249"/>
      <c r="J732" s="245"/>
      <c r="K732" s="245"/>
      <c r="L732" s="250"/>
      <c r="M732" s="251"/>
      <c r="N732" s="252"/>
      <c r="O732" s="252"/>
      <c r="P732" s="252"/>
      <c r="Q732" s="252"/>
      <c r="R732" s="252"/>
      <c r="S732" s="252"/>
      <c r="T732" s="253"/>
      <c r="U732" s="14"/>
      <c r="V732" s="14"/>
      <c r="W732" s="14"/>
      <c r="X732" s="14"/>
      <c r="Y732" s="14"/>
      <c r="Z732" s="14"/>
      <c r="AA732" s="14"/>
      <c r="AB732" s="14"/>
      <c r="AC732" s="14"/>
      <c r="AD732" s="14"/>
      <c r="AE732" s="14"/>
      <c r="AT732" s="254" t="s">
        <v>136</v>
      </c>
      <c r="AU732" s="254" t="s">
        <v>85</v>
      </c>
      <c r="AV732" s="14" t="s">
        <v>134</v>
      </c>
      <c r="AW732" s="14" t="s">
        <v>31</v>
      </c>
      <c r="AX732" s="14" t="s">
        <v>83</v>
      </c>
      <c r="AY732" s="254" t="s">
        <v>126</v>
      </c>
    </row>
    <row r="733" s="2" customFormat="1" ht="62.7" customHeight="1">
      <c r="A733" s="38"/>
      <c r="B733" s="39"/>
      <c r="C733" s="265" t="s">
        <v>1233</v>
      </c>
      <c r="D733" s="265" t="s">
        <v>273</v>
      </c>
      <c r="E733" s="266" t="s">
        <v>1234</v>
      </c>
      <c r="F733" s="267" t="s">
        <v>1235</v>
      </c>
      <c r="G733" s="268" t="s">
        <v>240</v>
      </c>
      <c r="H733" s="269">
        <v>30</v>
      </c>
      <c r="I733" s="270"/>
      <c r="J733" s="271">
        <f>ROUND(I733*H733,2)</f>
        <v>0</v>
      </c>
      <c r="K733" s="267" t="s">
        <v>132</v>
      </c>
      <c r="L733" s="44"/>
      <c r="M733" s="272" t="s">
        <v>1</v>
      </c>
      <c r="N733" s="273" t="s">
        <v>40</v>
      </c>
      <c r="O733" s="91"/>
      <c r="P733" s="228">
        <f>O733*H733</f>
        <v>0</v>
      </c>
      <c r="Q733" s="228">
        <v>0</v>
      </c>
      <c r="R733" s="228">
        <f>Q733*H733</f>
        <v>0</v>
      </c>
      <c r="S733" s="228">
        <v>0</v>
      </c>
      <c r="T733" s="229">
        <f>S733*H733</f>
        <v>0</v>
      </c>
      <c r="U733" s="38"/>
      <c r="V733" s="38"/>
      <c r="W733" s="38"/>
      <c r="X733" s="38"/>
      <c r="Y733" s="38"/>
      <c r="Z733" s="38"/>
      <c r="AA733" s="38"/>
      <c r="AB733" s="38"/>
      <c r="AC733" s="38"/>
      <c r="AD733" s="38"/>
      <c r="AE733" s="38"/>
      <c r="AR733" s="230" t="s">
        <v>134</v>
      </c>
      <c r="AT733" s="230" t="s">
        <v>273</v>
      </c>
      <c r="AU733" s="230" t="s">
        <v>85</v>
      </c>
      <c r="AY733" s="17" t="s">
        <v>126</v>
      </c>
      <c r="BE733" s="231">
        <f>IF(N733="základní",J733,0)</f>
        <v>0</v>
      </c>
      <c r="BF733" s="231">
        <f>IF(N733="snížená",J733,0)</f>
        <v>0</v>
      </c>
      <c r="BG733" s="231">
        <f>IF(N733="zákl. přenesená",J733,0)</f>
        <v>0</v>
      </c>
      <c r="BH733" s="231">
        <f>IF(N733="sníž. přenesená",J733,0)</f>
        <v>0</v>
      </c>
      <c r="BI733" s="231">
        <f>IF(N733="nulová",J733,0)</f>
        <v>0</v>
      </c>
      <c r="BJ733" s="17" t="s">
        <v>83</v>
      </c>
      <c r="BK733" s="231">
        <f>ROUND(I733*H733,2)</f>
        <v>0</v>
      </c>
      <c r="BL733" s="17" t="s">
        <v>134</v>
      </c>
      <c r="BM733" s="230" t="s">
        <v>1236</v>
      </c>
    </row>
    <row r="734" s="2" customFormat="1">
      <c r="A734" s="38"/>
      <c r="B734" s="39"/>
      <c r="C734" s="40"/>
      <c r="D734" s="234" t="s">
        <v>277</v>
      </c>
      <c r="E734" s="40"/>
      <c r="F734" s="274" t="s">
        <v>437</v>
      </c>
      <c r="G734" s="40"/>
      <c r="H734" s="40"/>
      <c r="I734" s="275"/>
      <c r="J734" s="40"/>
      <c r="K734" s="40"/>
      <c r="L734" s="44"/>
      <c r="M734" s="276"/>
      <c r="N734" s="277"/>
      <c r="O734" s="91"/>
      <c r="P734" s="91"/>
      <c r="Q734" s="91"/>
      <c r="R734" s="91"/>
      <c r="S734" s="91"/>
      <c r="T734" s="92"/>
      <c r="U734" s="38"/>
      <c r="V734" s="38"/>
      <c r="W734" s="38"/>
      <c r="X734" s="38"/>
      <c r="Y734" s="38"/>
      <c r="Z734" s="38"/>
      <c r="AA734" s="38"/>
      <c r="AB734" s="38"/>
      <c r="AC734" s="38"/>
      <c r="AD734" s="38"/>
      <c r="AE734" s="38"/>
      <c r="AT734" s="17" t="s">
        <v>277</v>
      </c>
      <c r="AU734" s="17" t="s">
        <v>85</v>
      </c>
    </row>
    <row r="735" s="15" customFormat="1">
      <c r="A735" s="15"/>
      <c r="B735" s="255"/>
      <c r="C735" s="256"/>
      <c r="D735" s="234" t="s">
        <v>136</v>
      </c>
      <c r="E735" s="257" t="s">
        <v>1</v>
      </c>
      <c r="F735" s="258" t="s">
        <v>983</v>
      </c>
      <c r="G735" s="256"/>
      <c r="H735" s="257" t="s">
        <v>1</v>
      </c>
      <c r="I735" s="259"/>
      <c r="J735" s="256"/>
      <c r="K735" s="256"/>
      <c r="L735" s="260"/>
      <c r="M735" s="261"/>
      <c r="N735" s="262"/>
      <c r="O735" s="262"/>
      <c r="P735" s="262"/>
      <c r="Q735" s="262"/>
      <c r="R735" s="262"/>
      <c r="S735" s="262"/>
      <c r="T735" s="263"/>
      <c r="U735" s="15"/>
      <c r="V735" s="15"/>
      <c r="W735" s="15"/>
      <c r="X735" s="15"/>
      <c r="Y735" s="15"/>
      <c r="Z735" s="15"/>
      <c r="AA735" s="15"/>
      <c r="AB735" s="15"/>
      <c r="AC735" s="15"/>
      <c r="AD735" s="15"/>
      <c r="AE735" s="15"/>
      <c r="AT735" s="264" t="s">
        <v>136</v>
      </c>
      <c r="AU735" s="264" t="s">
        <v>85</v>
      </c>
      <c r="AV735" s="15" t="s">
        <v>83</v>
      </c>
      <c r="AW735" s="15" t="s">
        <v>31</v>
      </c>
      <c r="AX735" s="15" t="s">
        <v>75</v>
      </c>
      <c r="AY735" s="264" t="s">
        <v>126</v>
      </c>
    </row>
    <row r="736" s="13" customFormat="1">
      <c r="A736" s="13"/>
      <c r="B736" s="232"/>
      <c r="C736" s="233"/>
      <c r="D736" s="234" t="s">
        <v>136</v>
      </c>
      <c r="E736" s="235" t="s">
        <v>1</v>
      </c>
      <c r="F736" s="236" t="s">
        <v>317</v>
      </c>
      <c r="G736" s="233"/>
      <c r="H736" s="237">
        <v>30</v>
      </c>
      <c r="I736" s="238"/>
      <c r="J736" s="233"/>
      <c r="K736" s="233"/>
      <c r="L736" s="239"/>
      <c r="M736" s="240"/>
      <c r="N736" s="241"/>
      <c r="O736" s="241"/>
      <c r="P736" s="241"/>
      <c r="Q736" s="241"/>
      <c r="R736" s="241"/>
      <c r="S736" s="241"/>
      <c r="T736" s="242"/>
      <c r="U736" s="13"/>
      <c r="V736" s="13"/>
      <c r="W736" s="13"/>
      <c r="X736" s="13"/>
      <c r="Y736" s="13"/>
      <c r="Z736" s="13"/>
      <c r="AA736" s="13"/>
      <c r="AB736" s="13"/>
      <c r="AC736" s="13"/>
      <c r="AD736" s="13"/>
      <c r="AE736" s="13"/>
      <c r="AT736" s="243" t="s">
        <v>136</v>
      </c>
      <c r="AU736" s="243" t="s">
        <v>85</v>
      </c>
      <c r="AV736" s="13" t="s">
        <v>85</v>
      </c>
      <c r="AW736" s="13" t="s">
        <v>31</v>
      </c>
      <c r="AX736" s="13" t="s">
        <v>75</v>
      </c>
      <c r="AY736" s="243" t="s">
        <v>126</v>
      </c>
    </row>
    <row r="737" s="14" customFormat="1">
      <c r="A737" s="14"/>
      <c r="B737" s="244"/>
      <c r="C737" s="245"/>
      <c r="D737" s="234" t="s">
        <v>136</v>
      </c>
      <c r="E737" s="246" t="s">
        <v>1</v>
      </c>
      <c r="F737" s="247" t="s">
        <v>139</v>
      </c>
      <c r="G737" s="245"/>
      <c r="H737" s="248">
        <v>30</v>
      </c>
      <c r="I737" s="249"/>
      <c r="J737" s="245"/>
      <c r="K737" s="245"/>
      <c r="L737" s="250"/>
      <c r="M737" s="251"/>
      <c r="N737" s="252"/>
      <c r="O737" s="252"/>
      <c r="P737" s="252"/>
      <c r="Q737" s="252"/>
      <c r="R737" s="252"/>
      <c r="S737" s="252"/>
      <c r="T737" s="253"/>
      <c r="U737" s="14"/>
      <c r="V737" s="14"/>
      <c r="W737" s="14"/>
      <c r="X737" s="14"/>
      <c r="Y737" s="14"/>
      <c r="Z737" s="14"/>
      <c r="AA737" s="14"/>
      <c r="AB737" s="14"/>
      <c r="AC737" s="14"/>
      <c r="AD737" s="14"/>
      <c r="AE737" s="14"/>
      <c r="AT737" s="254" t="s">
        <v>136</v>
      </c>
      <c r="AU737" s="254" t="s">
        <v>85</v>
      </c>
      <c r="AV737" s="14" t="s">
        <v>134</v>
      </c>
      <c r="AW737" s="14" t="s">
        <v>31</v>
      </c>
      <c r="AX737" s="14" t="s">
        <v>83</v>
      </c>
      <c r="AY737" s="254" t="s">
        <v>126</v>
      </c>
    </row>
    <row r="738" s="2" customFormat="1" ht="49.05" customHeight="1">
      <c r="A738" s="38"/>
      <c r="B738" s="39"/>
      <c r="C738" s="265" t="s">
        <v>1237</v>
      </c>
      <c r="D738" s="265" t="s">
        <v>273</v>
      </c>
      <c r="E738" s="266" t="s">
        <v>1238</v>
      </c>
      <c r="F738" s="267" t="s">
        <v>1239</v>
      </c>
      <c r="G738" s="268" t="s">
        <v>131</v>
      </c>
      <c r="H738" s="269">
        <v>1</v>
      </c>
      <c r="I738" s="270"/>
      <c r="J738" s="271">
        <f>ROUND(I738*H738,2)</f>
        <v>0</v>
      </c>
      <c r="K738" s="267" t="s">
        <v>132</v>
      </c>
      <c r="L738" s="44"/>
      <c r="M738" s="272" t="s">
        <v>1</v>
      </c>
      <c r="N738" s="273" t="s">
        <v>40</v>
      </c>
      <c r="O738" s="91"/>
      <c r="P738" s="228">
        <f>O738*H738</f>
        <v>0</v>
      </c>
      <c r="Q738" s="228">
        <v>0</v>
      </c>
      <c r="R738" s="228">
        <f>Q738*H738</f>
        <v>0</v>
      </c>
      <c r="S738" s="228">
        <v>0</v>
      </c>
      <c r="T738" s="229">
        <f>S738*H738</f>
        <v>0</v>
      </c>
      <c r="U738" s="38"/>
      <c r="V738" s="38"/>
      <c r="W738" s="38"/>
      <c r="X738" s="38"/>
      <c r="Y738" s="38"/>
      <c r="Z738" s="38"/>
      <c r="AA738" s="38"/>
      <c r="AB738" s="38"/>
      <c r="AC738" s="38"/>
      <c r="AD738" s="38"/>
      <c r="AE738" s="38"/>
      <c r="AR738" s="230" t="s">
        <v>134</v>
      </c>
      <c r="AT738" s="230" t="s">
        <v>273</v>
      </c>
      <c r="AU738" s="230" t="s">
        <v>85</v>
      </c>
      <c r="AY738" s="17" t="s">
        <v>126</v>
      </c>
      <c r="BE738" s="231">
        <f>IF(N738="základní",J738,0)</f>
        <v>0</v>
      </c>
      <c r="BF738" s="231">
        <f>IF(N738="snížená",J738,0)</f>
        <v>0</v>
      </c>
      <c r="BG738" s="231">
        <f>IF(N738="zákl. přenesená",J738,0)</f>
        <v>0</v>
      </c>
      <c r="BH738" s="231">
        <f>IF(N738="sníž. přenesená",J738,0)</f>
        <v>0</v>
      </c>
      <c r="BI738" s="231">
        <f>IF(N738="nulová",J738,0)</f>
        <v>0</v>
      </c>
      <c r="BJ738" s="17" t="s">
        <v>83</v>
      </c>
      <c r="BK738" s="231">
        <f>ROUND(I738*H738,2)</f>
        <v>0</v>
      </c>
      <c r="BL738" s="17" t="s">
        <v>134</v>
      </c>
      <c r="BM738" s="230" t="s">
        <v>1240</v>
      </c>
    </row>
    <row r="739" s="2" customFormat="1">
      <c r="A739" s="38"/>
      <c r="B739" s="39"/>
      <c r="C739" s="40"/>
      <c r="D739" s="234" t="s">
        <v>277</v>
      </c>
      <c r="E739" s="40"/>
      <c r="F739" s="274" t="s">
        <v>1241</v>
      </c>
      <c r="G739" s="40"/>
      <c r="H739" s="40"/>
      <c r="I739" s="275"/>
      <c r="J739" s="40"/>
      <c r="K739" s="40"/>
      <c r="L739" s="44"/>
      <c r="M739" s="276"/>
      <c r="N739" s="277"/>
      <c r="O739" s="91"/>
      <c r="P739" s="91"/>
      <c r="Q739" s="91"/>
      <c r="R739" s="91"/>
      <c r="S739" s="91"/>
      <c r="T739" s="92"/>
      <c r="U739" s="38"/>
      <c r="V739" s="38"/>
      <c r="W739" s="38"/>
      <c r="X739" s="38"/>
      <c r="Y739" s="38"/>
      <c r="Z739" s="38"/>
      <c r="AA739" s="38"/>
      <c r="AB739" s="38"/>
      <c r="AC739" s="38"/>
      <c r="AD739" s="38"/>
      <c r="AE739" s="38"/>
      <c r="AT739" s="17" t="s">
        <v>277</v>
      </c>
      <c r="AU739" s="17" t="s">
        <v>85</v>
      </c>
    </row>
    <row r="740" s="15" customFormat="1">
      <c r="A740" s="15"/>
      <c r="B740" s="255"/>
      <c r="C740" s="256"/>
      <c r="D740" s="234" t="s">
        <v>136</v>
      </c>
      <c r="E740" s="257" t="s">
        <v>1</v>
      </c>
      <c r="F740" s="258" t="s">
        <v>955</v>
      </c>
      <c r="G740" s="256"/>
      <c r="H740" s="257" t="s">
        <v>1</v>
      </c>
      <c r="I740" s="259"/>
      <c r="J740" s="256"/>
      <c r="K740" s="256"/>
      <c r="L740" s="260"/>
      <c r="M740" s="261"/>
      <c r="N740" s="262"/>
      <c r="O740" s="262"/>
      <c r="P740" s="262"/>
      <c r="Q740" s="262"/>
      <c r="R740" s="262"/>
      <c r="S740" s="262"/>
      <c r="T740" s="263"/>
      <c r="U740" s="15"/>
      <c r="V740" s="15"/>
      <c r="W740" s="15"/>
      <c r="X740" s="15"/>
      <c r="Y740" s="15"/>
      <c r="Z740" s="15"/>
      <c r="AA740" s="15"/>
      <c r="AB740" s="15"/>
      <c r="AC740" s="15"/>
      <c r="AD740" s="15"/>
      <c r="AE740" s="15"/>
      <c r="AT740" s="264" t="s">
        <v>136</v>
      </c>
      <c r="AU740" s="264" t="s">
        <v>85</v>
      </c>
      <c r="AV740" s="15" t="s">
        <v>83</v>
      </c>
      <c r="AW740" s="15" t="s">
        <v>31</v>
      </c>
      <c r="AX740" s="15" t="s">
        <v>75</v>
      </c>
      <c r="AY740" s="264" t="s">
        <v>126</v>
      </c>
    </row>
    <row r="741" s="13" customFormat="1">
      <c r="A741" s="13"/>
      <c r="B741" s="232"/>
      <c r="C741" s="233"/>
      <c r="D741" s="234" t="s">
        <v>136</v>
      </c>
      <c r="E741" s="235" t="s">
        <v>1</v>
      </c>
      <c r="F741" s="236" t="s">
        <v>83</v>
      </c>
      <c r="G741" s="233"/>
      <c r="H741" s="237">
        <v>1</v>
      </c>
      <c r="I741" s="238"/>
      <c r="J741" s="233"/>
      <c r="K741" s="233"/>
      <c r="L741" s="239"/>
      <c r="M741" s="240"/>
      <c r="N741" s="241"/>
      <c r="O741" s="241"/>
      <c r="P741" s="241"/>
      <c r="Q741" s="241"/>
      <c r="R741" s="241"/>
      <c r="S741" s="241"/>
      <c r="T741" s="242"/>
      <c r="U741" s="13"/>
      <c r="V741" s="13"/>
      <c r="W741" s="13"/>
      <c r="X741" s="13"/>
      <c r="Y741" s="13"/>
      <c r="Z741" s="13"/>
      <c r="AA741" s="13"/>
      <c r="AB741" s="13"/>
      <c r="AC741" s="13"/>
      <c r="AD741" s="13"/>
      <c r="AE741" s="13"/>
      <c r="AT741" s="243" t="s">
        <v>136</v>
      </c>
      <c r="AU741" s="243" t="s">
        <v>85</v>
      </c>
      <c r="AV741" s="13" t="s">
        <v>85</v>
      </c>
      <c r="AW741" s="13" t="s">
        <v>31</v>
      </c>
      <c r="AX741" s="13" t="s">
        <v>75</v>
      </c>
      <c r="AY741" s="243" t="s">
        <v>126</v>
      </c>
    </row>
    <row r="742" s="14" customFormat="1">
      <c r="A742" s="14"/>
      <c r="B742" s="244"/>
      <c r="C742" s="245"/>
      <c r="D742" s="234" t="s">
        <v>136</v>
      </c>
      <c r="E742" s="246" t="s">
        <v>1</v>
      </c>
      <c r="F742" s="247" t="s">
        <v>139</v>
      </c>
      <c r="G742" s="245"/>
      <c r="H742" s="248">
        <v>1</v>
      </c>
      <c r="I742" s="249"/>
      <c r="J742" s="245"/>
      <c r="K742" s="245"/>
      <c r="L742" s="250"/>
      <c r="M742" s="251"/>
      <c r="N742" s="252"/>
      <c r="O742" s="252"/>
      <c r="P742" s="252"/>
      <c r="Q742" s="252"/>
      <c r="R742" s="252"/>
      <c r="S742" s="252"/>
      <c r="T742" s="253"/>
      <c r="U742" s="14"/>
      <c r="V742" s="14"/>
      <c r="W742" s="14"/>
      <c r="X742" s="14"/>
      <c r="Y742" s="14"/>
      <c r="Z742" s="14"/>
      <c r="AA742" s="14"/>
      <c r="AB742" s="14"/>
      <c r="AC742" s="14"/>
      <c r="AD742" s="14"/>
      <c r="AE742" s="14"/>
      <c r="AT742" s="254" t="s">
        <v>136</v>
      </c>
      <c r="AU742" s="254" t="s">
        <v>85</v>
      </c>
      <c r="AV742" s="14" t="s">
        <v>134</v>
      </c>
      <c r="AW742" s="14" t="s">
        <v>31</v>
      </c>
      <c r="AX742" s="14" t="s">
        <v>83</v>
      </c>
      <c r="AY742" s="254" t="s">
        <v>126</v>
      </c>
    </row>
    <row r="743" s="2" customFormat="1" ht="49.05" customHeight="1">
      <c r="A743" s="38"/>
      <c r="B743" s="39"/>
      <c r="C743" s="265" t="s">
        <v>1242</v>
      </c>
      <c r="D743" s="265" t="s">
        <v>273</v>
      </c>
      <c r="E743" s="266" t="s">
        <v>1243</v>
      </c>
      <c r="F743" s="267" t="s">
        <v>1244</v>
      </c>
      <c r="G743" s="268" t="s">
        <v>250</v>
      </c>
      <c r="H743" s="269">
        <v>869.44000000000005</v>
      </c>
      <c r="I743" s="270"/>
      <c r="J743" s="271">
        <f>ROUND(I743*H743,2)</f>
        <v>0</v>
      </c>
      <c r="K743" s="267" t="s">
        <v>132</v>
      </c>
      <c r="L743" s="44"/>
      <c r="M743" s="272" t="s">
        <v>1</v>
      </c>
      <c r="N743" s="273" t="s">
        <v>40</v>
      </c>
      <c r="O743" s="91"/>
      <c r="P743" s="228">
        <f>O743*H743</f>
        <v>0</v>
      </c>
      <c r="Q743" s="228">
        <v>0</v>
      </c>
      <c r="R743" s="228">
        <f>Q743*H743</f>
        <v>0</v>
      </c>
      <c r="S743" s="228">
        <v>0</v>
      </c>
      <c r="T743" s="229">
        <f>S743*H743</f>
        <v>0</v>
      </c>
      <c r="U743" s="38"/>
      <c r="V743" s="38"/>
      <c r="W743" s="38"/>
      <c r="X743" s="38"/>
      <c r="Y743" s="38"/>
      <c r="Z743" s="38"/>
      <c r="AA743" s="38"/>
      <c r="AB743" s="38"/>
      <c r="AC743" s="38"/>
      <c r="AD743" s="38"/>
      <c r="AE743" s="38"/>
      <c r="AR743" s="230" t="s">
        <v>134</v>
      </c>
      <c r="AT743" s="230" t="s">
        <v>273</v>
      </c>
      <c r="AU743" s="230" t="s">
        <v>85</v>
      </c>
      <c r="AY743" s="17" t="s">
        <v>126</v>
      </c>
      <c r="BE743" s="231">
        <f>IF(N743="základní",J743,0)</f>
        <v>0</v>
      </c>
      <c r="BF743" s="231">
        <f>IF(N743="snížená",J743,0)</f>
        <v>0</v>
      </c>
      <c r="BG743" s="231">
        <f>IF(N743="zákl. přenesená",J743,0)</f>
        <v>0</v>
      </c>
      <c r="BH743" s="231">
        <f>IF(N743="sníž. přenesená",J743,0)</f>
        <v>0</v>
      </c>
      <c r="BI743" s="231">
        <f>IF(N743="nulová",J743,0)</f>
        <v>0</v>
      </c>
      <c r="BJ743" s="17" t="s">
        <v>83</v>
      </c>
      <c r="BK743" s="231">
        <f>ROUND(I743*H743,2)</f>
        <v>0</v>
      </c>
      <c r="BL743" s="17" t="s">
        <v>134</v>
      </c>
      <c r="BM743" s="230" t="s">
        <v>1245</v>
      </c>
    </row>
    <row r="744" s="2" customFormat="1">
      <c r="A744" s="38"/>
      <c r="B744" s="39"/>
      <c r="C744" s="40"/>
      <c r="D744" s="234" t="s">
        <v>277</v>
      </c>
      <c r="E744" s="40"/>
      <c r="F744" s="274" t="s">
        <v>1246</v>
      </c>
      <c r="G744" s="40"/>
      <c r="H744" s="40"/>
      <c r="I744" s="275"/>
      <c r="J744" s="40"/>
      <c r="K744" s="40"/>
      <c r="L744" s="44"/>
      <c r="M744" s="276"/>
      <c r="N744" s="277"/>
      <c r="O744" s="91"/>
      <c r="P744" s="91"/>
      <c r="Q744" s="91"/>
      <c r="R744" s="91"/>
      <c r="S744" s="91"/>
      <c r="T744" s="92"/>
      <c r="U744" s="38"/>
      <c r="V744" s="38"/>
      <c r="W744" s="38"/>
      <c r="X744" s="38"/>
      <c r="Y744" s="38"/>
      <c r="Z744" s="38"/>
      <c r="AA744" s="38"/>
      <c r="AB744" s="38"/>
      <c r="AC744" s="38"/>
      <c r="AD744" s="38"/>
      <c r="AE744" s="38"/>
      <c r="AT744" s="17" t="s">
        <v>277</v>
      </c>
      <c r="AU744" s="17" t="s">
        <v>85</v>
      </c>
    </row>
    <row r="745" s="15" customFormat="1">
      <c r="A745" s="15"/>
      <c r="B745" s="255"/>
      <c r="C745" s="256"/>
      <c r="D745" s="234" t="s">
        <v>136</v>
      </c>
      <c r="E745" s="257" t="s">
        <v>1</v>
      </c>
      <c r="F745" s="258" t="s">
        <v>1247</v>
      </c>
      <c r="G745" s="256"/>
      <c r="H745" s="257" t="s">
        <v>1</v>
      </c>
      <c r="I745" s="259"/>
      <c r="J745" s="256"/>
      <c r="K745" s="256"/>
      <c r="L745" s="260"/>
      <c r="M745" s="261"/>
      <c r="N745" s="262"/>
      <c r="O745" s="262"/>
      <c r="P745" s="262"/>
      <c r="Q745" s="262"/>
      <c r="R745" s="262"/>
      <c r="S745" s="262"/>
      <c r="T745" s="263"/>
      <c r="U745" s="15"/>
      <c r="V745" s="15"/>
      <c r="W745" s="15"/>
      <c r="X745" s="15"/>
      <c r="Y745" s="15"/>
      <c r="Z745" s="15"/>
      <c r="AA745" s="15"/>
      <c r="AB745" s="15"/>
      <c r="AC745" s="15"/>
      <c r="AD745" s="15"/>
      <c r="AE745" s="15"/>
      <c r="AT745" s="264" t="s">
        <v>136</v>
      </c>
      <c r="AU745" s="264" t="s">
        <v>85</v>
      </c>
      <c r="AV745" s="15" t="s">
        <v>83</v>
      </c>
      <c r="AW745" s="15" t="s">
        <v>31</v>
      </c>
      <c r="AX745" s="15" t="s">
        <v>75</v>
      </c>
      <c r="AY745" s="264" t="s">
        <v>126</v>
      </c>
    </row>
    <row r="746" s="13" customFormat="1">
      <c r="A746" s="13"/>
      <c r="B746" s="232"/>
      <c r="C746" s="233"/>
      <c r="D746" s="234" t="s">
        <v>136</v>
      </c>
      <c r="E746" s="235" t="s">
        <v>1</v>
      </c>
      <c r="F746" s="236" t="s">
        <v>1248</v>
      </c>
      <c r="G746" s="233"/>
      <c r="H746" s="237">
        <v>869.44000000000005</v>
      </c>
      <c r="I746" s="238"/>
      <c r="J746" s="233"/>
      <c r="K746" s="233"/>
      <c r="L746" s="239"/>
      <c r="M746" s="240"/>
      <c r="N746" s="241"/>
      <c r="O746" s="241"/>
      <c r="P746" s="241"/>
      <c r="Q746" s="241"/>
      <c r="R746" s="241"/>
      <c r="S746" s="241"/>
      <c r="T746" s="242"/>
      <c r="U746" s="13"/>
      <c r="V746" s="13"/>
      <c r="W746" s="13"/>
      <c r="X746" s="13"/>
      <c r="Y746" s="13"/>
      <c r="Z746" s="13"/>
      <c r="AA746" s="13"/>
      <c r="AB746" s="13"/>
      <c r="AC746" s="13"/>
      <c r="AD746" s="13"/>
      <c r="AE746" s="13"/>
      <c r="AT746" s="243" t="s">
        <v>136</v>
      </c>
      <c r="AU746" s="243" t="s">
        <v>85</v>
      </c>
      <c r="AV746" s="13" t="s">
        <v>85</v>
      </c>
      <c r="AW746" s="13" t="s">
        <v>31</v>
      </c>
      <c r="AX746" s="13" t="s">
        <v>75</v>
      </c>
      <c r="AY746" s="243" t="s">
        <v>126</v>
      </c>
    </row>
    <row r="747" s="14" customFormat="1">
      <c r="A747" s="14"/>
      <c r="B747" s="244"/>
      <c r="C747" s="245"/>
      <c r="D747" s="234" t="s">
        <v>136</v>
      </c>
      <c r="E747" s="246" t="s">
        <v>1</v>
      </c>
      <c r="F747" s="247" t="s">
        <v>139</v>
      </c>
      <c r="G747" s="245"/>
      <c r="H747" s="248">
        <v>869.44000000000005</v>
      </c>
      <c r="I747" s="249"/>
      <c r="J747" s="245"/>
      <c r="K747" s="245"/>
      <c r="L747" s="250"/>
      <c r="M747" s="251"/>
      <c r="N747" s="252"/>
      <c r="O747" s="252"/>
      <c r="P747" s="252"/>
      <c r="Q747" s="252"/>
      <c r="R747" s="252"/>
      <c r="S747" s="252"/>
      <c r="T747" s="253"/>
      <c r="U747" s="14"/>
      <c r="V747" s="14"/>
      <c r="W747" s="14"/>
      <c r="X747" s="14"/>
      <c r="Y747" s="14"/>
      <c r="Z747" s="14"/>
      <c r="AA747" s="14"/>
      <c r="AB747" s="14"/>
      <c r="AC747" s="14"/>
      <c r="AD747" s="14"/>
      <c r="AE747" s="14"/>
      <c r="AT747" s="254" t="s">
        <v>136</v>
      </c>
      <c r="AU747" s="254" t="s">
        <v>85</v>
      </c>
      <c r="AV747" s="14" t="s">
        <v>134</v>
      </c>
      <c r="AW747" s="14" t="s">
        <v>31</v>
      </c>
      <c r="AX747" s="14" t="s">
        <v>83</v>
      </c>
      <c r="AY747" s="254" t="s">
        <v>126</v>
      </c>
    </row>
    <row r="748" s="2" customFormat="1" ht="49.05" customHeight="1">
      <c r="A748" s="38"/>
      <c r="B748" s="39"/>
      <c r="C748" s="265" t="s">
        <v>1249</v>
      </c>
      <c r="D748" s="265" t="s">
        <v>273</v>
      </c>
      <c r="E748" s="266" t="s">
        <v>440</v>
      </c>
      <c r="F748" s="267" t="s">
        <v>441</v>
      </c>
      <c r="G748" s="268" t="s">
        <v>413</v>
      </c>
      <c r="H748" s="269">
        <v>1150</v>
      </c>
      <c r="I748" s="270"/>
      <c r="J748" s="271">
        <f>ROUND(I748*H748,2)</f>
        <v>0</v>
      </c>
      <c r="K748" s="267" t="s">
        <v>132</v>
      </c>
      <c r="L748" s="44"/>
      <c r="M748" s="272" t="s">
        <v>1</v>
      </c>
      <c r="N748" s="273" t="s">
        <v>40</v>
      </c>
      <c r="O748" s="91"/>
      <c r="P748" s="228">
        <f>O748*H748</f>
        <v>0</v>
      </c>
      <c r="Q748" s="228">
        <v>0</v>
      </c>
      <c r="R748" s="228">
        <f>Q748*H748</f>
        <v>0</v>
      </c>
      <c r="S748" s="228">
        <v>0</v>
      </c>
      <c r="T748" s="229">
        <f>S748*H748</f>
        <v>0</v>
      </c>
      <c r="U748" s="38"/>
      <c r="V748" s="38"/>
      <c r="W748" s="38"/>
      <c r="X748" s="38"/>
      <c r="Y748" s="38"/>
      <c r="Z748" s="38"/>
      <c r="AA748" s="38"/>
      <c r="AB748" s="38"/>
      <c r="AC748" s="38"/>
      <c r="AD748" s="38"/>
      <c r="AE748" s="38"/>
      <c r="AR748" s="230" t="s">
        <v>134</v>
      </c>
      <c r="AT748" s="230" t="s">
        <v>273</v>
      </c>
      <c r="AU748" s="230" t="s">
        <v>85</v>
      </c>
      <c r="AY748" s="17" t="s">
        <v>126</v>
      </c>
      <c r="BE748" s="231">
        <f>IF(N748="základní",J748,0)</f>
        <v>0</v>
      </c>
      <c r="BF748" s="231">
        <f>IF(N748="snížená",J748,0)</f>
        <v>0</v>
      </c>
      <c r="BG748" s="231">
        <f>IF(N748="zákl. přenesená",J748,0)</f>
        <v>0</v>
      </c>
      <c r="BH748" s="231">
        <f>IF(N748="sníž. přenesená",J748,0)</f>
        <v>0</v>
      </c>
      <c r="BI748" s="231">
        <f>IF(N748="nulová",J748,0)</f>
        <v>0</v>
      </c>
      <c r="BJ748" s="17" t="s">
        <v>83</v>
      </c>
      <c r="BK748" s="231">
        <f>ROUND(I748*H748,2)</f>
        <v>0</v>
      </c>
      <c r="BL748" s="17" t="s">
        <v>134</v>
      </c>
      <c r="BM748" s="230" t="s">
        <v>1250</v>
      </c>
    </row>
    <row r="749" s="2" customFormat="1">
      <c r="A749" s="38"/>
      <c r="B749" s="39"/>
      <c r="C749" s="40"/>
      <c r="D749" s="234" t="s">
        <v>277</v>
      </c>
      <c r="E749" s="40"/>
      <c r="F749" s="274" t="s">
        <v>443</v>
      </c>
      <c r="G749" s="40"/>
      <c r="H749" s="40"/>
      <c r="I749" s="275"/>
      <c r="J749" s="40"/>
      <c r="K749" s="40"/>
      <c r="L749" s="44"/>
      <c r="M749" s="276"/>
      <c r="N749" s="277"/>
      <c r="O749" s="91"/>
      <c r="P749" s="91"/>
      <c r="Q749" s="91"/>
      <c r="R749" s="91"/>
      <c r="S749" s="91"/>
      <c r="T749" s="92"/>
      <c r="U749" s="38"/>
      <c r="V749" s="38"/>
      <c r="W749" s="38"/>
      <c r="X749" s="38"/>
      <c r="Y749" s="38"/>
      <c r="Z749" s="38"/>
      <c r="AA749" s="38"/>
      <c r="AB749" s="38"/>
      <c r="AC749" s="38"/>
      <c r="AD749" s="38"/>
      <c r="AE749" s="38"/>
      <c r="AT749" s="17" t="s">
        <v>277</v>
      </c>
      <c r="AU749" s="17" t="s">
        <v>85</v>
      </c>
    </row>
    <row r="750" s="15" customFormat="1">
      <c r="A750" s="15"/>
      <c r="B750" s="255"/>
      <c r="C750" s="256"/>
      <c r="D750" s="234" t="s">
        <v>136</v>
      </c>
      <c r="E750" s="257" t="s">
        <v>1</v>
      </c>
      <c r="F750" s="258" t="s">
        <v>1251</v>
      </c>
      <c r="G750" s="256"/>
      <c r="H750" s="257" t="s">
        <v>1</v>
      </c>
      <c r="I750" s="259"/>
      <c r="J750" s="256"/>
      <c r="K750" s="256"/>
      <c r="L750" s="260"/>
      <c r="M750" s="261"/>
      <c r="N750" s="262"/>
      <c r="O750" s="262"/>
      <c r="P750" s="262"/>
      <c r="Q750" s="262"/>
      <c r="R750" s="262"/>
      <c r="S750" s="262"/>
      <c r="T750" s="263"/>
      <c r="U750" s="15"/>
      <c r="V750" s="15"/>
      <c r="W750" s="15"/>
      <c r="X750" s="15"/>
      <c r="Y750" s="15"/>
      <c r="Z750" s="15"/>
      <c r="AA750" s="15"/>
      <c r="AB750" s="15"/>
      <c r="AC750" s="15"/>
      <c r="AD750" s="15"/>
      <c r="AE750" s="15"/>
      <c r="AT750" s="264" t="s">
        <v>136</v>
      </c>
      <c r="AU750" s="264" t="s">
        <v>85</v>
      </c>
      <c r="AV750" s="15" t="s">
        <v>83</v>
      </c>
      <c r="AW750" s="15" t="s">
        <v>31</v>
      </c>
      <c r="AX750" s="15" t="s">
        <v>75</v>
      </c>
      <c r="AY750" s="264" t="s">
        <v>126</v>
      </c>
    </row>
    <row r="751" s="13" customFormat="1">
      <c r="A751" s="13"/>
      <c r="B751" s="232"/>
      <c r="C751" s="233"/>
      <c r="D751" s="234" t="s">
        <v>136</v>
      </c>
      <c r="E751" s="235" t="s">
        <v>1</v>
      </c>
      <c r="F751" s="236" t="s">
        <v>1252</v>
      </c>
      <c r="G751" s="233"/>
      <c r="H751" s="237">
        <v>1150</v>
      </c>
      <c r="I751" s="238"/>
      <c r="J751" s="233"/>
      <c r="K751" s="233"/>
      <c r="L751" s="239"/>
      <c r="M751" s="240"/>
      <c r="N751" s="241"/>
      <c r="O751" s="241"/>
      <c r="P751" s="241"/>
      <c r="Q751" s="241"/>
      <c r="R751" s="241"/>
      <c r="S751" s="241"/>
      <c r="T751" s="242"/>
      <c r="U751" s="13"/>
      <c r="V751" s="13"/>
      <c r="W751" s="13"/>
      <c r="X751" s="13"/>
      <c r="Y751" s="13"/>
      <c r="Z751" s="13"/>
      <c r="AA751" s="13"/>
      <c r="AB751" s="13"/>
      <c r="AC751" s="13"/>
      <c r="AD751" s="13"/>
      <c r="AE751" s="13"/>
      <c r="AT751" s="243" t="s">
        <v>136</v>
      </c>
      <c r="AU751" s="243" t="s">
        <v>85</v>
      </c>
      <c r="AV751" s="13" t="s">
        <v>85</v>
      </c>
      <c r="AW751" s="13" t="s">
        <v>31</v>
      </c>
      <c r="AX751" s="13" t="s">
        <v>75</v>
      </c>
      <c r="AY751" s="243" t="s">
        <v>126</v>
      </c>
    </row>
    <row r="752" s="14" customFormat="1">
      <c r="A752" s="14"/>
      <c r="B752" s="244"/>
      <c r="C752" s="245"/>
      <c r="D752" s="234" t="s">
        <v>136</v>
      </c>
      <c r="E752" s="246" t="s">
        <v>1</v>
      </c>
      <c r="F752" s="247" t="s">
        <v>139</v>
      </c>
      <c r="G752" s="245"/>
      <c r="H752" s="248">
        <v>1150</v>
      </c>
      <c r="I752" s="249"/>
      <c r="J752" s="245"/>
      <c r="K752" s="245"/>
      <c r="L752" s="250"/>
      <c r="M752" s="251"/>
      <c r="N752" s="252"/>
      <c r="O752" s="252"/>
      <c r="P752" s="252"/>
      <c r="Q752" s="252"/>
      <c r="R752" s="252"/>
      <c r="S752" s="252"/>
      <c r="T752" s="253"/>
      <c r="U752" s="14"/>
      <c r="V752" s="14"/>
      <c r="W752" s="14"/>
      <c r="X752" s="14"/>
      <c r="Y752" s="14"/>
      <c r="Z752" s="14"/>
      <c r="AA752" s="14"/>
      <c r="AB752" s="14"/>
      <c r="AC752" s="14"/>
      <c r="AD752" s="14"/>
      <c r="AE752" s="14"/>
      <c r="AT752" s="254" t="s">
        <v>136</v>
      </c>
      <c r="AU752" s="254" t="s">
        <v>85</v>
      </c>
      <c r="AV752" s="14" t="s">
        <v>134</v>
      </c>
      <c r="AW752" s="14" t="s">
        <v>31</v>
      </c>
      <c r="AX752" s="14" t="s">
        <v>83</v>
      </c>
      <c r="AY752" s="254" t="s">
        <v>126</v>
      </c>
    </row>
    <row r="753" s="2" customFormat="1" ht="49.05" customHeight="1">
      <c r="A753" s="38"/>
      <c r="B753" s="39"/>
      <c r="C753" s="265" t="s">
        <v>1253</v>
      </c>
      <c r="D753" s="265" t="s">
        <v>273</v>
      </c>
      <c r="E753" s="266" t="s">
        <v>1254</v>
      </c>
      <c r="F753" s="267" t="s">
        <v>1255</v>
      </c>
      <c r="G753" s="268" t="s">
        <v>413</v>
      </c>
      <c r="H753" s="269">
        <v>4347.1999999999998</v>
      </c>
      <c r="I753" s="270"/>
      <c r="J753" s="271">
        <f>ROUND(I753*H753,2)</f>
        <v>0</v>
      </c>
      <c r="K753" s="267" t="s">
        <v>132</v>
      </c>
      <c r="L753" s="44"/>
      <c r="M753" s="272" t="s">
        <v>1</v>
      </c>
      <c r="N753" s="273" t="s">
        <v>40</v>
      </c>
      <c r="O753" s="91"/>
      <c r="P753" s="228">
        <f>O753*H753</f>
        <v>0</v>
      </c>
      <c r="Q753" s="228">
        <v>0</v>
      </c>
      <c r="R753" s="228">
        <f>Q753*H753</f>
        <v>0</v>
      </c>
      <c r="S753" s="228">
        <v>0</v>
      </c>
      <c r="T753" s="229">
        <f>S753*H753</f>
        <v>0</v>
      </c>
      <c r="U753" s="38"/>
      <c r="V753" s="38"/>
      <c r="W753" s="38"/>
      <c r="X753" s="38"/>
      <c r="Y753" s="38"/>
      <c r="Z753" s="38"/>
      <c r="AA753" s="38"/>
      <c r="AB753" s="38"/>
      <c r="AC753" s="38"/>
      <c r="AD753" s="38"/>
      <c r="AE753" s="38"/>
      <c r="AR753" s="230" t="s">
        <v>134</v>
      </c>
      <c r="AT753" s="230" t="s">
        <v>273</v>
      </c>
      <c r="AU753" s="230" t="s">
        <v>85</v>
      </c>
      <c r="AY753" s="17" t="s">
        <v>126</v>
      </c>
      <c r="BE753" s="231">
        <f>IF(N753="základní",J753,0)</f>
        <v>0</v>
      </c>
      <c r="BF753" s="231">
        <f>IF(N753="snížená",J753,0)</f>
        <v>0</v>
      </c>
      <c r="BG753" s="231">
        <f>IF(N753="zákl. přenesená",J753,0)</f>
        <v>0</v>
      </c>
      <c r="BH753" s="231">
        <f>IF(N753="sníž. přenesená",J753,0)</f>
        <v>0</v>
      </c>
      <c r="BI753" s="231">
        <f>IF(N753="nulová",J753,0)</f>
        <v>0</v>
      </c>
      <c r="BJ753" s="17" t="s">
        <v>83</v>
      </c>
      <c r="BK753" s="231">
        <f>ROUND(I753*H753,2)</f>
        <v>0</v>
      </c>
      <c r="BL753" s="17" t="s">
        <v>134</v>
      </c>
      <c r="BM753" s="230" t="s">
        <v>1256</v>
      </c>
    </row>
    <row r="754" s="2" customFormat="1">
      <c r="A754" s="38"/>
      <c r="B754" s="39"/>
      <c r="C754" s="40"/>
      <c r="D754" s="234" t="s">
        <v>277</v>
      </c>
      <c r="E754" s="40"/>
      <c r="F754" s="274" t="s">
        <v>1257</v>
      </c>
      <c r="G754" s="40"/>
      <c r="H754" s="40"/>
      <c r="I754" s="275"/>
      <c r="J754" s="40"/>
      <c r="K754" s="40"/>
      <c r="L754" s="44"/>
      <c r="M754" s="276"/>
      <c r="N754" s="277"/>
      <c r="O754" s="91"/>
      <c r="P754" s="91"/>
      <c r="Q754" s="91"/>
      <c r="R754" s="91"/>
      <c r="S754" s="91"/>
      <c r="T754" s="92"/>
      <c r="U754" s="38"/>
      <c r="V754" s="38"/>
      <c r="W754" s="38"/>
      <c r="X754" s="38"/>
      <c r="Y754" s="38"/>
      <c r="Z754" s="38"/>
      <c r="AA754" s="38"/>
      <c r="AB754" s="38"/>
      <c r="AC754" s="38"/>
      <c r="AD754" s="38"/>
      <c r="AE754" s="38"/>
      <c r="AT754" s="17" t="s">
        <v>277</v>
      </c>
      <c r="AU754" s="17" t="s">
        <v>85</v>
      </c>
    </row>
    <row r="755" s="15" customFormat="1">
      <c r="A755" s="15"/>
      <c r="B755" s="255"/>
      <c r="C755" s="256"/>
      <c r="D755" s="234" t="s">
        <v>136</v>
      </c>
      <c r="E755" s="257" t="s">
        <v>1</v>
      </c>
      <c r="F755" s="258" t="s">
        <v>1258</v>
      </c>
      <c r="G755" s="256"/>
      <c r="H755" s="257" t="s">
        <v>1</v>
      </c>
      <c r="I755" s="259"/>
      <c r="J755" s="256"/>
      <c r="K755" s="256"/>
      <c r="L755" s="260"/>
      <c r="M755" s="261"/>
      <c r="N755" s="262"/>
      <c r="O755" s="262"/>
      <c r="P755" s="262"/>
      <c r="Q755" s="262"/>
      <c r="R755" s="262"/>
      <c r="S755" s="262"/>
      <c r="T755" s="263"/>
      <c r="U755" s="15"/>
      <c r="V755" s="15"/>
      <c r="W755" s="15"/>
      <c r="X755" s="15"/>
      <c r="Y755" s="15"/>
      <c r="Z755" s="15"/>
      <c r="AA755" s="15"/>
      <c r="AB755" s="15"/>
      <c r="AC755" s="15"/>
      <c r="AD755" s="15"/>
      <c r="AE755" s="15"/>
      <c r="AT755" s="264" t="s">
        <v>136</v>
      </c>
      <c r="AU755" s="264" t="s">
        <v>85</v>
      </c>
      <c r="AV755" s="15" t="s">
        <v>83</v>
      </c>
      <c r="AW755" s="15" t="s">
        <v>31</v>
      </c>
      <c r="AX755" s="15" t="s">
        <v>75</v>
      </c>
      <c r="AY755" s="264" t="s">
        <v>126</v>
      </c>
    </row>
    <row r="756" s="15" customFormat="1">
      <c r="A756" s="15"/>
      <c r="B756" s="255"/>
      <c r="C756" s="256"/>
      <c r="D756" s="234" t="s">
        <v>136</v>
      </c>
      <c r="E756" s="257" t="s">
        <v>1</v>
      </c>
      <c r="F756" s="258" t="s">
        <v>832</v>
      </c>
      <c r="G756" s="256"/>
      <c r="H756" s="257" t="s">
        <v>1</v>
      </c>
      <c r="I756" s="259"/>
      <c r="J756" s="256"/>
      <c r="K756" s="256"/>
      <c r="L756" s="260"/>
      <c r="M756" s="261"/>
      <c r="N756" s="262"/>
      <c r="O756" s="262"/>
      <c r="P756" s="262"/>
      <c r="Q756" s="262"/>
      <c r="R756" s="262"/>
      <c r="S756" s="262"/>
      <c r="T756" s="263"/>
      <c r="U756" s="15"/>
      <c r="V756" s="15"/>
      <c r="W756" s="15"/>
      <c r="X756" s="15"/>
      <c r="Y756" s="15"/>
      <c r="Z756" s="15"/>
      <c r="AA756" s="15"/>
      <c r="AB756" s="15"/>
      <c r="AC756" s="15"/>
      <c r="AD756" s="15"/>
      <c r="AE756" s="15"/>
      <c r="AT756" s="264" t="s">
        <v>136</v>
      </c>
      <c r="AU756" s="264" t="s">
        <v>85</v>
      </c>
      <c r="AV756" s="15" t="s">
        <v>83</v>
      </c>
      <c r="AW756" s="15" t="s">
        <v>31</v>
      </c>
      <c r="AX756" s="15" t="s">
        <v>75</v>
      </c>
      <c r="AY756" s="264" t="s">
        <v>126</v>
      </c>
    </row>
    <row r="757" s="13" customFormat="1">
      <c r="A757" s="13"/>
      <c r="B757" s="232"/>
      <c r="C757" s="233"/>
      <c r="D757" s="234" t="s">
        <v>136</v>
      </c>
      <c r="E757" s="235" t="s">
        <v>1</v>
      </c>
      <c r="F757" s="236" t="s">
        <v>1259</v>
      </c>
      <c r="G757" s="233"/>
      <c r="H757" s="237">
        <v>1010.5</v>
      </c>
      <c r="I757" s="238"/>
      <c r="J757" s="233"/>
      <c r="K757" s="233"/>
      <c r="L757" s="239"/>
      <c r="M757" s="240"/>
      <c r="N757" s="241"/>
      <c r="O757" s="241"/>
      <c r="P757" s="241"/>
      <c r="Q757" s="241"/>
      <c r="R757" s="241"/>
      <c r="S757" s="241"/>
      <c r="T757" s="242"/>
      <c r="U757" s="13"/>
      <c r="V757" s="13"/>
      <c r="W757" s="13"/>
      <c r="X757" s="13"/>
      <c r="Y757" s="13"/>
      <c r="Z757" s="13"/>
      <c r="AA757" s="13"/>
      <c r="AB757" s="13"/>
      <c r="AC757" s="13"/>
      <c r="AD757" s="13"/>
      <c r="AE757" s="13"/>
      <c r="AT757" s="243" t="s">
        <v>136</v>
      </c>
      <c r="AU757" s="243" t="s">
        <v>85</v>
      </c>
      <c r="AV757" s="13" t="s">
        <v>85</v>
      </c>
      <c r="AW757" s="13" t="s">
        <v>31</v>
      </c>
      <c r="AX757" s="13" t="s">
        <v>75</v>
      </c>
      <c r="AY757" s="243" t="s">
        <v>126</v>
      </c>
    </row>
    <row r="758" s="15" customFormat="1">
      <c r="A758" s="15"/>
      <c r="B758" s="255"/>
      <c r="C758" s="256"/>
      <c r="D758" s="234" t="s">
        <v>136</v>
      </c>
      <c r="E758" s="257" t="s">
        <v>1</v>
      </c>
      <c r="F758" s="258" t="s">
        <v>979</v>
      </c>
      <c r="G758" s="256"/>
      <c r="H758" s="257" t="s">
        <v>1</v>
      </c>
      <c r="I758" s="259"/>
      <c r="J758" s="256"/>
      <c r="K758" s="256"/>
      <c r="L758" s="260"/>
      <c r="M758" s="261"/>
      <c r="N758" s="262"/>
      <c r="O758" s="262"/>
      <c r="P758" s="262"/>
      <c r="Q758" s="262"/>
      <c r="R758" s="262"/>
      <c r="S758" s="262"/>
      <c r="T758" s="263"/>
      <c r="U758" s="15"/>
      <c r="V758" s="15"/>
      <c r="W758" s="15"/>
      <c r="X758" s="15"/>
      <c r="Y758" s="15"/>
      <c r="Z758" s="15"/>
      <c r="AA758" s="15"/>
      <c r="AB758" s="15"/>
      <c r="AC758" s="15"/>
      <c r="AD758" s="15"/>
      <c r="AE758" s="15"/>
      <c r="AT758" s="264" t="s">
        <v>136</v>
      </c>
      <c r="AU758" s="264" t="s">
        <v>85</v>
      </c>
      <c r="AV758" s="15" t="s">
        <v>83</v>
      </c>
      <c r="AW758" s="15" t="s">
        <v>31</v>
      </c>
      <c r="AX758" s="15" t="s">
        <v>75</v>
      </c>
      <c r="AY758" s="264" t="s">
        <v>126</v>
      </c>
    </row>
    <row r="759" s="13" customFormat="1">
      <c r="A759" s="13"/>
      <c r="B759" s="232"/>
      <c r="C759" s="233"/>
      <c r="D759" s="234" t="s">
        <v>136</v>
      </c>
      <c r="E759" s="235" t="s">
        <v>1</v>
      </c>
      <c r="F759" s="236" t="s">
        <v>1259</v>
      </c>
      <c r="G759" s="233"/>
      <c r="H759" s="237">
        <v>1010.5</v>
      </c>
      <c r="I759" s="238"/>
      <c r="J759" s="233"/>
      <c r="K759" s="233"/>
      <c r="L759" s="239"/>
      <c r="M759" s="240"/>
      <c r="N759" s="241"/>
      <c r="O759" s="241"/>
      <c r="P759" s="241"/>
      <c r="Q759" s="241"/>
      <c r="R759" s="241"/>
      <c r="S759" s="241"/>
      <c r="T759" s="242"/>
      <c r="U759" s="13"/>
      <c r="V759" s="13"/>
      <c r="W759" s="13"/>
      <c r="X759" s="13"/>
      <c r="Y759" s="13"/>
      <c r="Z759" s="13"/>
      <c r="AA759" s="13"/>
      <c r="AB759" s="13"/>
      <c r="AC759" s="13"/>
      <c r="AD759" s="13"/>
      <c r="AE759" s="13"/>
      <c r="AT759" s="243" t="s">
        <v>136</v>
      </c>
      <c r="AU759" s="243" t="s">
        <v>85</v>
      </c>
      <c r="AV759" s="13" t="s">
        <v>85</v>
      </c>
      <c r="AW759" s="13" t="s">
        <v>31</v>
      </c>
      <c r="AX759" s="13" t="s">
        <v>75</v>
      </c>
      <c r="AY759" s="243" t="s">
        <v>126</v>
      </c>
    </row>
    <row r="760" s="15" customFormat="1">
      <c r="A760" s="15"/>
      <c r="B760" s="255"/>
      <c r="C760" s="256"/>
      <c r="D760" s="234" t="s">
        <v>136</v>
      </c>
      <c r="E760" s="257" t="s">
        <v>1</v>
      </c>
      <c r="F760" s="258" t="s">
        <v>828</v>
      </c>
      <c r="G760" s="256"/>
      <c r="H760" s="257" t="s">
        <v>1</v>
      </c>
      <c r="I760" s="259"/>
      <c r="J760" s="256"/>
      <c r="K760" s="256"/>
      <c r="L760" s="260"/>
      <c r="M760" s="261"/>
      <c r="N760" s="262"/>
      <c r="O760" s="262"/>
      <c r="P760" s="262"/>
      <c r="Q760" s="262"/>
      <c r="R760" s="262"/>
      <c r="S760" s="262"/>
      <c r="T760" s="263"/>
      <c r="U760" s="15"/>
      <c r="V760" s="15"/>
      <c r="W760" s="15"/>
      <c r="X760" s="15"/>
      <c r="Y760" s="15"/>
      <c r="Z760" s="15"/>
      <c r="AA760" s="15"/>
      <c r="AB760" s="15"/>
      <c r="AC760" s="15"/>
      <c r="AD760" s="15"/>
      <c r="AE760" s="15"/>
      <c r="AT760" s="264" t="s">
        <v>136</v>
      </c>
      <c r="AU760" s="264" t="s">
        <v>85</v>
      </c>
      <c r="AV760" s="15" t="s">
        <v>83</v>
      </c>
      <c r="AW760" s="15" t="s">
        <v>31</v>
      </c>
      <c r="AX760" s="15" t="s">
        <v>75</v>
      </c>
      <c r="AY760" s="264" t="s">
        <v>126</v>
      </c>
    </row>
    <row r="761" s="13" customFormat="1">
      <c r="A761" s="13"/>
      <c r="B761" s="232"/>
      <c r="C761" s="233"/>
      <c r="D761" s="234" t="s">
        <v>136</v>
      </c>
      <c r="E761" s="235" t="s">
        <v>1</v>
      </c>
      <c r="F761" s="236" t="s">
        <v>1260</v>
      </c>
      <c r="G761" s="233"/>
      <c r="H761" s="237">
        <v>1123.3</v>
      </c>
      <c r="I761" s="238"/>
      <c r="J761" s="233"/>
      <c r="K761" s="233"/>
      <c r="L761" s="239"/>
      <c r="M761" s="240"/>
      <c r="N761" s="241"/>
      <c r="O761" s="241"/>
      <c r="P761" s="241"/>
      <c r="Q761" s="241"/>
      <c r="R761" s="241"/>
      <c r="S761" s="241"/>
      <c r="T761" s="242"/>
      <c r="U761" s="13"/>
      <c r="V761" s="13"/>
      <c r="W761" s="13"/>
      <c r="X761" s="13"/>
      <c r="Y761" s="13"/>
      <c r="Z761" s="13"/>
      <c r="AA761" s="13"/>
      <c r="AB761" s="13"/>
      <c r="AC761" s="13"/>
      <c r="AD761" s="13"/>
      <c r="AE761" s="13"/>
      <c r="AT761" s="243" t="s">
        <v>136</v>
      </c>
      <c r="AU761" s="243" t="s">
        <v>85</v>
      </c>
      <c r="AV761" s="13" t="s">
        <v>85</v>
      </c>
      <c r="AW761" s="13" t="s">
        <v>31</v>
      </c>
      <c r="AX761" s="13" t="s">
        <v>75</v>
      </c>
      <c r="AY761" s="243" t="s">
        <v>126</v>
      </c>
    </row>
    <row r="762" s="15" customFormat="1">
      <c r="A762" s="15"/>
      <c r="B762" s="255"/>
      <c r="C762" s="256"/>
      <c r="D762" s="234" t="s">
        <v>136</v>
      </c>
      <c r="E762" s="257" t="s">
        <v>1</v>
      </c>
      <c r="F762" s="258" t="s">
        <v>830</v>
      </c>
      <c r="G762" s="256"/>
      <c r="H762" s="257" t="s">
        <v>1</v>
      </c>
      <c r="I762" s="259"/>
      <c r="J762" s="256"/>
      <c r="K762" s="256"/>
      <c r="L762" s="260"/>
      <c r="M762" s="261"/>
      <c r="N762" s="262"/>
      <c r="O762" s="262"/>
      <c r="P762" s="262"/>
      <c r="Q762" s="262"/>
      <c r="R762" s="262"/>
      <c r="S762" s="262"/>
      <c r="T762" s="263"/>
      <c r="U762" s="15"/>
      <c r="V762" s="15"/>
      <c r="W762" s="15"/>
      <c r="X762" s="15"/>
      <c r="Y762" s="15"/>
      <c r="Z762" s="15"/>
      <c r="AA762" s="15"/>
      <c r="AB762" s="15"/>
      <c r="AC762" s="15"/>
      <c r="AD762" s="15"/>
      <c r="AE762" s="15"/>
      <c r="AT762" s="264" t="s">
        <v>136</v>
      </c>
      <c r="AU762" s="264" t="s">
        <v>85</v>
      </c>
      <c r="AV762" s="15" t="s">
        <v>83</v>
      </c>
      <c r="AW762" s="15" t="s">
        <v>31</v>
      </c>
      <c r="AX762" s="15" t="s">
        <v>75</v>
      </c>
      <c r="AY762" s="264" t="s">
        <v>126</v>
      </c>
    </row>
    <row r="763" s="13" customFormat="1">
      <c r="A763" s="13"/>
      <c r="B763" s="232"/>
      <c r="C763" s="233"/>
      <c r="D763" s="234" t="s">
        <v>136</v>
      </c>
      <c r="E763" s="235" t="s">
        <v>1</v>
      </c>
      <c r="F763" s="236" t="s">
        <v>1261</v>
      </c>
      <c r="G763" s="233"/>
      <c r="H763" s="237">
        <v>502.89999999999998</v>
      </c>
      <c r="I763" s="238"/>
      <c r="J763" s="233"/>
      <c r="K763" s="233"/>
      <c r="L763" s="239"/>
      <c r="M763" s="240"/>
      <c r="N763" s="241"/>
      <c r="O763" s="241"/>
      <c r="P763" s="241"/>
      <c r="Q763" s="241"/>
      <c r="R763" s="241"/>
      <c r="S763" s="241"/>
      <c r="T763" s="242"/>
      <c r="U763" s="13"/>
      <c r="V763" s="13"/>
      <c r="W763" s="13"/>
      <c r="X763" s="13"/>
      <c r="Y763" s="13"/>
      <c r="Z763" s="13"/>
      <c r="AA763" s="13"/>
      <c r="AB763" s="13"/>
      <c r="AC763" s="13"/>
      <c r="AD763" s="13"/>
      <c r="AE763" s="13"/>
      <c r="AT763" s="243" t="s">
        <v>136</v>
      </c>
      <c r="AU763" s="243" t="s">
        <v>85</v>
      </c>
      <c r="AV763" s="13" t="s">
        <v>85</v>
      </c>
      <c r="AW763" s="13" t="s">
        <v>31</v>
      </c>
      <c r="AX763" s="13" t="s">
        <v>75</v>
      </c>
      <c r="AY763" s="243" t="s">
        <v>126</v>
      </c>
    </row>
    <row r="764" s="15" customFormat="1">
      <c r="A764" s="15"/>
      <c r="B764" s="255"/>
      <c r="C764" s="256"/>
      <c r="D764" s="234" t="s">
        <v>136</v>
      </c>
      <c r="E764" s="257" t="s">
        <v>1</v>
      </c>
      <c r="F764" s="258" t="s">
        <v>1262</v>
      </c>
      <c r="G764" s="256"/>
      <c r="H764" s="257" t="s">
        <v>1</v>
      </c>
      <c r="I764" s="259"/>
      <c r="J764" s="256"/>
      <c r="K764" s="256"/>
      <c r="L764" s="260"/>
      <c r="M764" s="261"/>
      <c r="N764" s="262"/>
      <c r="O764" s="262"/>
      <c r="P764" s="262"/>
      <c r="Q764" s="262"/>
      <c r="R764" s="262"/>
      <c r="S764" s="262"/>
      <c r="T764" s="263"/>
      <c r="U764" s="15"/>
      <c r="V764" s="15"/>
      <c r="W764" s="15"/>
      <c r="X764" s="15"/>
      <c r="Y764" s="15"/>
      <c r="Z764" s="15"/>
      <c r="AA764" s="15"/>
      <c r="AB764" s="15"/>
      <c r="AC764" s="15"/>
      <c r="AD764" s="15"/>
      <c r="AE764" s="15"/>
      <c r="AT764" s="264" t="s">
        <v>136</v>
      </c>
      <c r="AU764" s="264" t="s">
        <v>85</v>
      </c>
      <c r="AV764" s="15" t="s">
        <v>83</v>
      </c>
      <c r="AW764" s="15" t="s">
        <v>31</v>
      </c>
      <c r="AX764" s="15" t="s">
        <v>75</v>
      </c>
      <c r="AY764" s="264" t="s">
        <v>126</v>
      </c>
    </row>
    <row r="765" s="13" customFormat="1">
      <c r="A765" s="13"/>
      <c r="B765" s="232"/>
      <c r="C765" s="233"/>
      <c r="D765" s="234" t="s">
        <v>136</v>
      </c>
      <c r="E765" s="235" t="s">
        <v>1</v>
      </c>
      <c r="F765" s="236" t="s">
        <v>1263</v>
      </c>
      <c r="G765" s="233"/>
      <c r="H765" s="237">
        <v>700</v>
      </c>
      <c r="I765" s="238"/>
      <c r="J765" s="233"/>
      <c r="K765" s="233"/>
      <c r="L765" s="239"/>
      <c r="M765" s="240"/>
      <c r="N765" s="241"/>
      <c r="O765" s="241"/>
      <c r="P765" s="241"/>
      <c r="Q765" s="241"/>
      <c r="R765" s="241"/>
      <c r="S765" s="241"/>
      <c r="T765" s="242"/>
      <c r="U765" s="13"/>
      <c r="V765" s="13"/>
      <c r="W765" s="13"/>
      <c r="X765" s="13"/>
      <c r="Y765" s="13"/>
      <c r="Z765" s="13"/>
      <c r="AA765" s="13"/>
      <c r="AB765" s="13"/>
      <c r="AC765" s="13"/>
      <c r="AD765" s="13"/>
      <c r="AE765" s="13"/>
      <c r="AT765" s="243" t="s">
        <v>136</v>
      </c>
      <c r="AU765" s="243" t="s">
        <v>85</v>
      </c>
      <c r="AV765" s="13" t="s">
        <v>85</v>
      </c>
      <c r="AW765" s="13" t="s">
        <v>31</v>
      </c>
      <c r="AX765" s="13" t="s">
        <v>75</v>
      </c>
      <c r="AY765" s="243" t="s">
        <v>126</v>
      </c>
    </row>
    <row r="766" s="14" customFormat="1">
      <c r="A766" s="14"/>
      <c r="B766" s="244"/>
      <c r="C766" s="245"/>
      <c r="D766" s="234" t="s">
        <v>136</v>
      </c>
      <c r="E766" s="246" t="s">
        <v>1</v>
      </c>
      <c r="F766" s="247" t="s">
        <v>139</v>
      </c>
      <c r="G766" s="245"/>
      <c r="H766" s="248">
        <v>4347.1999999999998</v>
      </c>
      <c r="I766" s="249"/>
      <c r="J766" s="245"/>
      <c r="K766" s="245"/>
      <c r="L766" s="250"/>
      <c r="M766" s="251"/>
      <c r="N766" s="252"/>
      <c r="O766" s="252"/>
      <c r="P766" s="252"/>
      <c r="Q766" s="252"/>
      <c r="R766" s="252"/>
      <c r="S766" s="252"/>
      <c r="T766" s="253"/>
      <c r="U766" s="14"/>
      <c r="V766" s="14"/>
      <c r="W766" s="14"/>
      <c r="X766" s="14"/>
      <c r="Y766" s="14"/>
      <c r="Z766" s="14"/>
      <c r="AA766" s="14"/>
      <c r="AB766" s="14"/>
      <c r="AC766" s="14"/>
      <c r="AD766" s="14"/>
      <c r="AE766" s="14"/>
      <c r="AT766" s="254" t="s">
        <v>136</v>
      </c>
      <c r="AU766" s="254" t="s">
        <v>85</v>
      </c>
      <c r="AV766" s="14" t="s">
        <v>134</v>
      </c>
      <c r="AW766" s="14" t="s">
        <v>31</v>
      </c>
      <c r="AX766" s="14" t="s">
        <v>83</v>
      </c>
      <c r="AY766" s="254" t="s">
        <v>126</v>
      </c>
    </row>
    <row r="767" s="2" customFormat="1" ht="62.7" customHeight="1">
      <c r="A767" s="38"/>
      <c r="B767" s="39"/>
      <c r="C767" s="265" t="s">
        <v>1264</v>
      </c>
      <c r="D767" s="265" t="s">
        <v>273</v>
      </c>
      <c r="E767" s="266" t="s">
        <v>1265</v>
      </c>
      <c r="F767" s="267" t="s">
        <v>1266</v>
      </c>
      <c r="G767" s="268" t="s">
        <v>413</v>
      </c>
      <c r="H767" s="269">
        <v>502.89999999999998</v>
      </c>
      <c r="I767" s="270"/>
      <c r="J767" s="271">
        <f>ROUND(I767*H767,2)</f>
        <v>0</v>
      </c>
      <c r="K767" s="267" t="s">
        <v>132</v>
      </c>
      <c r="L767" s="44"/>
      <c r="M767" s="272" t="s">
        <v>1</v>
      </c>
      <c r="N767" s="273" t="s">
        <v>40</v>
      </c>
      <c r="O767" s="91"/>
      <c r="P767" s="228">
        <f>O767*H767</f>
        <v>0</v>
      </c>
      <c r="Q767" s="228">
        <v>0</v>
      </c>
      <c r="R767" s="228">
        <f>Q767*H767</f>
        <v>0</v>
      </c>
      <c r="S767" s="228">
        <v>0</v>
      </c>
      <c r="T767" s="229">
        <f>S767*H767</f>
        <v>0</v>
      </c>
      <c r="U767" s="38"/>
      <c r="V767" s="38"/>
      <c r="W767" s="38"/>
      <c r="X767" s="38"/>
      <c r="Y767" s="38"/>
      <c r="Z767" s="38"/>
      <c r="AA767" s="38"/>
      <c r="AB767" s="38"/>
      <c r="AC767" s="38"/>
      <c r="AD767" s="38"/>
      <c r="AE767" s="38"/>
      <c r="AR767" s="230" t="s">
        <v>134</v>
      </c>
      <c r="AT767" s="230" t="s">
        <v>273</v>
      </c>
      <c r="AU767" s="230" t="s">
        <v>85</v>
      </c>
      <c r="AY767" s="17" t="s">
        <v>126</v>
      </c>
      <c r="BE767" s="231">
        <f>IF(N767="základní",J767,0)</f>
        <v>0</v>
      </c>
      <c r="BF767" s="231">
        <f>IF(N767="snížená",J767,0)</f>
        <v>0</v>
      </c>
      <c r="BG767" s="231">
        <f>IF(N767="zákl. přenesená",J767,0)</f>
        <v>0</v>
      </c>
      <c r="BH767" s="231">
        <f>IF(N767="sníž. přenesená",J767,0)</f>
        <v>0</v>
      </c>
      <c r="BI767" s="231">
        <f>IF(N767="nulová",J767,0)</f>
        <v>0</v>
      </c>
      <c r="BJ767" s="17" t="s">
        <v>83</v>
      </c>
      <c r="BK767" s="231">
        <f>ROUND(I767*H767,2)</f>
        <v>0</v>
      </c>
      <c r="BL767" s="17" t="s">
        <v>134</v>
      </c>
      <c r="BM767" s="230" t="s">
        <v>1267</v>
      </c>
    </row>
    <row r="768" s="2" customFormat="1">
      <c r="A768" s="38"/>
      <c r="B768" s="39"/>
      <c r="C768" s="40"/>
      <c r="D768" s="234" t="s">
        <v>277</v>
      </c>
      <c r="E768" s="40"/>
      <c r="F768" s="274" t="s">
        <v>1268</v>
      </c>
      <c r="G768" s="40"/>
      <c r="H768" s="40"/>
      <c r="I768" s="275"/>
      <c r="J768" s="40"/>
      <c r="K768" s="40"/>
      <c r="L768" s="44"/>
      <c r="M768" s="276"/>
      <c r="N768" s="277"/>
      <c r="O768" s="91"/>
      <c r="P768" s="91"/>
      <c r="Q768" s="91"/>
      <c r="R768" s="91"/>
      <c r="S768" s="91"/>
      <c r="T768" s="92"/>
      <c r="U768" s="38"/>
      <c r="V768" s="38"/>
      <c r="W768" s="38"/>
      <c r="X768" s="38"/>
      <c r="Y768" s="38"/>
      <c r="Z768" s="38"/>
      <c r="AA768" s="38"/>
      <c r="AB768" s="38"/>
      <c r="AC768" s="38"/>
      <c r="AD768" s="38"/>
      <c r="AE768" s="38"/>
      <c r="AT768" s="17" t="s">
        <v>277</v>
      </c>
      <c r="AU768" s="17" t="s">
        <v>85</v>
      </c>
    </row>
    <row r="769" s="15" customFormat="1">
      <c r="A769" s="15"/>
      <c r="B769" s="255"/>
      <c r="C769" s="256"/>
      <c r="D769" s="234" t="s">
        <v>136</v>
      </c>
      <c r="E769" s="257" t="s">
        <v>1</v>
      </c>
      <c r="F769" s="258" t="s">
        <v>1269</v>
      </c>
      <c r="G769" s="256"/>
      <c r="H769" s="257" t="s">
        <v>1</v>
      </c>
      <c r="I769" s="259"/>
      <c r="J769" s="256"/>
      <c r="K769" s="256"/>
      <c r="L769" s="260"/>
      <c r="M769" s="261"/>
      <c r="N769" s="262"/>
      <c r="O769" s="262"/>
      <c r="P769" s="262"/>
      <c r="Q769" s="262"/>
      <c r="R769" s="262"/>
      <c r="S769" s="262"/>
      <c r="T769" s="263"/>
      <c r="U769" s="15"/>
      <c r="V769" s="15"/>
      <c r="W769" s="15"/>
      <c r="X769" s="15"/>
      <c r="Y769" s="15"/>
      <c r="Z769" s="15"/>
      <c r="AA769" s="15"/>
      <c r="AB769" s="15"/>
      <c r="AC769" s="15"/>
      <c r="AD769" s="15"/>
      <c r="AE769" s="15"/>
      <c r="AT769" s="264" t="s">
        <v>136</v>
      </c>
      <c r="AU769" s="264" t="s">
        <v>85</v>
      </c>
      <c r="AV769" s="15" t="s">
        <v>83</v>
      </c>
      <c r="AW769" s="15" t="s">
        <v>31</v>
      </c>
      <c r="AX769" s="15" t="s">
        <v>75</v>
      </c>
      <c r="AY769" s="264" t="s">
        <v>126</v>
      </c>
    </row>
    <row r="770" s="13" customFormat="1">
      <c r="A770" s="13"/>
      <c r="B770" s="232"/>
      <c r="C770" s="233"/>
      <c r="D770" s="234" t="s">
        <v>136</v>
      </c>
      <c r="E770" s="235" t="s">
        <v>1</v>
      </c>
      <c r="F770" s="236" t="s">
        <v>1270</v>
      </c>
      <c r="G770" s="233"/>
      <c r="H770" s="237">
        <v>502.89999999999998</v>
      </c>
      <c r="I770" s="238"/>
      <c r="J770" s="233"/>
      <c r="K770" s="233"/>
      <c r="L770" s="239"/>
      <c r="M770" s="240"/>
      <c r="N770" s="241"/>
      <c r="O770" s="241"/>
      <c r="P770" s="241"/>
      <c r="Q770" s="241"/>
      <c r="R770" s="241"/>
      <c r="S770" s="241"/>
      <c r="T770" s="242"/>
      <c r="U770" s="13"/>
      <c r="V770" s="13"/>
      <c r="W770" s="13"/>
      <c r="X770" s="13"/>
      <c r="Y770" s="13"/>
      <c r="Z770" s="13"/>
      <c r="AA770" s="13"/>
      <c r="AB770" s="13"/>
      <c r="AC770" s="13"/>
      <c r="AD770" s="13"/>
      <c r="AE770" s="13"/>
      <c r="AT770" s="243" t="s">
        <v>136</v>
      </c>
      <c r="AU770" s="243" t="s">
        <v>85</v>
      </c>
      <c r="AV770" s="13" t="s">
        <v>85</v>
      </c>
      <c r="AW770" s="13" t="s">
        <v>31</v>
      </c>
      <c r="AX770" s="13" t="s">
        <v>75</v>
      </c>
      <c r="AY770" s="243" t="s">
        <v>126</v>
      </c>
    </row>
    <row r="771" s="14" customFormat="1">
      <c r="A771" s="14"/>
      <c r="B771" s="244"/>
      <c r="C771" s="245"/>
      <c r="D771" s="234" t="s">
        <v>136</v>
      </c>
      <c r="E771" s="246" t="s">
        <v>1</v>
      </c>
      <c r="F771" s="247" t="s">
        <v>139</v>
      </c>
      <c r="G771" s="245"/>
      <c r="H771" s="248">
        <v>502.89999999999998</v>
      </c>
      <c r="I771" s="249"/>
      <c r="J771" s="245"/>
      <c r="K771" s="245"/>
      <c r="L771" s="250"/>
      <c r="M771" s="251"/>
      <c r="N771" s="252"/>
      <c r="O771" s="252"/>
      <c r="P771" s="252"/>
      <c r="Q771" s="252"/>
      <c r="R771" s="252"/>
      <c r="S771" s="252"/>
      <c r="T771" s="253"/>
      <c r="U771" s="14"/>
      <c r="V771" s="14"/>
      <c r="W771" s="14"/>
      <c r="X771" s="14"/>
      <c r="Y771" s="14"/>
      <c r="Z771" s="14"/>
      <c r="AA771" s="14"/>
      <c r="AB771" s="14"/>
      <c r="AC771" s="14"/>
      <c r="AD771" s="14"/>
      <c r="AE771" s="14"/>
      <c r="AT771" s="254" t="s">
        <v>136</v>
      </c>
      <c r="AU771" s="254" t="s">
        <v>85</v>
      </c>
      <c r="AV771" s="14" t="s">
        <v>134</v>
      </c>
      <c r="AW771" s="14" t="s">
        <v>31</v>
      </c>
      <c r="AX771" s="14" t="s">
        <v>83</v>
      </c>
      <c r="AY771" s="254" t="s">
        <v>126</v>
      </c>
    </row>
    <row r="772" s="2" customFormat="1" ht="76.35" customHeight="1">
      <c r="A772" s="38"/>
      <c r="B772" s="39"/>
      <c r="C772" s="265" t="s">
        <v>1271</v>
      </c>
      <c r="D772" s="265" t="s">
        <v>273</v>
      </c>
      <c r="E772" s="266" t="s">
        <v>1272</v>
      </c>
      <c r="F772" s="267" t="s">
        <v>1273</v>
      </c>
      <c r="G772" s="268" t="s">
        <v>207</v>
      </c>
      <c r="H772" s="269">
        <v>100.05</v>
      </c>
      <c r="I772" s="270"/>
      <c r="J772" s="271">
        <f>ROUND(I772*H772,2)</f>
        <v>0</v>
      </c>
      <c r="K772" s="267" t="s">
        <v>132</v>
      </c>
      <c r="L772" s="44"/>
      <c r="M772" s="272" t="s">
        <v>1</v>
      </c>
      <c r="N772" s="273" t="s">
        <v>40</v>
      </c>
      <c r="O772" s="91"/>
      <c r="P772" s="228">
        <f>O772*H772</f>
        <v>0</v>
      </c>
      <c r="Q772" s="228">
        <v>0</v>
      </c>
      <c r="R772" s="228">
        <f>Q772*H772</f>
        <v>0</v>
      </c>
      <c r="S772" s="228">
        <v>0</v>
      </c>
      <c r="T772" s="229">
        <f>S772*H772</f>
        <v>0</v>
      </c>
      <c r="U772" s="38"/>
      <c r="V772" s="38"/>
      <c r="W772" s="38"/>
      <c r="X772" s="38"/>
      <c r="Y772" s="38"/>
      <c r="Z772" s="38"/>
      <c r="AA772" s="38"/>
      <c r="AB772" s="38"/>
      <c r="AC772" s="38"/>
      <c r="AD772" s="38"/>
      <c r="AE772" s="38"/>
      <c r="AR772" s="230" t="s">
        <v>134</v>
      </c>
      <c r="AT772" s="230" t="s">
        <v>273</v>
      </c>
      <c r="AU772" s="230" t="s">
        <v>85</v>
      </c>
      <c r="AY772" s="17" t="s">
        <v>126</v>
      </c>
      <c r="BE772" s="231">
        <f>IF(N772="základní",J772,0)</f>
        <v>0</v>
      </c>
      <c r="BF772" s="231">
        <f>IF(N772="snížená",J772,0)</f>
        <v>0</v>
      </c>
      <c r="BG772" s="231">
        <f>IF(N772="zákl. přenesená",J772,0)</f>
        <v>0</v>
      </c>
      <c r="BH772" s="231">
        <f>IF(N772="sníž. přenesená",J772,0)</f>
        <v>0</v>
      </c>
      <c r="BI772" s="231">
        <f>IF(N772="nulová",J772,0)</f>
        <v>0</v>
      </c>
      <c r="BJ772" s="17" t="s">
        <v>83</v>
      </c>
      <c r="BK772" s="231">
        <f>ROUND(I772*H772,2)</f>
        <v>0</v>
      </c>
      <c r="BL772" s="17" t="s">
        <v>134</v>
      </c>
      <c r="BM772" s="230" t="s">
        <v>1274</v>
      </c>
    </row>
    <row r="773" s="2" customFormat="1">
      <c r="A773" s="38"/>
      <c r="B773" s="39"/>
      <c r="C773" s="40"/>
      <c r="D773" s="234" t="s">
        <v>277</v>
      </c>
      <c r="E773" s="40"/>
      <c r="F773" s="274" t="s">
        <v>450</v>
      </c>
      <c r="G773" s="40"/>
      <c r="H773" s="40"/>
      <c r="I773" s="275"/>
      <c r="J773" s="40"/>
      <c r="K773" s="40"/>
      <c r="L773" s="44"/>
      <c r="M773" s="276"/>
      <c r="N773" s="277"/>
      <c r="O773" s="91"/>
      <c r="P773" s="91"/>
      <c r="Q773" s="91"/>
      <c r="R773" s="91"/>
      <c r="S773" s="91"/>
      <c r="T773" s="92"/>
      <c r="U773" s="38"/>
      <c r="V773" s="38"/>
      <c r="W773" s="38"/>
      <c r="X773" s="38"/>
      <c r="Y773" s="38"/>
      <c r="Z773" s="38"/>
      <c r="AA773" s="38"/>
      <c r="AB773" s="38"/>
      <c r="AC773" s="38"/>
      <c r="AD773" s="38"/>
      <c r="AE773" s="38"/>
      <c r="AT773" s="17" t="s">
        <v>277</v>
      </c>
      <c r="AU773" s="17" t="s">
        <v>85</v>
      </c>
    </row>
    <row r="774" s="15" customFormat="1">
      <c r="A774" s="15"/>
      <c r="B774" s="255"/>
      <c r="C774" s="256"/>
      <c r="D774" s="234" t="s">
        <v>136</v>
      </c>
      <c r="E774" s="257" t="s">
        <v>1</v>
      </c>
      <c r="F774" s="258" t="s">
        <v>832</v>
      </c>
      <c r="G774" s="256"/>
      <c r="H774" s="257" t="s">
        <v>1</v>
      </c>
      <c r="I774" s="259"/>
      <c r="J774" s="256"/>
      <c r="K774" s="256"/>
      <c r="L774" s="260"/>
      <c r="M774" s="261"/>
      <c r="N774" s="262"/>
      <c r="O774" s="262"/>
      <c r="P774" s="262"/>
      <c r="Q774" s="262"/>
      <c r="R774" s="262"/>
      <c r="S774" s="262"/>
      <c r="T774" s="263"/>
      <c r="U774" s="15"/>
      <c r="V774" s="15"/>
      <c r="W774" s="15"/>
      <c r="X774" s="15"/>
      <c r="Y774" s="15"/>
      <c r="Z774" s="15"/>
      <c r="AA774" s="15"/>
      <c r="AB774" s="15"/>
      <c r="AC774" s="15"/>
      <c r="AD774" s="15"/>
      <c r="AE774" s="15"/>
      <c r="AT774" s="264" t="s">
        <v>136</v>
      </c>
      <c r="AU774" s="264" t="s">
        <v>85</v>
      </c>
      <c r="AV774" s="15" t="s">
        <v>83</v>
      </c>
      <c r="AW774" s="15" t="s">
        <v>31</v>
      </c>
      <c r="AX774" s="15" t="s">
        <v>75</v>
      </c>
      <c r="AY774" s="264" t="s">
        <v>126</v>
      </c>
    </row>
    <row r="775" s="13" customFormat="1">
      <c r="A775" s="13"/>
      <c r="B775" s="232"/>
      <c r="C775" s="233"/>
      <c r="D775" s="234" t="s">
        <v>136</v>
      </c>
      <c r="E775" s="235" t="s">
        <v>1</v>
      </c>
      <c r="F775" s="236" t="s">
        <v>1275</v>
      </c>
      <c r="G775" s="233"/>
      <c r="H775" s="237">
        <v>62.350000000000001</v>
      </c>
      <c r="I775" s="238"/>
      <c r="J775" s="233"/>
      <c r="K775" s="233"/>
      <c r="L775" s="239"/>
      <c r="M775" s="240"/>
      <c r="N775" s="241"/>
      <c r="O775" s="241"/>
      <c r="P775" s="241"/>
      <c r="Q775" s="241"/>
      <c r="R775" s="241"/>
      <c r="S775" s="241"/>
      <c r="T775" s="242"/>
      <c r="U775" s="13"/>
      <c r="V775" s="13"/>
      <c r="W775" s="13"/>
      <c r="X775" s="13"/>
      <c r="Y775" s="13"/>
      <c r="Z775" s="13"/>
      <c r="AA775" s="13"/>
      <c r="AB775" s="13"/>
      <c r="AC775" s="13"/>
      <c r="AD775" s="13"/>
      <c r="AE775" s="13"/>
      <c r="AT775" s="243" t="s">
        <v>136</v>
      </c>
      <c r="AU775" s="243" t="s">
        <v>85</v>
      </c>
      <c r="AV775" s="13" t="s">
        <v>85</v>
      </c>
      <c r="AW775" s="13" t="s">
        <v>31</v>
      </c>
      <c r="AX775" s="13" t="s">
        <v>75</v>
      </c>
      <c r="AY775" s="243" t="s">
        <v>126</v>
      </c>
    </row>
    <row r="776" s="15" customFormat="1">
      <c r="A776" s="15"/>
      <c r="B776" s="255"/>
      <c r="C776" s="256"/>
      <c r="D776" s="234" t="s">
        <v>136</v>
      </c>
      <c r="E776" s="257" t="s">
        <v>1</v>
      </c>
      <c r="F776" s="258" t="s">
        <v>1276</v>
      </c>
      <c r="G776" s="256"/>
      <c r="H776" s="257" t="s">
        <v>1</v>
      </c>
      <c r="I776" s="259"/>
      <c r="J776" s="256"/>
      <c r="K776" s="256"/>
      <c r="L776" s="260"/>
      <c r="M776" s="261"/>
      <c r="N776" s="262"/>
      <c r="O776" s="262"/>
      <c r="P776" s="262"/>
      <c r="Q776" s="262"/>
      <c r="R776" s="262"/>
      <c r="S776" s="262"/>
      <c r="T776" s="263"/>
      <c r="U776" s="15"/>
      <c r="V776" s="15"/>
      <c r="W776" s="15"/>
      <c r="X776" s="15"/>
      <c r="Y776" s="15"/>
      <c r="Z776" s="15"/>
      <c r="AA776" s="15"/>
      <c r="AB776" s="15"/>
      <c r="AC776" s="15"/>
      <c r="AD776" s="15"/>
      <c r="AE776" s="15"/>
      <c r="AT776" s="264" t="s">
        <v>136</v>
      </c>
      <c r="AU776" s="264" t="s">
        <v>85</v>
      </c>
      <c r="AV776" s="15" t="s">
        <v>83</v>
      </c>
      <c r="AW776" s="15" t="s">
        <v>31</v>
      </c>
      <c r="AX776" s="15" t="s">
        <v>75</v>
      </c>
      <c r="AY776" s="264" t="s">
        <v>126</v>
      </c>
    </row>
    <row r="777" s="13" customFormat="1">
      <c r="A777" s="13"/>
      <c r="B777" s="232"/>
      <c r="C777" s="233"/>
      <c r="D777" s="234" t="s">
        <v>136</v>
      </c>
      <c r="E777" s="235" t="s">
        <v>1</v>
      </c>
      <c r="F777" s="236" t="s">
        <v>1277</v>
      </c>
      <c r="G777" s="233"/>
      <c r="H777" s="237">
        <v>37.700000000000003</v>
      </c>
      <c r="I777" s="238"/>
      <c r="J777" s="233"/>
      <c r="K777" s="233"/>
      <c r="L777" s="239"/>
      <c r="M777" s="240"/>
      <c r="N777" s="241"/>
      <c r="O777" s="241"/>
      <c r="P777" s="241"/>
      <c r="Q777" s="241"/>
      <c r="R777" s="241"/>
      <c r="S777" s="241"/>
      <c r="T777" s="242"/>
      <c r="U777" s="13"/>
      <c r="V777" s="13"/>
      <c r="W777" s="13"/>
      <c r="X777" s="13"/>
      <c r="Y777" s="13"/>
      <c r="Z777" s="13"/>
      <c r="AA777" s="13"/>
      <c r="AB777" s="13"/>
      <c r="AC777" s="13"/>
      <c r="AD777" s="13"/>
      <c r="AE777" s="13"/>
      <c r="AT777" s="243" t="s">
        <v>136</v>
      </c>
      <c r="AU777" s="243" t="s">
        <v>85</v>
      </c>
      <c r="AV777" s="13" t="s">
        <v>85</v>
      </c>
      <c r="AW777" s="13" t="s">
        <v>31</v>
      </c>
      <c r="AX777" s="13" t="s">
        <v>75</v>
      </c>
      <c r="AY777" s="243" t="s">
        <v>126</v>
      </c>
    </row>
    <row r="778" s="14" customFormat="1">
      <c r="A778" s="14"/>
      <c r="B778" s="244"/>
      <c r="C778" s="245"/>
      <c r="D778" s="234" t="s">
        <v>136</v>
      </c>
      <c r="E778" s="246" t="s">
        <v>1</v>
      </c>
      <c r="F778" s="247" t="s">
        <v>139</v>
      </c>
      <c r="G778" s="245"/>
      <c r="H778" s="248">
        <v>100.05</v>
      </c>
      <c r="I778" s="249"/>
      <c r="J778" s="245"/>
      <c r="K778" s="245"/>
      <c r="L778" s="250"/>
      <c r="M778" s="251"/>
      <c r="N778" s="252"/>
      <c r="O778" s="252"/>
      <c r="P778" s="252"/>
      <c r="Q778" s="252"/>
      <c r="R778" s="252"/>
      <c r="S778" s="252"/>
      <c r="T778" s="253"/>
      <c r="U778" s="14"/>
      <c r="V778" s="14"/>
      <c r="W778" s="14"/>
      <c r="X778" s="14"/>
      <c r="Y778" s="14"/>
      <c r="Z778" s="14"/>
      <c r="AA778" s="14"/>
      <c r="AB778" s="14"/>
      <c r="AC778" s="14"/>
      <c r="AD778" s="14"/>
      <c r="AE778" s="14"/>
      <c r="AT778" s="254" t="s">
        <v>136</v>
      </c>
      <c r="AU778" s="254" t="s">
        <v>85</v>
      </c>
      <c r="AV778" s="14" t="s">
        <v>134</v>
      </c>
      <c r="AW778" s="14" t="s">
        <v>31</v>
      </c>
      <c r="AX778" s="14" t="s">
        <v>83</v>
      </c>
      <c r="AY778" s="254" t="s">
        <v>126</v>
      </c>
    </row>
    <row r="779" s="2" customFormat="1" ht="76.35" customHeight="1">
      <c r="A779" s="38"/>
      <c r="B779" s="39"/>
      <c r="C779" s="265" t="s">
        <v>1278</v>
      </c>
      <c r="D779" s="265" t="s">
        <v>273</v>
      </c>
      <c r="E779" s="266" t="s">
        <v>447</v>
      </c>
      <c r="F779" s="267" t="s">
        <v>448</v>
      </c>
      <c r="G779" s="268" t="s">
        <v>207</v>
      </c>
      <c r="H779" s="269">
        <v>347.36000000000001</v>
      </c>
      <c r="I779" s="270"/>
      <c r="J779" s="271">
        <f>ROUND(I779*H779,2)</f>
        <v>0</v>
      </c>
      <c r="K779" s="267" t="s">
        <v>132</v>
      </c>
      <c r="L779" s="44"/>
      <c r="M779" s="272" t="s">
        <v>1</v>
      </c>
      <c r="N779" s="273" t="s">
        <v>40</v>
      </c>
      <c r="O779" s="91"/>
      <c r="P779" s="228">
        <f>O779*H779</f>
        <v>0</v>
      </c>
      <c r="Q779" s="228">
        <v>0</v>
      </c>
      <c r="R779" s="228">
        <f>Q779*H779</f>
        <v>0</v>
      </c>
      <c r="S779" s="228">
        <v>0</v>
      </c>
      <c r="T779" s="229">
        <f>S779*H779</f>
        <v>0</v>
      </c>
      <c r="U779" s="38"/>
      <c r="V779" s="38"/>
      <c r="W779" s="38"/>
      <c r="X779" s="38"/>
      <c r="Y779" s="38"/>
      <c r="Z779" s="38"/>
      <c r="AA779" s="38"/>
      <c r="AB779" s="38"/>
      <c r="AC779" s="38"/>
      <c r="AD779" s="38"/>
      <c r="AE779" s="38"/>
      <c r="AR779" s="230" t="s">
        <v>134</v>
      </c>
      <c r="AT779" s="230" t="s">
        <v>273</v>
      </c>
      <c r="AU779" s="230" t="s">
        <v>85</v>
      </c>
      <c r="AY779" s="17" t="s">
        <v>126</v>
      </c>
      <c r="BE779" s="231">
        <f>IF(N779="základní",J779,0)</f>
        <v>0</v>
      </c>
      <c r="BF779" s="231">
        <f>IF(N779="snížená",J779,0)</f>
        <v>0</v>
      </c>
      <c r="BG779" s="231">
        <f>IF(N779="zákl. přenesená",J779,0)</f>
        <v>0</v>
      </c>
      <c r="BH779" s="231">
        <f>IF(N779="sníž. přenesená",J779,0)</f>
        <v>0</v>
      </c>
      <c r="BI779" s="231">
        <f>IF(N779="nulová",J779,0)</f>
        <v>0</v>
      </c>
      <c r="BJ779" s="17" t="s">
        <v>83</v>
      </c>
      <c r="BK779" s="231">
        <f>ROUND(I779*H779,2)</f>
        <v>0</v>
      </c>
      <c r="BL779" s="17" t="s">
        <v>134</v>
      </c>
      <c r="BM779" s="230" t="s">
        <v>1279</v>
      </c>
    </row>
    <row r="780" s="2" customFormat="1">
      <c r="A780" s="38"/>
      <c r="B780" s="39"/>
      <c r="C780" s="40"/>
      <c r="D780" s="234" t="s">
        <v>277</v>
      </c>
      <c r="E780" s="40"/>
      <c r="F780" s="274" t="s">
        <v>450</v>
      </c>
      <c r="G780" s="40"/>
      <c r="H780" s="40"/>
      <c r="I780" s="275"/>
      <c r="J780" s="40"/>
      <c r="K780" s="40"/>
      <c r="L780" s="44"/>
      <c r="M780" s="276"/>
      <c r="N780" s="277"/>
      <c r="O780" s="91"/>
      <c r="P780" s="91"/>
      <c r="Q780" s="91"/>
      <c r="R780" s="91"/>
      <c r="S780" s="91"/>
      <c r="T780" s="92"/>
      <c r="U780" s="38"/>
      <c r="V780" s="38"/>
      <c r="W780" s="38"/>
      <c r="X780" s="38"/>
      <c r="Y780" s="38"/>
      <c r="Z780" s="38"/>
      <c r="AA780" s="38"/>
      <c r="AB780" s="38"/>
      <c r="AC780" s="38"/>
      <c r="AD780" s="38"/>
      <c r="AE780" s="38"/>
      <c r="AT780" s="17" t="s">
        <v>277</v>
      </c>
      <c r="AU780" s="17" t="s">
        <v>85</v>
      </c>
    </row>
    <row r="781" s="15" customFormat="1">
      <c r="A781" s="15"/>
      <c r="B781" s="255"/>
      <c r="C781" s="256"/>
      <c r="D781" s="234" t="s">
        <v>136</v>
      </c>
      <c r="E781" s="257" t="s">
        <v>1</v>
      </c>
      <c r="F781" s="258" t="s">
        <v>1280</v>
      </c>
      <c r="G781" s="256"/>
      <c r="H781" s="257" t="s">
        <v>1</v>
      </c>
      <c r="I781" s="259"/>
      <c r="J781" s="256"/>
      <c r="K781" s="256"/>
      <c r="L781" s="260"/>
      <c r="M781" s="261"/>
      <c r="N781" s="262"/>
      <c r="O781" s="262"/>
      <c r="P781" s="262"/>
      <c r="Q781" s="262"/>
      <c r="R781" s="262"/>
      <c r="S781" s="262"/>
      <c r="T781" s="263"/>
      <c r="U781" s="15"/>
      <c r="V781" s="15"/>
      <c r="W781" s="15"/>
      <c r="X781" s="15"/>
      <c r="Y781" s="15"/>
      <c r="Z781" s="15"/>
      <c r="AA781" s="15"/>
      <c r="AB781" s="15"/>
      <c r="AC781" s="15"/>
      <c r="AD781" s="15"/>
      <c r="AE781" s="15"/>
      <c r="AT781" s="264" t="s">
        <v>136</v>
      </c>
      <c r="AU781" s="264" t="s">
        <v>85</v>
      </c>
      <c r="AV781" s="15" t="s">
        <v>83</v>
      </c>
      <c r="AW781" s="15" t="s">
        <v>31</v>
      </c>
      <c r="AX781" s="15" t="s">
        <v>75</v>
      </c>
      <c r="AY781" s="264" t="s">
        <v>126</v>
      </c>
    </row>
    <row r="782" s="13" customFormat="1">
      <c r="A782" s="13"/>
      <c r="B782" s="232"/>
      <c r="C782" s="233"/>
      <c r="D782" s="234" t="s">
        <v>136</v>
      </c>
      <c r="E782" s="235" t="s">
        <v>1</v>
      </c>
      <c r="F782" s="236" t="s">
        <v>1281</v>
      </c>
      <c r="G782" s="233"/>
      <c r="H782" s="237">
        <v>347.36000000000001</v>
      </c>
      <c r="I782" s="238"/>
      <c r="J782" s="233"/>
      <c r="K782" s="233"/>
      <c r="L782" s="239"/>
      <c r="M782" s="240"/>
      <c r="N782" s="241"/>
      <c r="O782" s="241"/>
      <c r="P782" s="241"/>
      <c r="Q782" s="241"/>
      <c r="R782" s="241"/>
      <c r="S782" s="241"/>
      <c r="T782" s="242"/>
      <c r="U782" s="13"/>
      <c r="V782" s="13"/>
      <c r="W782" s="13"/>
      <c r="X782" s="13"/>
      <c r="Y782" s="13"/>
      <c r="Z782" s="13"/>
      <c r="AA782" s="13"/>
      <c r="AB782" s="13"/>
      <c r="AC782" s="13"/>
      <c r="AD782" s="13"/>
      <c r="AE782" s="13"/>
      <c r="AT782" s="243" t="s">
        <v>136</v>
      </c>
      <c r="AU782" s="243" t="s">
        <v>85</v>
      </c>
      <c r="AV782" s="13" t="s">
        <v>85</v>
      </c>
      <c r="AW782" s="13" t="s">
        <v>31</v>
      </c>
      <c r="AX782" s="13" t="s">
        <v>75</v>
      </c>
      <c r="AY782" s="243" t="s">
        <v>126</v>
      </c>
    </row>
    <row r="783" s="14" customFormat="1">
      <c r="A783" s="14"/>
      <c r="B783" s="244"/>
      <c r="C783" s="245"/>
      <c r="D783" s="234" t="s">
        <v>136</v>
      </c>
      <c r="E783" s="246" t="s">
        <v>1</v>
      </c>
      <c r="F783" s="247" t="s">
        <v>139</v>
      </c>
      <c r="G783" s="245"/>
      <c r="H783" s="248">
        <v>347.36000000000001</v>
      </c>
      <c r="I783" s="249"/>
      <c r="J783" s="245"/>
      <c r="K783" s="245"/>
      <c r="L783" s="250"/>
      <c r="M783" s="251"/>
      <c r="N783" s="252"/>
      <c r="O783" s="252"/>
      <c r="P783" s="252"/>
      <c r="Q783" s="252"/>
      <c r="R783" s="252"/>
      <c r="S783" s="252"/>
      <c r="T783" s="253"/>
      <c r="U783" s="14"/>
      <c r="V783" s="14"/>
      <c r="W783" s="14"/>
      <c r="X783" s="14"/>
      <c r="Y783" s="14"/>
      <c r="Z783" s="14"/>
      <c r="AA783" s="14"/>
      <c r="AB783" s="14"/>
      <c r="AC783" s="14"/>
      <c r="AD783" s="14"/>
      <c r="AE783" s="14"/>
      <c r="AT783" s="254" t="s">
        <v>136</v>
      </c>
      <c r="AU783" s="254" t="s">
        <v>85</v>
      </c>
      <c r="AV783" s="14" t="s">
        <v>134</v>
      </c>
      <c r="AW783" s="14" t="s">
        <v>31</v>
      </c>
      <c r="AX783" s="14" t="s">
        <v>83</v>
      </c>
      <c r="AY783" s="254" t="s">
        <v>126</v>
      </c>
    </row>
    <row r="784" s="2" customFormat="1" ht="62.7" customHeight="1">
      <c r="A784" s="38"/>
      <c r="B784" s="39"/>
      <c r="C784" s="265" t="s">
        <v>1282</v>
      </c>
      <c r="D784" s="265" t="s">
        <v>273</v>
      </c>
      <c r="E784" s="266" t="s">
        <v>1283</v>
      </c>
      <c r="F784" s="267" t="s">
        <v>1284</v>
      </c>
      <c r="G784" s="268" t="s">
        <v>207</v>
      </c>
      <c r="H784" s="269">
        <v>28.699999999999999</v>
      </c>
      <c r="I784" s="270"/>
      <c r="J784" s="271">
        <f>ROUND(I784*H784,2)</f>
        <v>0</v>
      </c>
      <c r="K784" s="267" t="s">
        <v>132</v>
      </c>
      <c r="L784" s="44"/>
      <c r="M784" s="272" t="s">
        <v>1</v>
      </c>
      <c r="N784" s="273" t="s">
        <v>40</v>
      </c>
      <c r="O784" s="91"/>
      <c r="P784" s="228">
        <f>O784*H784</f>
        <v>0</v>
      </c>
      <c r="Q784" s="228">
        <v>0</v>
      </c>
      <c r="R784" s="228">
        <f>Q784*H784</f>
        <v>0</v>
      </c>
      <c r="S784" s="228">
        <v>0</v>
      </c>
      <c r="T784" s="229">
        <f>S784*H784</f>
        <v>0</v>
      </c>
      <c r="U784" s="38"/>
      <c r="V784" s="38"/>
      <c r="W784" s="38"/>
      <c r="X784" s="38"/>
      <c r="Y784" s="38"/>
      <c r="Z784" s="38"/>
      <c r="AA784" s="38"/>
      <c r="AB784" s="38"/>
      <c r="AC784" s="38"/>
      <c r="AD784" s="38"/>
      <c r="AE784" s="38"/>
      <c r="AR784" s="230" t="s">
        <v>134</v>
      </c>
      <c r="AT784" s="230" t="s">
        <v>273</v>
      </c>
      <c r="AU784" s="230" t="s">
        <v>85</v>
      </c>
      <c r="AY784" s="17" t="s">
        <v>126</v>
      </c>
      <c r="BE784" s="231">
        <f>IF(N784="základní",J784,0)</f>
        <v>0</v>
      </c>
      <c r="BF784" s="231">
        <f>IF(N784="snížená",J784,0)</f>
        <v>0</v>
      </c>
      <c r="BG784" s="231">
        <f>IF(N784="zákl. přenesená",J784,0)</f>
        <v>0</v>
      </c>
      <c r="BH784" s="231">
        <f>IF(N784="sníž. přenesená",J784,0)</f>
        <v>0</v>
      </c>
      <c r="BI784" s="231">
        <f>IF(N784="nulová",J784,0)</f>
        <v>0</v>
      </c>
      <c r="BJ784" s="17" t="s">
        <v>83</v>
      </c>
      <c r="BK784" s="231">
        <f>ROUND(I784*H784,2)</f>
        <v>0</v>
      </c>
      <c r="BL784" s="17" t="s">
        <v>134</v>
      </c>
      <c r="BM784" s="230" t="s">
        <v>1285</v>
      </c>
    </row>
    <row r="785" s="2" customFormat="1">
      <c r="A785" s="38"/>
      <c r="B785" s="39"/>
      <c r="C785" s="40"/>
      <c r="D785" s="234" t="s">
        <v>277</v>
      </c>
      <c r="E785" s="40"/>
      <c r="F785" s="274" t="s">
        <v>457</v>
      </c>
      <c r="G785" s="40"/>
      <c r="H785" s="40"/>
      <c r="I785" s="275"/>
      <c r="J785" s="40"/>
      <c r="K785" s="40"/>
      <c r="L785" s="44"/>
      <c r="M785" s="276"/>
      <c r="N785" s="277"/>
      <c r="O785" s="91"/>
      <c r="P785" s="91"/>
      <c r="Q785" s="91"/>
      <c r="R785" s="91"/>
      <c r="S785" s="91"/>
      <c r="T785" s="92"/>
      <c r="U785" s="38"/>
      <c r="V785" s="38"/>
      <c r="W785" s="38"/>
      <c r="X785" s="38"/>
      <c r="Y785" s="38"/>
      <c r="Z785" s="38"/>
      <c r="AA785" s="38"/>
      <c r="AB785" s="38"/>
      <c r="AC785" s="38"/>
      <c r="AD785" s="38"/>
      <c r="AE785" s="38"/>
      <c r="AT785" s="17" t="s">
        <v>277</v>
      </c>
      <c r="AU785" s="17" t="s">
        <v>85</v>
      </c>
    </row>
    <row r="786" s="15" customFormat="1">
      <c r="A786" s="15"/>
      <c r="B786" s="255"/>
      <c r="C786" s="256"/>
      <c r="D786" s="234" t="s">
        <v>136</v>
      </c>
      <c r="E786" s="257" t="s">
        <v>1</v>
      </c>
      <c r="F786" s="258" t="s">
        <v>1286</v>
      </c>
      <c r="G786" s="256"/>
      <c r="H786" s="257" t="s">
        <v>1</v>
      </c>
      <c r="I786" s="259"/>
      <c r="J786" s="256"/>
      <c r="K786" s="256"/>
      <c r="L786" s="260"/>
      <c r="M786" s="261"/>
      <c r="N786" s="262"/>
      <c r="O786" s="262"/>
      <c r="P786" s="262"/>
      <c r="Q786" s="262"/>
      <c r="R786" s="262"/>
      <c r="S786" s="262"/>
      <c r="T786" s="263"/>
      <c r="U786" s="15"/>
      <c r="V786" s="15"/>
      <c r="W786" s="15"/>
      <c r="X786" s="15"/>
      <c r="Y786" s="15"/>
      <c r="Z786" s="15"/>
      <c r="AA786" s="15"/>
      <c r="AB786" s="15"/>
      <c r="AC786" s="15"/>
      <c r="AD786" s="15"/>
      <c r="AE786" s="15"/>
      <c r="AT786" s="264" t="s">
        <v>136</v>
      </c>
      <c r="AU786" s="264" t="s">
        <v>85</v>
      </c>
      <c r="AV786" s="15" t="s">
        <v>83</v>
      </c>
      <c r="AW786" s="15" t="s">
        <v>31</v>
      </c>
      <c r="AX786" s="15" t="s">
        <v>75</v>
      </c>
      <c r="AY786" s="264" t="s">
        <v>126</v>
      </c>
    </row>
    <row r="787" s="13" customFormat="1">
      <c r="A787" s="13"/>
      <c r="B787" s="232"/>
      <c r="C787" s="233"/>
      <c r="D787" s="234" t="s">
        <v>136</v>
      </c>
      <c r="E787" s="235" t="s">
        <v>1</v>
      </c>
      <c r="F787" s="236" t="s">
        <v>1287</v>
      </c>
      <c r="G787" s="233"/>
      <c r="H787" s="237">
        <v>28.699999999999999</v>
      </c>
      <c r="I787" s="238"/>
      <c r="J787" s="233"/>
      <c r="K787" s="233"/>
      <c r="L787" s="239"/>
      <c r="M787" s="240"/>
      <c r="N787" s="241"/>
      <c r="O787" s="241"/>
      <c r="P787" s="241"/>
      <c r="Q787" s="241"/>
      <c r="R787" s="241"/>
      <c r="S787" s="241"/>
      <c r="T787" s="242"/>
      <c r="U787" s="13"/>
      <c r="V787" s="13"/>
      <c r="W787" s="13"/>
      <c r="X787" s="13"/>
      <c r="Y787" s="13"/>
      <c r="Z787" s="13"/>
      <c r="AA787" s="13"/>
      <c r="AB787" s="13"/>
      <c r="AC787" s="13"/>
      <c r="AD787" s="13"/>
      <c r="AE787" s="13"/>
      <c r="AT787" s="243" t="s">
        <v>136</v>
      </c>
      <c r="AU787" s="243" t="s">
        <v>85</v>
      </c>
      <c r="AV787" s="13" t="s">
        <v>85</v>
      </c>
      <c r="AW787" s="13" t="s">
        <v>31</v>
      </c>
      <c r="AX787" s="13" t="s">
        <v>75</v>
      </c>
      <c r="AY787" s="243" t="s">
        <v>126</v>
      </c>
    </row>
    <row r="788" s="14" customFormat="1">
      <c r="A788" s="14"/>
      <c r="B788" s="244"/>
      <c r="C788" s="245"/>
      <c r="D788" s="234" t="s">
        <v>136</v>
      </c>
      <c r="E788" s="246" t="s">
        <v>1</v>
      </c>
      <c r="F788" s="247" t="s">
        <v>139</v>
      </c>
      <c r="G788" s="245"/>
      <c r="H788" s="248">
        <v>28.699999999999999</v>
      </c>
      <c r="I788" s="249"/>
      <c r="J788" s="245"/>
      <c r="K788" s="245"/>
      <c r="L788" s="250"/>
      <c r="M788" s="251"/>
      <c r="N788" s="252"/>
      <c r="O788" s="252"/>
      <c r="P788" s="252"/>
      <c r="Q788" s="252"/>
      <c r="R788" s="252"/>
      <c r="S788" s="252"/>
      <c r="T788" s="253"/>
      <c r="U788" s="14"/>
      <c r="V788" s="14"/>
      <c r="W788" s="14"/>
      <c r="X788" s="14"/>
      <c r="Y788" s="14"/>
      <c r="Z788" s="14"/>
      <c r="AA788" s="14"/>
      <c r="AB788" s="14"/>
      <c r="AC788" s="14"/>
      <c r="AD788" s="14"/>
      <c r="AE788" s="14"/>
      <c r="AT788" s="254" t="s">
        <v>136</v>
      </c>
      <c r="AU788" s="254" t="s">
        <v>85</v>
      </c>
      <c r="AV788" s="14" t="s">
        <v>134</v>
      </c>
      <c r="AW788" s="14" t="s">
        <v>31</v>
      </c>
      <c r="AX788" s="14" t="s">
        <v>83</v>
      </c>
      <c r="AY788" s="254" t="s">
        <v>126</v>
      </c>
    </row>
    <row r="789" s="2" customFormat="1" ht="62.7" customHeight="1">
      <c r="A789" s="38"/>
      <c r="B789" s="39"/>
      <c r="C789" s="265" t="s">
        <v>432</v>
      </c>
      <c r="D789" s="265" t="s">
        <v>273</v>
      </c>
      <c r="E789" s="266" t="s">
        <v>454</v>
      </c>
      <c r="F789" s="267" t="s">
        <v>455</v>
      </c>
      <c r="G789" s="268" t="s">
        <v>207</v>
      </c>
      <c r="H789" s="269">
        <v>466.94</v>
      </c>
      <c r="I789" s="270"/>
      <c r="J789" s="271">
        <f>ROUND(I789*H789,2)</f>
        <v>0</v>
      </c>
      <c r="K789" s="267" t="s">
        <v>132</v>
      </c>
      <c r="L789" s="44"/>
      <c r="M789" s="272" t="s">
        <v>1</v>
      </c>
      <c r="N789" s="273" t="s">
        <v>40</v>
      </c>
      <c r="O789" s="91"/>
      <c r="P789" s="228">
        <f>O789*H789</f>
        <v>0</v>
      </c>
      <c r="Q789" s="228">
        <v>0</v>
      </c>
      <c r="R789" s="228">
        <f>Q789*H789</f>
        <v>0</v>
      </c>
      <c r="S789" s="228">
        <v>0</v>
      </c>
      <c r="T789" s="229">
        <f>S789*H789</f>
        <v>0</v>
      </c>
      <c r="U789" s="38"/>
      <c r="V789" s="38"/>
      <c r="W789" s="38"/>
      <c r="X789" s="38"/>
      <c r="Y789" s="38"/>
      <c r="Z789" s="38"/>
      <c r="AA789" s="38"/>
      <c r="AB789" s="38"/>
      <c r="AC789" s="38"/>
      <c r="AD789" s="38"/>
      <c r="AE789" s="38"/>
      <c r="AR789" s="230" t="s">
        <v>134</v>
      </c>
      <c r="AT789" s="230" t="s">
        <v>273</v>
      </c>
      <c r="AU789" s="230" t="s">
        <v>85</v>
      </c>
      <c r="AY789" s="17" t="s">
        <v>126</v>
      </c>
      <c r="BE789" s="231">
        <f>IF(N789="základní",J789,0)</f>
        <v>0</v>
      </c>
      <c r="BF789" s="231">
        <f>IF(N789="snížená",J789,0)</f>
        <v>0</v>
      </c>
      <c r="BG789" s="231">
        <f>IF(N789="zákl. přenesená",J789,0)</f>
        <v>0</v>
      </c>
      <c r="BH789" s="231">
        <f>IF(N789="sníž. přenesená",J789,0)</f>
        <v>0</v>
      </c>
      <c r="BI789" s="231">
        <f>IF(N789="nulová",J789,0)</f>
        <v>0</v>
      </c>
      <c r="BJ789" s="17" t="s">
        <v>83</v>
      </c>
      <c r="BK789" s="231">
        <f>ROUND(I789*H789,2)</f>
        <v>0</v>
      </c>
      <c r="BL789" s="17" t="s">
        <v>134</v>
      </c>
      <c r="BM789" s="230" t="s">
        <v>1288</v>
      </c>
    </row>
    <row r="790" s="2" customFormat="1">
      <c r="A790" s="38"/>
      <c r="B790" s="39"/>
      <c r="C790" s="40"/>
      <c r="D790" s="234" t="s">
        <v>277</v>
      </c>
      <c r="E790" s="40"/>
      <c r="F790" s="274" t="s">
        <v>457</v>
      </c>
      <c r="G790" s="40"/>
      <c r="H790" s="40"/>
      <c r="I790" s="275"/>
      <c r="J790" s="40"/>
      <c r="K790" s="40"/>
      <c r="L790" s="44"/>
      <c r="M790" s="276"/>
      <c r="N790" s="277"/>
      <c r="O790" s="91"/>
      <c r="P790" s="91"/>
      <c r="Q790" s="91"/>
      <c r="R790" s="91"/>
      <c r="S790" s="91"/>
      <c r="T790" s="92"/>
      <c r="U790" s="38"/>
      <c r="V790" s="38"/>
      <c r="W790" s="38"/>
      <c r="X790" s="38"/>
      <c r="Y790" s="38"/>
      <c r="Z790" s="38"/>
      <c r="AA790" s="38"/>
      <c r="AB790" s="38"/>
      <c r="AC790" s="38"/>
      <c r="AD790" s="38"/>
      <c r="AE790" s="38"/>
      <c r="AT790" s="17" t="s">
        <v>277</v>
      </c>
      <c r="AU790" s="17" t="s">
        <v>85</v>
      </c>
    </row>
    <row r="791" s="15" customFormat="1">
      <c r="A791" s="15"/>
      <c r="B791" s="255"/>
      <c r="C791" s="256"/>
      <c r="D791" s="234" t="s">
        <v>136</v>
      </c>
      <c r="E791" s="257" t="s">
        <v>1</v>
      </c>
      <c r="F791" s="258" t="s">
        <v>987</v>
      </c>
      <c r="G791" s="256"/>
      <c r="H791" s="257" t="s">
        <v>1</v>
      </c>
      <c r="I791" s="259"/>
      <c r="J791" s="256"/>
      <c r="K791" s="256"/>
      <c r="L791" s="260"/>
      <c r="M791" s="261"/>
      <c r="N791" s="262"/>
      <c r="O791" s="262"/>
      <c r="P791" s="262"/>
      <c r="Q791" s="262"/>
      <c r="R791" s="262"/>
      <c r="S791" s="262"/>
      <c r="T791" s="263"/>
      <c r="U791" s="15"/>
      <c r="V791" s="15"/>
      <c r="W791" s="15"/>
      <c r="X791" s="15"/>
      <c r="Y791" s="15"/>
      <c r="Z791" s="15"/>
      <c r="AA791" s="15"/>
      <c r="AB791" s="15"/>
      <c r="AC791" s="15"/>
      <c r="AD791" s="15"/>
      <c r="AE791" s="15"/>
      <c r="AT791" s="264" t="s">
        <v>136</v>
      </c>
      <c r="AU791" s="264" t="s">
        <v>85</v>
      </c>
      <c r="AV791" s="15" t="s">
        <v>83</v>
      </c>
      <c r="AW791" s="15" t="s">
        <v>31</v>
      </c>
      <c r="AX791" s="15" t="s">
        <v>75</v>
      </c>
      <c r="AY791" s="264" t="s">
        <v>126</v>
      </c>
    </row>
    <row r="792" s="15" customFormat="1">
      <c r="A792" s="15"/>
      <c r="B792" s="255"/>
      <c r="C792" s="256"/>
      <c r="D792" s="234" t="s">
        <v>136</v>
      </c>
      <c r="E792" s="257" t="s">
        <v>1</v>
      </c>
      <c r="F792" s="258" t="s">
        <v>979</v>
      </c>
      <c r="G792" s="256"/>
      <c r="H792" s="257" t="s">
        <v>1</v>
      </c>
      <c r="I792" s="259"/>
      <c r="J792" s="256"/>
      <c r="K792" s="256"/>
      <c r="L792" s="260"/>
      <c r="M792" s="261"/>
      <c r="N792" s="262"/>
      <c r="O792" s="262"/>
      <c r="P792" s="262"/>
      <c r="Q792" s="262"/>
      <c r="R792" s="262"/>
      <c r="S792" s="262"/>
      <c r="T792" s="263"/>
      <c r="U792" s="15"/>
      <c r="V792" s="15"/>
      <c r="W792" s="15"/>
      <c r="X792" s="15"/>
      <c r="Y792" s="15"/>
      <c r="Z792" s="15"/>
      <c r="AA792" s="15"/>
      <c r="AB792" s="15"/>
      <c r="AC792" s="15"/>
      <c r="AD792" s="15"/>
      <c r="AE792" s="15"/>
      <c r="AT792" s="264" t="s">
        <v>136</v>
      </c>
      <c r="AU792" s="264" t="s">
        <v>85</v>
      </c>
      <c r="AV792" s="15" t="s">
        <v>83</v>
      </c>
      <c r="AW792" s="15" t="s">
        <v>31</v>
      </c>
      <c r="AX792" s="15" t="s">
        <v>75</v>
      </c>
      <c r="AY792" s="264" t="s">
        <v>126</v>
      </c>
    </row>
    <row r="793" s="13" customFormat="1">
      <c r="A793" s="13"/>
      <c r="B793" s="232"/>
      <c r="C793" s="233"/>
      <c r="D793" s="234" t="s">
        <v>136</v>
      </c>
      <c r="E793" s="235" t="s">
        <v>1</v>
      </c>
      <c r="F793" s="236" t="s">
        <v>1289</v>
      </c>
      <c r="G793" s="233"/>
      <c r="H793" s="237">
        <v>122.95999999999999</v>
      </c>
      <c r="I793" s="238"/>
      <c r="J793" s="233"/>
      <c r="K793" s="233"/>
      <c r="L793" s="239"/>
      <c r="M793" s="240"/>
      <c r="N793" s="241"/>
      <c r="O793" s="241"/>
      <c r="P793" s="241"/>
      <c r="Q793" s="241"/>
      <c r="R793" s="241"/>
      <c r="S793" s="241"/>
      <c r="T793" s="242"/>
      <c r="U793" s="13"/>
      <c r="V793" s="13"/>
      <c r="W793" s="13"/>
      <c r="X793" s="13"/>
      <c r="Y793" s="13"/>
      <c r="Z793" s="13"/>
      <c r="AA793" s="13"/>
      <c r="AB793" s="13"/>
      <c r="AC793" s="13"/>
      <c r="AD793" s="13"/>
      <c r="AE793" s="13"/>
      <c r="AT793" s="243" t="s">
        <v>136</v>
      </c>
      <c r="AU793" s="243" t="s">
        <v>85</v>
      </c>
      <c r="AV793" s="13" t="s">
        <v>85</v>
      </c>
      <c r="AW793" s="13" t="s">
        <v>31</v>
      </c>
      <c r="AX793" s="13" t="s">
        <v>75</v>
      </c>
      <c r="AY793" s="243" t="s">
        <v>126</v>
      </c>
    </row>
    <row r="794" s="15" customFormat="1">
      <c r="A794" s="15"/>
      <c r="B794" s="255"/>
      <c r="C794" s="256"/>
      <c r="D794" s="234" t="s">
        <v>136</v>
      </c>
      <c r="E794" s="257" t="s">
        <v>1</v>
      </c>
      <c r="F794" s="258" t="s">
        <v>1099</v>
      </c>
      <c r="G794" s="256"/>
      <c r="H794" s="257" t="s">
        <v>1</v>
      </c>
      <c r="I794" s="259"/>
      <c r="J794" s="256"/>
      <c r="K794" s="256"/>
      <c r="L794" s="260"/>
      <c r="M794" s="261"/>
      <c r="N794" s="262"/>
      <c r="O794" s="262"/>
      <c r="P794" s="262"/>
      <c r="Q794" s="262"/>
      <c r="R794" s="262"/>
      <c r="S794" s="262"/>
      <c r="T794" s="263"/>
      <c r="U794" s="15"/>
      <c r="V794" s="15"/>
      <c r="W794" s="15"/>
      <c r="X794" s="15"/>
      <c r="Y794" s="15"/>
      <c r="Z794" s="15"/>
      <c r="AA794" s="15"/>
      <c r="AB794" s="15"/>
      <c r="AC794" s="15"/>
      <c r="AD794" s="15"/>
      <c r="AE794" s="15"/>
      <c r="AT794" s="264" t="s">
        <v>136</v>
      </c>
      <c r="AU794" s="264" t="s">
        <v>85</v>
      </c>
      <c r="AV794" s="15" t="s">
        <v>83</v>
      </c>
      <c r="AW794" s="15" t="s">
        <v>31</v>
      </c>
      <c r="AX794" s="15" t="s">
        <v>75</v>
      </c>
      <c r="AY794" s="264" t="s">
        <v>126</v>
      </c>
    </row>
    <row r="795" s="15" customFormat="1">
      <c r="A795" s="15"/>
      <c r="B795" s="255"/>
      <c r="C795" s="256"/>
      <c r="D795" s="234" t="s">
        <v>136</v>
      </c>
      <c r="E795" s="257" t="s">
        <v>1</v>
      </c>
      <c r="F795" s="258" t="s">
        <v>828</v>
      </c>
      <c r="G795" s="256"/>
      <c r="H795" s="257" t="s">
        <v>1</v>
      </c>
      <c r="I795" s="259"/>
      <c r="J795" s="256"/>
      <c r="K795" s="256"/>
      <c r="L795" s="260"/>
      <c r="M795" s="261"/>
      <c r="N795" s="262"/>
      <c r="O795" s="262"/>
      <c r="P795" s="262"/>
      <c r="Q795" s="262"/>
      <c r="R795" s="262"/>
      <c r="S795" s="262"/>
      <c r="T795" s="263"/>
      <c r="U795" s="15"/>
      <c r="V795" s="15"/>
      <c r="W795" s="15"/>
      <c r="X795" s="15"/>
      <c r="Y795" s="15"/>
      <c r="Z795" s="15"/>
      <c r="AA795" s="15"/>
      <c r="AB795" s="15"/>
      <c r="AC795" s="15"/>
      <c r="AD795" s="15"/>
      <c r="AE795" s="15"/>
      <c r="AT795" s="264" t="s">
        <v>136</v>
      </c>
      <c r="AU795" s="264" t="s">
        <v>85</v>
      </c>
      <c r="AV795" s="15" t="s">
        <v>83</v>
      </c>
      <c r="AW795" s="15" t="s">
        <v>31</v>
      </c>
      <c r="AX795" s="15" t="s">
        <v>75</v>
      </c>
      <c r="AY795" s="264" t="s">
        <v>126</v>
      </c>
    </row>
    <row r="796" s="13" customFormat="1">
      <c r="A796" s="13"/>
      <c r="B796" s="232"/>
      <c r="C796" s="233"/>
      <c r="D796" s="234" t="s">
        <v>136</v>
      </c>
      <c r="E796" s="235" t="s">
        <v>1</v>
      </c>
      <c r="F796" s="236" t="s">
        <v>1290</v>
      </c>
      <c r="G796" s="233"/>
      <c r="H796" s="237">
        <v>157.36500000000001</v>
      </c>
      <c r="I796" s="238"/>
      <c r="J796" s="233"/>
      <c r="K796" s="233"/>
      <c r="L796" s="239"/>
      <c r="M796" s="240"/>
      <c r="N796" s="241"/>
      <c r="O796" s="241"/>
      <c r="P796" s="241"/>
      <c r="Q796" s="241"/>
      <c r="R796" s="241"/>
      <c r="S796" s="241"/>
      <c r="T796" s="242"/>
      <c r="U796" s="13"/>
      <c r="V796" s="13"/>
      <c r="W796" s="13"/>
      <c r="X796" s="13"/>
      <c r="Y796" s="13"/>
      <c r="Z796" s="13"/>
      <c r="AA796" s="13"/>
      <c r="AB796" s="13"/>
      <c r="AC796" s="13"/>
      <c r="AD796" s="13"/>
      <c r="AE796" s="13"/>
      <c r="AT796" s="243" t="s">
        <v>136</v>
      </c>
      <c r="AU796" s="243" t="s">
        <v>85</v>
      </c>
      <c r="AV796" s="13" t="s">
        <v>85</v>
      </c>
      <c r="AW796" s="13" t="s">
        <v>31</v>
      </c>
      <c r="AX796" s="13" t="s">
        <v>75</v>
      </c>
      <c r="AY796" s="243" t="s">
        <v>126</v>
      </c>
    </row>
    <row r="797" s="15" customFormat="1">
      <c r="A797" s="15"/>
      <c r="B797" s="255"/>
      <c r="C797" s="256"/>
      <c r="D797" s="234" t="s">
        <v>136</v>
      </c>
      <c r="E797" s="257" t="s">
        <v>1</v>
      </c>
      <c r="F797" s="258" t="s">
        <v>830</v>
      </c>
      <c r="G797" s="256"/>
      <c r="H797" s="257" t="s">
        <v>1</v>
      </c>
      <c r="I797" s="259"/>
      <c r="J797" s="256"/>
      <c r="K797" s="256"/>
      <c r="L797" s="260"/>
      <c r="M797" s="261"/>
      <c r="N797" s="262"/>
      <c r="O797" s="262"/>
      <c r="P797" s="262"/>
      <c r="Q797" s="262"/>
      <c r="R797" s="262"/>
      <c r="S797" s="262"/>
      <c r="T797" s="263"/>
      <c r="U797" s="15"/>
      <c r="V797" s="15"/>
      <c r="W797" s="15"/>
      <c r="X797" s="15"/>
      <c r="Y797" s="15"/>
      <c r="Z797" s="15"/>
      <c r="AA797" s="15"/>
      <c r="AB797" s="15"/>
      <c r="AC797" s="15"/>
      <c r="AD797" s="15"/>
      <c r="AE797" s="15"/>
      <c r="AT797" s="264" t="s">
        <v>136</v>
      </c>
      <c r="AU797" s="264" t="s">
        <v>85</v>
      </c>
      <c r="AV797" s="15" t="s">
        <v>83</v>
      </c>
      <c r="AW797" s="15" t="s">
        <v>31</v>
      </c>
      <c r="AX797" s="15" t="s">
        <v>75</v>
      </c>
      <c r="AY797" s="264" t="s">
        <v>126</v>
      </c>
    </row>
    <row r="798" s="13" customFormat="1">
      <c r="A798" s="13"/>
      <c r="B798" s="232"/>
      <c r="C798" s="233"/>
      <c r="D798" s="234" t="s">
        <v>136</v>
      </c>
      <c r="E798" s="235" t="s">
        <v>1</v>
      </c>
      <c r="F798" s="236" t="s">
        <v>1291</v>
      </c>
      <c r="G798" s="233"/>
      <c r="H798" s="237">
        <v>62.594999999999999</v>
      </c>
      <c r="I798" s="238"/>
      <c r="J798" s="233"/>
      <c r="K798" s="233"/>
      <c r="L798" s="239"/>
      <c r="M798" s="240"/>
      <c r="N798" s="241"/>
      <c r="O798" s="241"/>
      <c r="P798" s="241"/>
      <c r="Q798" s="241"/>
      <c r="R798" s="241"/>
      <c r="S798" s="241"/>
      <c r="T798" s="242"/>
      <c r="U798" s="13"/>
      <c r="V798" s="13"/>
      <c r="W798" s="13"/>
      <c r="X798" s="13"/>
      <c r="Y798" s="13"/>
      <c r="Z798" s="13"/>
      <c r="AA798" s="13"/>
      <c r="AB798" s="13"/>
      <c r="AC798" s="13"/>
      <c r="AD798" s="13"/>
      <c r="AE798" s="13"/>
      <c r="AT798" s="243" t="s">
        <v>136</v>
      </c>
      <c r="AU798" s="243" t="s">
        <v>85</v>
      </c>
      <c r="AV798" s="13" t="s">
        <v>85</v>
      </c>
      <c r="AW798" s="13" t="s">
        <v>31</v>
      </c>
      <c r="AX798" s="13" t="s">
        <v>75</v>
      </c>
      <c r="AY798" s="243" t="s">
        <v>126</v>
      </c>
    </row>
    <row r="799" s="15" customFormat="1">
      <c r="A799" s="15"/>
      <c r="B799" s="255"/>
      <c r="C799" s="256"/>
      <c r="D799" s="234" t="s">
        <v>136</v>
      </c>
      <c r="E799" s="257" t="s">
        <v>1</v>
      </c>
      <c r="F799" s="258" t="s">
        <v>832</v>
      </c>
      <c r="G799" s="256"/>
      <c r="H799" s="257" t="s">
        <v>1</v>
      </c>
      <c r="I799" s="259"/>
      <c r="J799" s="256"/>
      <c r="K799" s="256"/>
      <c r="L799" s="260"/>
      <c r="M799" s="261"/>
      <c r="N799" s="262"/>
      <c r="O799" s="262"/>
      <c r="P799" s="262"/>
      <c r="Q799" s="262"/>
      <c r="R799" s="262"/>
      <c r="S799" s="262"/>
      <c r="T799" s="263"/>
      <c r="U799" s="15"/>
      <c r="V799" s="15"/>
      <c r="W799" s="15"/>
      <c r="X799" s="15"/>
      <c r="Y799" s="15"/>
      <c r="Z799" s="15"/>
      <c r="AA799" s="15"/>
      <c r="AB799" s="15"/>
      <c r="AC799" s="15"/>
      <c r="AD799" s="15"/>
      <c r="AE799" s="15"/>
      <c r="AT799" s="264" t="s">
        <v>136</v>
      </c>
      <c r="AU799" s="264" t="s">
        <v>85</v>
      </c>
      <c r="AV799" s="15" t="s">
        <v>83</v>
      </c>
      <c r="AW799" s="15" t="s">
        <v>31</v>
      </c>
      <c r="AX799" s="15" t="s">
        <v>75</v>
      </c>
      <c r="AY799" s="264" t="s">
        <v>126</v>
      </c>
    </row>
    <row r="800" s="13" customFormat="1">
      <c r="A800" s="13"/>
      <c r="B800" s="232"/>
      <c r="C800" s="233"/>
      <c r="D800" s="234" t="s">
        <v>136</v>
      </c>
      <c r="E800" s="235" t="s">
        <v>1</v>
      </c>
      <c r="F800" s="236" t="s">
        <v>1292</v>
      </c>
      <c r="G800" s="233"/>
      <c r="H800" s="237">
        <v>124.02</v>
      </c>
      <c r="I800" s="238"/>
      <c r="J800" s="233"/>
      <c r="K800" s="233"/>
      <c r="L800" s="239"/>
      <c r="M800" s="240"/>
      <c r="N800" s="241"/>
      <c r="O800" s="241"/>
      <c r="P800" s="241"/>
      <c r="Q800" s="241"/>
      <c r="R800" s="241"/>
      <c r="S800" s="241"/>
      <c r="T800" s="242"/>
      <c r="U800" s="13"/>
      <c r="V800" s="13"/>
      <c r="W800" s="13"/>
      <c r="X800" s="13"/>
      <c r="Y800" s="13"/>
      <c r="Z800" s="13"/>
      <c r="AA800" s="13"/>
      <c r="AB800" s="13"/>
      <c r="AC800" s="13"/>
      <c r="AD800" s="13"/>
      <c r="AE800" s="13"/>
      <c r="AT800" s="243" t="s">
        <v>136</v>
      </c>
      <c r="AU800" s="243" t="s">
        <v>85</v>
      </c>
      <c r="AV800" s="13" t="s">
        <v>85</v>
      </c>
      <c r="AW800" s="13" t="s">
        <v>31</v>
      </c>
      <c r="AX800" s="13" t="s">
        <v>75</v>
      </c>
      <c r="AY800" s="243" t="s">
        <v>126</v>
      </c>
    </row>
    <row r="801" s="14" customFormat="1">
      <c r="A801" s="14"/>
      <c r="B801" s="244"/>
      <c r="C801" s="245"/>
      <c r="D801" s="234" t="s">
        <v>136</v>
      </c>
      <c r="E801" s="246" t="s">
        <v>1</v>
      </c>
      <c r="F801" s="247" t="s">
        <v>139</v>
      </c>
      <c r="G801" s="245"/>
      <c r="H801" s="248">
        <v>466.94</v>
      </c>
      <c r="I801" s="249"/>
      <c r="J801" s="245"/>
      <c r="K801" s="245"/>
      <c r="L801" s="250"/>
      <c r="M801" s="251"/>
      <c r="N801" s="252"/>
      <c r="O801" s="252"/>
      <c r="P801" s="252"/>
      <c r="Q801" s="252"/>
      <c r="R801" s="252"/>
      <c r="S801" s="252"/>
      <c r="T801" s="253"/>
      <c r="U801" s="14"/>
      <c r="V801" s="14"/>
      <c r="W801" s="14"/>
      <c r="X801" s="14"/>
      <c r="Y801" s="14"/>
      <c r="Z801" s="14"/>
      <c r="AA801" s="14"/>
      <c r="AB801" s="14"/>
      <c r="AC801" s="14"/>
      <c r="AD801" s="14"/>
      <c r="AE801" s="14"/>
      <c r="AT801" s="254" t="s">
        <v>136</v>
      </c>
      <c r="AU801" s="254" t="s">
        <v>85</v>
      </c>
      <c r="AV801" s="14" t="s">
        <v>134</v>
      </c>
      <c r="AW801" s="14" t="s">
        <v>31</v>
      </c>
      <c r="AX801" s="14" t="s">
        <v>83</v>
      </c>
      <c r="AY801" s="254" t="s">
        <v>126</v>
      </c>
    </row>
    <row r="802" s="12" customFormat="1" ht="22.8" customHeight="1">
      <c r="A802" s="12"/>
      <c r="B802" s="202"/>
      <c r="C802" s="203"/>
      <c r="D802" s="204" t="s">
        <v>74</v>
      </c>
      <c r="E802" s="216" t="s">
        <v>458</v>
      </c>
      <c r="F802" s="216" t="s">
        <v>459</v>
      </c>
      <c r="G802" s="203"/>
      <c r="H802" s="203"/>
      <c r="I802" s="206"/>
      <c r="J802" s="217">
        <f>BK802</f>
        <v>0</v>
      </c>
      <c r="K802" s="203"/>
      <c r="L802" s="208"/>
      <c r="M802" s="209"/>
      <c r="N802" s="210"/>
      <c r="O802" s="210"/>
      <c r="P802" s="211">
        <f>SUM(P803:P864)</f>
        <v>0</v>
      </c>
      <c r="Q802" s="210"/>
      <c r="R802" s="211">
        <f>SUM(R803:R864)</f>
        <v>0</v>
      </c>
      <c r="S802" s="210"/>
      <c r="T802" s="212">
        <f>SUM(T803:T864)</f>
        <v>0</v>
      </c>
      <c r="U802" s="12"/>
      <c r="V802" s="12"/>
      <c r="W802" s="12"/>
      <c r="X802" s="12"/>
      <c r="Y802" s="12"/>
      <c r="Z802" s="12"/>
      <c r="AA802" s="12"/>
      <c r="AB802" s="12"/>
      <c r="AC802" s="12"/>
      <c r="AD802" s="12"/>
      <c r="AE802" s="12"/>
      <c r="AR802" s="213" t="s">
        <v>134</v>
      </c>
      <c r="AT802" s="214" t="s">
        <v>74</v>
      </c>
      <c r="AU802" s="214" t="s">
        <v>83</v>
      </c>
      <c r="AY802" s="213" t="s">
        <v>126</v>
      </c>
      <c r="BK802" s="215">
        <f>SUM(BK803:BK864)</f>
        <v>0</v>
      </c>
    </row>
    <row r="803" s="2" customFormat="1" ht="76.35" customHeight="1">
      <c r="A803" s="38"/>
      <c r="B803" s="39"/>
      <c r="C803" s="265" t="s">
        <v>1293</v>
      </c>
      <c r="D803" s="265" t="s">
        <v>273</v>
      </c>
      <c r="E803" s="266" t="s">
        <v>1294</v>
      </c>
      <c r="F803" s="267" t="s">
        <v>1295</v>
      </c>
      <c r="G803" s="268" t="s">
        <v>131</v>
      </c>
      <c r="H803" s="269">
        <v>1</v>
      </c>
      <c r="I803" s="270"/>
      <c r="J803" s="271">
        <f>ROUND(I803*H803,2)</f>
        <v>0</v>
      </c>
      <c r="K803" s="267" t="s">
        <v>132</v>
      </c>
      <c r="L803" s="44"/>
      <c r="M803" s="272" t="s">
        <v>1</v>
      </c>
      <c r="N803" s="273" t="s">
        <v>40</v>
      </c>
      <c r="O803" s="91"/>
      <c r="P803" s="228">
        <f>O803*H803</f>
        <v>0</v>
      </c>
      <c r="Q803" s="228">
        <v>0</v>
      </c>
      <c r="R803" s="228">
        <f>Q803*H803</f>
        <v>0</v>
      </c>
      <c r="S803" s="228">
        <v>0</v>
      </c>
      <c r="T803" s="229">
        <f>S803*H803</f>
        <v>0</v>
      </c>
      <c r="U803" s="38"/>
      <c r="V803" s="38"/>
      <c r="W803" s="38"/>
      <c r="X803" s="38"/>
      <c r="Y803" s="38"/>
      <c r="Z803" s="38"/>
      <c r="AA803" s="38"/>
      <c r="AB803" s="38"/>
      <c r="AC803" s="38"/>
      <c r="AD803" s="38"/>
      <c r="AE803" s="38"/>
      <c r="AR803" s="230" t="s">
        <v>462</v>
      </c>
      <c r="AT803" s="230" t="s">
        <v>273</v>
      </c>
      <c r="AU803" s="230" t="s">
        <v>85</v>
      </c>
      <c r="AY803" s="17" t="s">
        <v>126</v>
      </c>
      <c r="BE803" s="231">
        <f>IF(N803="základní",J803,0)</f>
        <v>0</v>
      </c>
      <c r="BF803" s="231">
        <f>IF(N803="snížená",J803,0)</f>
        <v>0</v>
      </c>
      <c r="BG803" s="231">
        <f>IF(N803="zákl. přenesená",J803,0)</f>
        <v>0</v>
      </c>
      <c r="BH803" s="231">
        <f>IF(N803="sníž. přenesená",J803,0)</f>
        <v>0</v>
      </c>
      <c r="BI803" s="231">
        <f>IF(N803="nulová",J803,0)</f>
        <v>0</v>
      </c>
      <c r="BJ803" s="17" t="s">
        <v>83</v>
      </c>
      <c r="BK803" s="231">
        <f>ROUND(I803*H803,2)</f>
        <v>0</v>
      </c>
      <c r="BL803" s="17" t="s">
        <v>462</v>
      </c>
      <c r="BM803" s="230" t="s">
        <v>1296</v>
      </c>
    </row>
    <row r="804" s="15" customFormat="1">
      <c r="A804" s="15"/>
      <c r="B804" s="255"/>
      <c r="C804" s="256"/>
      <c r="D804" s="234" t="s">
        <v>136</v>
      </c>
      <c r="E804" s="257" t="s">
        <v>1</v>
      </c>
      <c r="F804" s="258" t="s">
        <v>1297</v>
      </c>
      <c r="G804" s="256"/>
      <c r="H804" s="257" t="s">
        <v>1</v>
      </c>
      <c r="I804" s="259"/>
      <c r="J804" s="256"/>
      <c r="K804" s="256"/>
      <c r="L804" s="260"/>
      <c r="M804" s="261"/>
      <c r="N804" s="262"/>
      <c r="O804" s="262"/>
      <c r="P804" s="262"/>
      <c r="Q804" s="262"/>
      <c r="R804" s="262"/>
      <c r="S804" s="262"/>
      <c r="T804" s="263"/>
      <c r="U804" s="15"/>
      <c r="V804" s="15"/>
      <c r="W804" s="15"/>
      <c r="X804" s="15"/>
      <c r="Y804" s="15"/>
      <c r="Z804" s="15"/>
      <c r="AA804" s="15"/>
      <c r="AB804" s="15"/>
      <c r="AC804" s="15"/>
      <c r="AD804" s="15"/>
      <c r="AE804" s="15"/>
      <c r="AT804" s="264" t="s">
        <v>136</v>
      </c>
      <c r="AU804" s="264" t="s">
        <v>85</v>
      </c>
      <c r="AV804" s="15" t="s">
        <v>83</v>
      </c>
      <c r="AW804" s="15" t="s">
        <v>31</v>
      </c>
      <c r="AX804" s="15" t="s">
        <v>75</v>
      </c>
      <c r="AY804" s="264" t="s">
        <v>126</v>
      </c>
    </row>
    <row r="805" s="13" customFormat="1">
      <c r="A805" s="13"/>
      <c r="B805" s="232"/>
      <c r="C805" s="233"/>
      <c r="D805" s="234" t="s">
        <v>136</v>
      </c>
      <c r="E805" s="235" t="s">
        <v>1</v>
      </c>
      <c r="F805" s="236" t="s">
        <v>83</v>
      </c>
      <c r="G805" s="233"/>
      <c r="H805" s="237">
        <v>1</v>
      </c>
      <c r="I805" s="238"/>
      <c r="J805" s="233"/>
      <c r="K805" s="233"/>
      <c r="L805" s="239"/>
      <c r="M805" s="240"/>
      <c r="N805" s="241"/>
      <c r="O805" s="241"/>
      <c r="P805" s="241"/>
      <c r="Q805" s="241"/>
      <c r="R805" s="241"/>
      <c r="S805" s="241"/>
      <c r="T805" s="242"/>
      <c r="U805" s="13"/>
      <c r="V805" s="13"/>
      <c r="W805" s="13"/>
      <c r="X805" s="13"/>
      <c r="Y805" s="13"/>
      <c r="Z805" s="13"/>
      <c r="AA805" s="13"/>
      <c r="AB805" s="13"/>
      <c r="AC805" s="13"/>
      <c r="AD805" s="13"/>
      <c r="AE805" s="13"/>
      <c r="AT805" s="243" t="s">
        <v>136</v>
      </c>
      <c r="AU805" s="243" t="s">
        <v>85</v>
      </c>
      <c r="AV805" s="13" t="s">
        <v>85</v>
      </c>
      <c r="AW805" s="13" t="s">
        <v>31</v>
      </c>
      <c r="AX805" s="13" t="s">
        <v>75</v>
      </c>
      <c r="AY805" s="243" t="s">
        <v>126</v>
      </c>
    </row>
    <row r="806" s="14" customFormat="1">
      <c r="A806" s="14"/>
      <c r="B806" s="244"/>
      <c r="C806" s="245"/>
      <c r="D806" s="234" t="s">
        <v>136</v>
      </c>
      <c r="E806" s="246" t="s">
        <v>1</v>
      </c>
      <c r="F806" s="247" t="s">
        <v>139</v>
      </c>
      <c r="G806" s="245"/>
      <c r="H806" s="248">
        <v>1</v>
      </c>
      <c r="I806" s="249"/>
      <c r="J806" s="245"/>
      <c r="K806" s="245"/>
      <c r="L806" s="250"/>
      <c r="M806" s="251"/>
      <c r="N806" s="252"/>
      <c r="O806" s="252"/>
      <c r="P806" s="252"/>
      <c r="Q806" s="252"/>
      <c r="R806" s="252"/>
      <c r="S806" s="252"/>
      <c r="T806" s="253"/>
      <c r="U806" s="14"/>
      <c r="V806" s="14"/>
      <c r="W806" s="14"/>
      <c r="X806" s="14"/>
      <c r="Y806" s="14"/>
      <c r="Z806" s="14"/>
      <c r="AA806" s="14"/>
      <c r="AB806" s="14"/>
      <c r="AC806" s="14"/>
      <c r="AD806" s="14"/>
      <c r="AE806" s="14"/>
      <c r="AT806" s="254" t="s">
        <v>136</v>
      </c>
      <c r="AU806" s="254" t="s">
        <v>85</v>
      </c>
      <c r="AV806" s="14" t="s">
        <v>134</v>
      </c>
      <c r="AW806" s="14" t="s">
        <v>31</v>
      </c>
      <c r="AX806" s="14" t="s">
        <v>83</v>
      </c>
      <c r="AY806" s="254" t="s">
        <v>126</v>
      </c>
    </row>
    <row r="807" s="2" customFormat="1" ht="24.15" customHeight="1">
      <c r="A807" s="38"/>
      <c r="B807" s="39"/>
      <c r="C807" s="265" t="s">
        <v>1298</v>
      </c>
      <c r="D807" s="265" t="s">
        <v>273</v>
      </c>
      <c r="E807" s="266" t="s">
        <v>1299</v>
      </c>
      <c r="F807" s="267" t="s">
        <v>1300</v>
      </c>
      <c r="G807" s="268" t="s">
        <v>131</v>
      </c>
      <c r="H807" s="269">
        <v>1</v>
      </c>
      <c r="I807" s="270"/>
      <c r="J807" s="271">
        <f>ROUND(I807*H807,2)</f>
        <v>0</v>
      </c>
      <c r="K807" s="267" t="s">
        <v>132</v>
      </c>
      <c r="L807" s="44"/>
      <c r="M807" s="272" t="s">
        <v>1</v>
      </c>
      <c r="N807" s="273" t="s">
        <v>40</v>
      </c>
      <c r="O807" s="91"/>
      <c r="P807" s="228">
        <f>O807*H807</f>
        <v>0</v>
      </c>
      <c r="Q807" s="228">
        <v>0</v>
      </c>
      <c r="R807" s="228">
        <f>Q807*H807</f>
        <v>0</v>
      </c>
      <c r="S807" s="228">
        <v>0</v>
      </c>
      <c r="T807" s="229">
        <f>S807*H807</f>
        <v>0</v>
      </c>
      <c r="U807" s="38"/>
      <c r="V807" s="38"/>
      <c r="W807" s="38"/>
      <c r="X807" s="38"/>
      <c r="Y807" s="38"/>
      <c r="Z807" s="38"/>
      <c r="AA807" s="38"/>
      <c r="AB807" s="38"/>
      <c r="AC807" s="38"/>
      <c r="AD807" s="38"/>
      <c r="AE807" s="38"/>
      <c r="AR807" s="230" t="s">
        <v>462</v>
      </c>
      <c r="AT807" s="230" t="s">
        <v>273</v>
      </c>
      <c r="AU807" s="230" t="s">
        <v>85</v>
      </c>
      <c r="AY807" s="17" t="s">
        <v>126</v>
      </c>
      <c r="BE807" s="231">
        <f>IF(N807="základní",J807,0)</f>
        <v>0</v>
      </c>
      <c r="BF807" s="231">
        <f>IF(N807="snížená",J807,0)</f>
        <v>0</v>
      </c>
      <c r="BG807" s="231">
        <f>IF(N807="zákl. přenesená",J807,0)</f>
        <v>0</v>
      </c>
      <c r="BH807" s="231">
        <f>IF(N807="sníž. přenesená",J807,0)</f>
        <v>0</v>
      </c>
      <c r="BI807" s="231">
        <f>IF(N807="nulová",J807,0)</f>
        <v>0</v>
      </c>
      <c r="BJ807" s="17" t="s">
        <v>83</v>
      </c>
      <c r="BK807" s="231">
        <f>ROUND(I807*H807,2)</f>
        <v>0</v>
      </c>
      <c r="BL807" s="17" t="s">
        <v>462</v>
      </c>
      <c r="BM807" s="230" t="s">
        <v>1301</v>
      </c>
    </row>
    <row r="808" s="15" customFormat="1">
      <c r="A808" s="15"/>
      <c r="B808" s="255"/>
      <c r="C808" s="256"/>
      <c r="D808" s="234" t="s">
        <v>136</v>
      </c>
      <c r="E808" s="257" t="s">
        <v>1</v>
      </c>
      <c r="F808" s="258" t="s">
        <v>1297</v>
      </c>
      <c r="G808" s="256"/>
      <c r="H808" s="257" t="s">
        <v>1</v>
      </c>
      <c r="I808" s="259"/>
      <c r="J808" s="256"/>
      <c r="K808" s="256"/>
      <c r="L808" s="260"/>
      <c r="M808" s="261"/>
      <c r="N808" s="262"/>
      <c r="O808" s="262"/>
      <c r="P808" s="262"/>
      <c r="Q808" s="262"/>
      <c r="R808" s="262"/>
      <c r="S808" s="262"/>
      <c r="T808" s="263"/>
      <c r="U808" s="15"/>
      <c r="V808" s="15"/>
      <c r="W808" s="15"/>
      <c r="X808" s="15"/>
      <c r="Y808" s="15"/>
      <c r="Z808" s="15"/>
      <c r="AA808" s="15"/>
      <c r="AB808" s="15"/>
      <c r="AC808" s="15"/>
      <c r="AD808" s="15"/>
      <c r="AE808" s="15"/>
      <c r="AT808" s="264" t="s">
        <v>136</v>
      </c>
      <c r="AU808" s="264" t="s">
        <v>85</v>
      </c>
      <c r="AV808" s="15" t="s">
        <v>83</v>
      </c>
      <c r="AW808" s="15" t="s">
        <v>31</v>
      </c>
      <c r="AX808" s="15" t="s">
        <v>75</v>
      </c>
      <c r="AY808" s="264" t="s">
        <v>126</v>
      </c>
    </row>
    <row r="809" s="13" customFormat="1">
      <c r="A809" s="13"/>
      <c r="B809" s="232"/>
      <c r="C809" s="233"/>
      <c r="D809" s="234" t="s">
        <v>136</v>
      </c>
      <c r="E809" s="235" t="s">
        <v>1</v>
      </c>
      <c r="F809" s="236" t="s">
        <v>83</v>
      </c>
      <c r="G809" s="233"/>
      <c r="H809" s="237">
        <v>1</v>
      </c>
      <c r="I809" s="238"/>
      <c r="J809" s="233"/>
      <c r="K809" s="233"/>
      <c r="L809" s="239"/>
      <c r="M809" s="240"/>
      <c r="N809" s="241"/>
      <c r="O809" s="241"/>
      <c r="P809" s="241"/>
      <c r="Q809" s="241"/>
      <c r="R809" s="241"/>
      <c r="S809" s="241"/>
      <c r="T809" s="242"/>
      <c r="U809" s="13"/>
      <c r="V809" s="13"/>
      <c r="W809" s="13"/>
      <c r="X809" s="13"/>
      <c r="Y809" s="13"/>
      <c r="Z809" s="13"/>
      <c r="AA809" s="13"/>
      <c r="AB809" s="13"/>
      <c r="AC809" s="13"/>
      <c r="AD809" s="13"/>
      <c r="AE809" s="13"/>
      <c r="AT809" s="243" t="s">
        <v>136</v>
      </c>
      <c r="AU809" s="243" t="s">
        <v>85</v>
      </c>
      <c r="AV809" s="13" t="s">
        <v>85</v>
      </c>
      <c r="AW809" s="13" t="s">
        <v>31</v>
      </c>
      <c r="AX809" s="13" t="s">
        <v>75</v>
      </c>
      <c r="AY809" s="243" t="s">
        <v>126</v>
      </c>
    </row>
    <row r="810" s="14" customFormat="1">
      <c r="A810" s="14"/>
      <c r="B810" s="244"/>
      <c r="C810" s="245"/>
      <c r="D810" s="234" t="s">
        <v>136</v>
      </c>
      <c r="E810" s="246" t="s">
        <v>1</v>
      </c>
      <c r="F810" s="247" t="s">
        <v>139</v>
      </c>
      <c r="G810" s="245"/>
      <c r="H810" s="248">
        <v>1</v>
      </c>
      <c r="I810" s="249"/>
      <c r="J810" s="245"/>
      <c r="K810" s="245"/>
      <c r="L810" s="250"/>
      <c r="M810" s="251"/>
      <c r="N810" s="252"/>
      <c r="O810" s="252"/>
      <c r="P810" s="252"/>
      <c r="Q810" s="252"/>
      <c r="R810" s="252"/>
      <c r="S810" s="252"/>
      <c r="T810" s="253"/>
      <c r="U810" s="14"/>
      <c r="V810" s="14"/>
      <c r="W810" s="14"/>
      <c r="X810" s="14"/>
      <c r="Y810" s="14"/>
      <c r="Z810" s="14"/>
      <c r="AA810" s="14"/>
      <c r="AB810" s="14"/>
      <c r="AC810" s="14"/>
      <c r="AD810" s="14"/>
      <c r="AE810" s="14"/>
      <c r="AT810" s="254" t="s">
        <v>136</v>
      </c>
      <c r="AU810" s="254" t="s">
        <v>85</v>
      </c>
      <c r="AV810" s="14" t="s">
        <v>134</v>
      </c>
      <c r="AW810" s="14" t="s">
        <v>31</v>
      </c>
      <c r="AX810" s="14" t="s">
        <v>83</v>
      </c>
      <c r="AY810" s="254" t="s">
        <v>126</v>
      </c>
    </row>
    <row r="811" s="2" customFormat="1" ht="37.8" customHeight="1">
      <c r="A811" s="38"/>
      <c r="B811" s="39"/>
      <c r="C811" s="265" t="s">
        <v>1302</v>
      </c>
      <c r="D811" s="265" t="s">
        <v>273</v>
      </c>
      <c r="E811" s="266" t="s">
        <v>475</v>
      </c>
      <c r="F811" s="267" t="s">
        <v>476</v>
      </c>
      <c r="G811" s="268" t="s">
        <v>131</v>
      </c>
      <c r="H811" s="269">
        <v>1</v>
      </c>
      <c r="I811" s="270"/>
      <c r="J811" s="271">
        <f>ROUND(I811*H811,2)</f>
        <v>0</v>
      </c>
      <c r="K811" s="267" t="s">
        <v>132</v>
      </c>
      <c r="L811" s="44"/>
      <c r="M811" s="272" t="s">
        <v>1</v>
      </c>
      <c r="N811" s="273" t="s">
        <v>40</v>
      </c>
      <c r="O811" s="91"/>
      <c r="P811" s="228">
        <f>O811*H811</f>
        <v>0</v>
      </c>
      <c r="Q811" s="228">
        <v>0</v>
      </c>
      <c r="R811" s="228">
        <f>Q811*H811</f>
        <v>0</v>
      </c>
      <c r="S811" s="228">
        <v>0</v>
      </c>
      <c r="T811" s="229">
        <f>S811*H811</f>
        <v>0</v>
      </c>
      <c r="U811" s="38"/>
      <c r="V811" s="38"/>
      <c r="W811" s="38"/>
      <c r="X811" s="38"/>
      <c r="Y811" s="38"/>
      <c r="Z811" s="38"/>
      <c r="AA811" s="38"/>
      <c r="AB811" s="38"/>
      <c r="AC811" s="38"/>
      <c r="AD811" s="38"/>
      <c r="AE811" s="38"/>
      <c r="AR811" s="230" t="s">
        <v>462</v>
      </c>
      <c r="AT811" s="230" t="s">
        <v>273</v>
      </c>
      <c r="AU811" s="230" t="s">
        <v>85</v>
      </c>
      <c r="AY811" s="17" t="s">
        <v>126</v>
      </c>
      <c r="BE811" s="231">
        <f>IF(N811="základní",J811,0)</f>
        <v>0</v>
      </c>
      <c r="BF811" s="231">
        <f>IF(N811="snížená",J811,0)</f>
        <v>0</v>
      </c>
      <c r="BG811" s="231">
        <f>IF(N811="zákl. přenesená",J811,0)</f>
        <v>0</v>
      </c>
      <c r="BH811" s="231">
        <f>IF(N811="sníž. přenesená",J811,0)</f>
        <v>0</v>
      </c>
      <c r="BI811" s="231">
        <f>IF(N811="nulová",J811,0)</f>
        <v>0</v>
      </c>
      <c r="BJ811" s="17" t="s">
        <v>83</v>
      </c>
      <c r="BK811" s="231">
        <f>ROUND(I811*H811,2)</f>
        <v>0</v>
      </c>
      <c r="BL811" s="17" t="s">
        <v>462</v>
      </c>
      <c r="BM811" s="230" t="s">
        <v>1303</v>
      </c>
    </row>
    <row r="812" s="15" customFormat="1">
      <c r="A812" s="15"/>
      <c r="B812" s="255"/>
      <c r="C812" s="256"/>
      <c r="D812" s="234" t="s">
        <v>136</v>
      </c>
      <c r="E812" s="257" t="s">
        <v>1</v>
      </c>
      <c r="F812" s="258" t="s">
        <v>1304</v>
      </c>
      <c r="G812" s="256"/>
      <c r="H812" s="257" t="s">
        <v>1</v>
      </c>
      <c r="I812" s="259"/>
      <c r="J812" s="256"/>
      <c r="K812" s="256"/>
      <c r="L812" s="260"/>
      <c r="M812" s="261"/>
      <c r="N812" s="262"/>
      <c r="O812" s="262"/>
      <c r="P812" s="262"/>
      <c r="Q812" s="262"/>
      <c r="R812" s="262"/>
      <c r="S812" s="262"/>
      <c r="T812" s="263"/>
      <c r="U812" s="15"/>
      <c r="V812" s="15"/>
      <c r="W812" s="15"/>
      <c r="X812" s="15"/>
      <c r="Y812" s="15"/>
      <c r="Z812" s="15"/>
      <c r="AA812" s="15"/>
      <c r="AB812" s="15"/>
      <c r="AC812" s="15"/>
      <c r="AD812" s="15"/>
      <c r="AE812" s="15"/>
      <c r="AT812" s="264" t="s">
        <v>136</v>
      </c>
      <c r="AU812" s="264" t="s">
        <v>85</v>
      </c>
      <c r="AV812" s="15" t="s">
        <v>83</v>
      </c>
      <c r="AW812" s="15" t="s">
        <v>31</v>
      </c>
      <c r="AX812" s="15" t="s">
        <v>75</v>
      </c>
      <c r="AY812" s="264" t="s">
        <v>126</v>
      </c>
    </row>
    <row r="813" s="13" customFormat="1">
      <c r="A813" s="13"/>
      <c r="B813" s="232"/>
      <c r="C813" s="233"/>
      <c r="D813" s="234" t="s">
        <v>136</v>
      </c>
      <c r="E813" s="235" t="s">
        <v>1</v>
      </c>
      <c r="F813" s="236" t="s">
        <v>83</v>
      </c>
      <c r="G813" s="233"/>
      <c r="H813" s="237">
        <v>1</v>
      </c>
      <c r="I813" s="238"/>
      <c r="J813" s="233"/>
      <c r="K813" s="233"/>
      <c r="L813" s="239"/>
      <c r="M813" s="240"/>
      <c r="N813" s="241"/>
      <c r="O813" s="241"/>
      <c r="P813" s="241"/>
      <c r="Q813" s="241"/>
      <c r="R813" s="241"/>
      <c r="S813" s="241"/>
      <c r="T813" s="242"/>
      <c r="U813" s="13"/>
      <c r="V813" s="13"/>
      <c r="W813" s="13"/>
      <c r="X813" s="13"/>
      <c r="Y813" s="13"/>
      <c r="Z813" s="13"/>
      <c r="AA813" s="13"/>
      <c r="AB813" s="13"/>
      <c r="AC813" s="13"/>
      <c r="AD813" s="13"/>
      <c r="AE813" s="13"/>
      <c r="AT813" s="243" t="s">
        <v>136</v>
      </c>
      <c r="AU813" s="243" t="s">
        <v>85</v>
      </c>
      <c r="AV813" s="13" t="s">
        <v>85</v>
      </c>
      <c r="AW813" s="13" t="s">
        <v>31</v>
      </c>
      <c r="AX813" s="13" t="s">
        <v>75</v>
      </c>
      <c r="AY813" s="243" t="s">
        <v>126</v>
      </c>
    </row>
    <row r="814" s="14" customFormat="1">
      <c r="A814" s="14"/>
      <c r="B814" s="244"/>
      <c r="C814" s="245"/>
      <c r="D814" s="234" t="s">
        <v>136</v>
      </c>
      <c r="E814" s="246" t="s">
        <v>1</v>
      </c>
      <c r="F814" s="247" t="s">
        <v>139</v>
      </c>
      <c r="G814" s="245"/>
      <c r="H814" s="248">
        <v>1</v>
      </c>
      <c r="I814" s="249"/>
      <c r="J814" s="245"/>
      <c r="K814" s="245"/>
      <c r="L814" s="250"/>
      <c r="M814" s="251"/>
      <c r="N814" s="252"/>
      <c r="O814" s="252"/>
      <c r="P814" s="252"/>
      <c r="Q814" s="252"/>
      <c r="R814" s="252"/>
      <c r="S814" s="252"/>
      <c r="T814" s="253"/>
      <c r="U814" s="14"/>
      <c r="V814" s="14"/>
      <c r="W814" s="14"/>
      <c r="X814" s="14"/>
      <c r="Y814" s="14"/>
      <c r="Z814" s="14"/>
      <c r="AA814" s="14"/>
      <c r="AB814" s="14"/>
      <c r="AC814" s="14"/>
      <c r="AD814" s="14"/>
      <c r="AE814" s="14"/>
      <c r="AT814" s="254" t="s">
        <v>136</v>
      </c>
      <c r="AU814" s="254" t="s">
        <v>85</v>
      </c>
      <c r="AV814" s="14" t="s">
        <v>134</v>
      </c>
      <c r="AW814" s="14" t="s">
        <v>31</v>
      </c>
      <c r="AX814" s="14" t="s">
        <v>83</v>
      </c>
      <c r="AY814" s="254" t="s">
        <v>126</v>
      </c>
    </row>
    <row r="815" s="2" customFormat="1" ht="24.15" customHeight="1">
      <c r="A815" s="38"/>
      <c r="B815" s="39"/>
      <c r="C815" s="265" t="s">
        <v>1305</v>
      </c>
      <c r="D815" s="265" t="s">
        <v>273</v>
      </c>
      <c r="E815" s="266" t="s">
        <v>470</v>
      </c>
      <c r="F815" s="267" t="s">
        <v>471</v>
      </c>
      <c r="G815" s="268" t="s">
        <v>131</v>
      </c>
      <c r="H815" s="269">
        <v>1</v>
      </c>
      <c r="I815" s="270"/>
      <c r="J815" s="271">
        <f>ROUND(I815*H815,2)</f>
        <v>0</v>
      </c>
      <c r="K815" s="267" t="s">
        <v>132</v>
      </c>
      <c r="L815" s="44"/>
      <c r="M815" s="272" t="s">
        <v>1</v>
      </c>
      <c r="N815" s="273" t="s">
        <v>40</v>
      </c>
      <c r="O815" s="91"/>
      <c r="P815" s="228">
        <f>O815*H815</f>
        <v>0</v>
      </c>
      <c r="Q815" s="228">
        <v>0</v>
      </c>
      <c r="R815" s="228">
        <f>Q815*H815</f>
        <v>0</v>
      </c>
      <c r="S815" s="228">
        <v>0</v>
      </c>
      <c r="T815" s="229">
        <f>S815*H815</f>
        <v>0</v>
      </c>
      <c r="U815" s="38"/>
      <c r="V815" s="38"/>
      <c r="W815" s="38"/>
      <c r="X815" s="38"/>
      <c r="Y815" s="38"/>
      <c r="Z815" s="38"/>
      <c r="AA815" s="38"/>
      <c r="AB815" s="38"/>
      <c r="AC815" s="38"/>
      <c r="AD815" s="38"/>
      <c r="AE815" s="38"/>
      <c r="AR815" s="230" t="s">
        <v>462</v>
      </c>
      <c r="AT815" s="230" t="s">
        <v>273</v>
      </c>
      <c r="AU815" s="230" t="s">
        <v>85</v>
      </c>
      <c r="AY815" s="17" t="s">
        <v>126</v>
      </c>
      <c r="BE815" s="231">
        <f>IF(N815="základní",J815,0)</f>
        <v>0</v>
      </c>
      <c r="BF815" s="231">
        <f>IF(N815="snížená",J815,0)</f>
        <v>0</v>
      </c>
      <c r="BG815" s="231">
        <f>IF(N815="zákl. přenesená",J815,0)</f>
        <v>0</v>
      </c>
      <c r="BH815" s="231">
        <f>IF(N815="sníž. přenesená",J815,0)</f>
        <v>0</v>
      </c>
      <c r="BI815" s="231">
        <f>IF(N815="nulová",J815,0)</f>
        <v>0</v>
      </c>
      <c r="BJ815" s="17" t="s">
        <v>83</v>
      </c>
      <c r="BK815" s="231">
        <f>ROUND(I815*H815,2)</f>
        <v>0</v>
      </c>
      <c r="BL815" s="17" t="s">
        <v>462</v>
      </c>
      <c r="BM815" s="230" t="s">
        <v>1306</v>
      </c>
    </row>
    <row r="816" s="15" customFormat="1">
      <c r="A816" s="15"/>
      <c r="B816" s="255"/>
      <c r="C816" s="256"/>
      <c r="D816" s="234" t="s">
        <v>136</v>
      </c>
      <c r="E816" s="257" t="s">
        <v>1</v>
      </c>
      <c r="F816" s="258" t="s">
        <v>1307</v>
      </c>
      <c r="G816" s="256"/>
      <c r="H816" s="257" t="s">
        <v>1</v>
      </c>
      <c r="I816" s="259"/>
      <c r="J816" s="256"/>
      <c r="K816" s="256"/>
      <c r="L816" s="260"/>
      <c r="M816" s="261"/>
      <c r="N816" s="262"/>
      <c r="O816" s="262"/>
      <c r="P816" s="262"/>
      <c r="Q816" s="262"/>
      <c r="R816" s="262"/>
      <c r="S816" s="262"/>
      <c r="T816" s="263"/>
      <c r="U816" s="15"/>
      <c r="V816" s="15"/>
      <c r="W816" s="15"/>
      <c r="X816" s="15"/>
      <c r="Y816" s="15"/>
      <c r="Z816" s="15"/>
      <c r="AA816" s="15"/>
      <c r="AB816" s="15"/>
      <c r="AC816" s="15"/>
      <c r="AD816" s="15"/>
      <c r="AE816" s="15"/>
      <c r="AT816" s="264" t="s">
        <v>136</v>
      </c>
      <c r="AU816" s="264" t="s">
        <v>85</v>
      </c>
      <c r="AV816" s="15" t="s">
        <v>83</v>
      </c>
      <c r="AW816" s="15" t="s">
        <v>31</v>
      </c>
      <c r="AX816" s="15" t="s">
        <v>75</v>
      </c>
      <c r="AY816" s="264" t="s">
        <v>126</v>
      </c>
    </row>
    <row r="817" s="13" customFormat="1">
      <c r="A817" s="13"/>
      <c r="B817" s="232"/>
      <c r="C817" s="233"/>
      <c r="D817" s="234" t="s">
        <v>136</v>
      </c>
      <c r="E817" s="235" t="s">
        <v>1</v>
      </c>
      <c r="F817" s="236" t="s">
        <v>83</v>
      </c>
      <c r="G817" s="233"/>
      <c r="H817" s="237">
        <v>1</v>
      </c>
      <c r="I817" s="238"/>
      <c r="J817" s="233"/>
      <c r="K817" s="233"/>
      <c r="L817" s="239"/>
      <c r="M817" s="240"/>
      <c r="N817" s="241"/>
      <c r="O817" s="241"/>
      <c r="P817" s="241"/>
      <c r="Q817" s="241"/>
      <c r="R817" s="241"/>
      <c r="S817" s="241"/>
      <c r="T817" s="242"/>
      <c r="U817" s="13"/>
      <c r="V817" s="13"/>
      <c r="W817" s="13"/>
      <c r="X817" s="13"/>
      <c r="Y817" s="13"/>
      <c r="Z817" s="13"/>
      <c r="AA817" s="13"/>
      <c r="AB817" s="13"/>
      <c r="AC817" s="13"/>
      <c r="AD817" s="13"/>
      <c r="AE817" s="13"/>
      <c r="AT817" s="243" t="s">
        <v>136</v>
      </c>
      <c r="AU817" s="243" t="s">
        <v>85</v>
      </c>
      <c r="AV817" s="13" t="s">
        <v>85</v>
      </c>
      <c r="AW817" s="13" t="s">
        <v>31</v>
      </c>
      <c r="AX817" s="13" t="s">
        <v>75</v>
      </c>
      <c r="AY817" s="243" t="s">
        <v>126</v>
      </c>
    </row>
    <row r="818" s="14" customFormat="1">
      <c r="A818" s="14"/>
      <c r="B818" s="244"/>
      <c r="C818" s="245"/>
      <c r="D818" s="234" t="s">
        <v>136</v>
      </c>
      <c r="E818" s="246" t="s">
        <v>1</v>
      </c>
      <c r="F818" s="247" t="s">
        <v>139</v>
      </c>
      <c r="G818" s="245"/>
      <c r="H818" s="248">
        <v>1</v>
      </c>
      <c r="I818" s="249"/>
      <c r="J818" s="245"/>
      <c r="K818" s="245"/>
      <c r="L818" s="250"/>
      <c r="M818" s="251"/>
      <c r="N818" s="252"/>
      <c r="O818" s="252"/>
      <c r="P818" s="252"/>
      <c r="Q818" s="252"/>
      <c r="R818" s="252"/>
      <c r="S818" s="252"/>
      <c r="T818" s="253"/>
      <c r="U818" s="14"/>
      <c r="V818" s="14"/>
      <c r="W818" s="14"/>
      <c r="X818" s="14"/>
      <c r="Y818" s="14"/>
      <c r="Z818" s="14"/>
      <c r="AA818" s="14"/>
      <c r="AB818" s="14"/>
      <c r="AC818" s="14"/>
      <c r="AD818" s="14"/>
      <c r="AE818" s="14"/>
      <c r="AT818" s="254" t="s">
        <v>136</v>
      </c>
      <c r="AU818" s="254" t="s">
        <v>85</v>
      </c>
      <c r="AV818" s="14" t="s">
        <v>134</v>
      </c>
      <c r="AW818" s="14" t="s">
        <v>31</v>
      </c>
      <c r="AX818" s="14" t="s">
        <v>83</v>
      </c>
      <c r="AY818" s="254" t="s">
        <v>126</v>
      </c>
    </row>
    <row r="819" s="2" customFormat="1" ht="218.55" customHeight="1">
      <c r="A819" s="38"/>
      <c r="B819" s="39"/>
      <c r="C819" s="265" t="s">
        <v>1308</v>
      </c>
      <c r="D819" s="265" t="s">
        <v>273</v>
      </c>
      <c r="E819" s="266" t="s">
        <v>479</v>
      </c>
      <c r="F819" s="267" t="s">
        <v>480</v>
      </c>
      <c r="G819" s="268" t="s">
        <v>207</v>
      </c>
      <c r="H819" s="269">
        <v>1834.992</v>
      </c>
      <c r="I819" s="270"/>
      <c r="J819" s="271">
        <f>ROUND(I819*H819,2)</f>
        <v>0</v>
      </c>
      <c r="K819" s="267" t="s">
        <v>132</v>
      </c>
      <c r="L819" s="44"/>
      <c r="M819" s="272" t="s">
        <v>1</v>
      </c>
      <c r="N819" s="273" t="s">
        <v>40</v>
      </c>
      <c r="O819" s="91"/>
      <c r="P819" s="228">
        <f>O819*H819</f>
        <v>0</v>
      </c>
      <c r="Q819" s="228">
        <v>0</v>
      </c>
      <c r="R819" s="228">
        <f>Q819*H819</f>
        <v>0</v>
      </c>
      <c r="S819" s="228">
        <v>0</v>
      </c>
      <c r="T819" s="229">
        <f>S819*H819</f>
        <v>0</v>
      </c>
      <c r="U819" s="38"/>
      <c r="V819" s="38"/>
      <c r="W819" s="38"/>
      <c r="X819" s="38"/>
      <c r="Y819" s="38"/>
      <c r="Z819" s="38"/>
      <c r="AA819" s="38"/>
      <c r="AB819" s="38"/>
      <c r="AC819" s="38"/>
      <c r="AD819" s="38"/>
      <c r="AE819" s="38"/>
      <c r="AR819" s="230" t="s">
        <v>462</v>
      </c>
      <c r="AT819" s="230" t="s">
        <v>273</v>
      </c>
      <c r="AU819" s="230" t="s">
        <v>85</v>
      </c>
      <c r="AY819" s="17" t="s">
        <v>126</v>
      </c>
      <c r="BE819" s="231">
        <f>IF(N819="základní",J819,0)</f>
        <v>0</v>
      </c>
      <c r="BF819" s="231">
        <f>IF(N819="snížená",J819,0)</f>
        <v>0</v>
      </c>
      <c r="BG819" s="231">
        <f>IF(N819="zákl. přenesená",J819,0)</f>
        <v>0</v>
      </c>
      <c r="BH819" s="231">
        <f>IF(N819="sníž. přenesená",J819,0)</f>
        <v>0</v>
      </c>
      <c r="BI819" s="231">
        <f>IF(N819="nulová",J819,0)</f>
        <v>0</v>
      </c>
      <c r="BJ819" s="17" t="s">
        <v>83</v>
      </c>
      <c r="BK819" s="231">
        <f>ROUND(I819*H819,2)</f>
        <v>0</v>
      </c>
      <c r="BL819" s="17" t="s">
        <v>462</v>
      </c>
      <c r="BM819" s="230" t="s">
        <v>1309</v>
      </c>
    </row>
    <row r="820" s="2" customFormat="1">
      <c r="A820" s="38"/>
      <c r="B820" s="39"/>
      <c r="C820" s="40"/>
      <c r="D820" s="234" t="s">
        <v>277</v>
      </c>
      <c r="E820" s="40"/>
      <c r="F820" s="274" t="s">
        <v>482</v>
      </c>
      <c r="G820" s="40"/>
      <c r="H820" s="40"/>
      <c r="I820" s="275"/>
      <c r="J820" s="40"/>
      <c r="K820" s="40"/>
      <c r="L820" s="44"/>
      <c r="M820" s="276"/>
      <c r="N820" s="277"/>
      <c r="O820" s="91"/>
      <c r="P820" s="91"/>
      <c r="Q820" s="91"/>
      <c r="R820" s="91"/>
      <c r="S820" s="91"/>
      <c r="T820" s="92"/>
      <c r="U820" s="38"/>
      <c r="V820" s="38"/>
      <c r="W820" s="38"/>
      <c r="X820" s="38"/>
      <c r="Y820" s="38"/>
      <c r="Z820" s="38"/>
      <c r="AA820" s="38"/>
      <c r="AB820" s="38"/>
      <c r="AC820" s="38"/>
      <c r="AD820" s="38"/>
      <c r="AE820" s="38"/>
      <c r="AT820" s="17" t="s">
        <v>277</v>
      </c>
      <c r="AU820" s="17" t="s">
        <v>85</v>
      </c>
    </row>
    <row r="821" s="15" customFormat="1">
      <c r="A821" s="15"/>
      <c r="B821" s="255"/>
      <c r="C821" s="256"/>
      <c r="D821" s="234" t="s">
        <v>136</v>
      </c>
      <c r="E821" s="257" t="s">
        <v>1</v>
      </c>
      <c r="F821" s="258" t="s">
        <v>1310</v>
      </c>
      <c r="G821" s="256"/>
      <c r="H821" s="257" t="s">
        <v>1</v>
      </c>
      <c r="I821" s="259"/>
      <c r="J821" s="256"/>
      <c r="K821" s="256"/>
      <c r="L821" s="260"/>
      <c r="M821" s="261"/>
      <c r="N821" s="262"/>
      <c r="O821" s="262"/>
      <c r="P821" s="262"/>
      <c r="Q821" s="262"/>
      <c r="R821" s="262"/>
      <c r="S821" s="262"/>
      <c r="T821" s="263"/>
      <c r="U821" s="15"/>
      <c r="V821" s="15"/>
      <c r="W821" s="15"/>
      <c r="X821" s="15"/>
      <c r="Y821" s="15"/>
      <c r="Z821" s="15"/>
      <c r="AA821" s="15"/>
      <c r="AB821" s="15"/>
      <c r="AC821" s="15"/>
      <c r="AD821" s="15"/>
      <c r="AE821" s="15"/>
      <c r="AT821" s="264" t="s">
        <v>136</v>
      </c>
      <c r="AU821" s="264" t="s">
        <v>85</v>
      </c>
      <c r="AV821" s="15" t="s">
        <v>83</v>
      </c>
      <c r="AW821" s="15" t="s">
        <v>31</v>
      </c>
      <c r="AX821" s="15" t="s">
        <v>75</v>
      </c>
      <c r="AY821" s="264" t="s">
        <v>126</v>
      </c>
    </row>
    <row r="822" s="13" customFormat="1">
      <c r="A822" s="13"/>
      <c r="B822" s="232"/>
      <c r="C822" s="233"/>
      <c r="D822" s="234" t="s">
        <v>136</v>
      </c>
      <c r="E822" s="235" t="s">
        <v>1</v>
      </c>
      <c r="F822" s="236" t="s">
        <v>1311</v>
      </c>
      <c r="G822" s="233"/>
      <c r="H822" s="237">
        <v>1564.992</v>
      </c>
      <c r="I822" s="238"/>
      <c r="J822" s="233"/>
      <c r="K822" s="233"/>
      <c r="L822" s="239"/>
      <c r="M822" s="240"/>
      <c r="N822" s="241"/>
      <c r="O822" s="241"/>
      <c r="P822" s="241"/>
      <c r="Q822" s="241"/>
      <c r="R822" s="241"/>
      <c r="S822" s="241"/>
      <c r="T822" s="242"/>
      <c r="U822" s="13"/>
      <c r="V822" s="13"/>
      <c r="W822" s="13"/>
      <c r="X822" s="13"/>
      <c r="Y822" s="13"/>
      <c r="Z822" s="13"/>
      <c r="AA822" s="13"/>
      <c r="AB822" s="13"/>
      <c r="AC822" s="13"/>
      <c r="AD822" s="13"/>
      <c r="AE822" s="13"/>
      <c r="AT822" s="243" t="s">
        <v>136</v>
      </c>
      <c r="AU822" s="243" t="s">
        <v>85</v>
      </c>
      <c r="AV822" s="13" t="s">
        <v>85</v>
      </c>
      <c r="AW822" s="13" t="s">
        <v>31</v>
      </c>
      <c r="AX822" s="13" t="s">
        <v>75</v>
      </c>
      <c r="AY822" s="243" t="s">
        <v>126</v>
      </c>
    </row>
    <row r="823" s="13" customFormat="1">
      <c r="A823" s="13"/>
      <c r="B823" s="232"/>
      <c r="C823" s="233"/>
      <c r="D823" s="234" t="s">
        <v>136</v>
      </c>
      <c r="E823" s="235" t="s">
        <v>1</v>
      </c>
      <c r="F823" s="236" t="s">
        <v>1312</v>
      </c>
      <c r="G823" s="233"/>
      <c r="H823" s="237">
        <v>270</v>
      </c>
      <c r="I823" s="238"/>
      <c r="J823" s="233"/>
      <c r="K823" s="233"/>
      <c r="L823" s="239"/>
      <c r="M823" s="240"/>
      <c r="N823" s="241"/>
      <c r="O823" s="241"/>
      <c r="P823" s="241"/>
      <c r="Q823" s="241"/>
      <c r="R823" s="241"/>
      <c r="S823" s="241"/>
      <c r="T823" s="242"/>
      <c r="U823" s="13"/>
      <c r="V823" s="13"/>
      <c r="W823" s="13"/>
      <c r="X823" s="13"/>
      <c r="Y823" s="13"/>
      <c r="Z823" s="13"/>
      <c r="AA823" s="13"/>
      <c r="AB823" s="13"/>
      <c r="AC823" s="13"/>
      <c r="AD823" s="13"/>
      <c r="AE823" s="13"/>
      <c r="AT823" s="243" t="s">
        <v>136</v>
      </c>
      <c r="AU823" s="243" t="s">
        <v>85</v>
      </c>
      <c r="AV823" s="13" t="s">
        <v>85</v>
      </c>
      <c r="AW823" s="13" t="s">
        <v>31</v>
      </c>
      <c r="AX823" s="13" t="s">
        <v>75</v>
      </c>
      <c r="AY823" s="243" t="s">
        <v>126</v>
      </c>
    </row>
    <row r="824" s="14" customFormat="1">
      <c r="A824" s="14"/>
      <c r="B824" s="244"/>
      <c r="C824" s="245"/>
      <c r="D824" s="234" t="s">
        <v>136</v>
      </c>
      <c r="E824" s="246" t="s">
        <v>1</v>
      </c>
      <c r="F824" s="247" t="s">
        <v>139</v>
      </c>
      <c r="G824" s="245"/>
      <c r="H824" s="248">
        <v>1834.992</v>
      </c>
      <c r="I824" s="249"/>
      <c r="J824" s="245"/>
      <c r="K824" s="245"/>
      <c r="L824" s="250"/>
      <c r="M824" s="251"/>
      <c r="N824" s="252"/>
      <c r="O824" s="252"/>
      <c r="P824" s="252"/>
      <c r="Q824" s="252"/>
      <c r="R824" s="252"/>
      <c r="S824" s="252"/>
      <c r="T824" s="253"/>
      <c r="U824" s="14"/>
      <c r="V824" s="14"/>
      <c r="W824" s="14"/>
      <c r="X824" s="14"/>
      <c r="Y824" s="14"/>
      <c r="Z824" s="14"/>
      <c r="AA824" s="14"/>
      <c r="AB824" s="14"/>
      <c r="AC824" s="14"/>
      <c r="AD824" s="14"/>
      <c r="AE824" s="14"/>
      <c r="AT824" s="254" t="s">
        <v>136</v>
      </c>
      <c r="AU824" s="254" t="s">
        <v>85</v>
      </c>
      <c r="AV824" s="14" t="s">
        <v>134</v>
      </c>
      <c r="AW824" s="14" t="s">
        <v>31</v>
      </c>
      <c r="AX824" s="14" t="s">
        <v>83</v>
      </c>
      <c r="AY824" s="254" t="s">
        <v>126</v>
      </c>
    </row>
    <row r="825" s="2" customFormat="1" ht="218.55" customHeight="1">
      <c r="A825" s="38"/>
      <c r="B825" s="39"/>
      <c r="C825" s="265" t="s">
        <v>1313</v>
      </c>
      <c r="D825" s="265" t="s">
        <v>273</v>
      </c>
      <c r="E825" s="266" t="s">
        <v>782</v>
      </c>
      <c r="F825" s="267" t="s">
        <v>783</v>
      </c>
      <c r="G825" s="268" t="s">
        <v>207</v>
      </c>
      <c r="H825" s="269">
        <v>2278.6399999999999</v>
      </c>
      <c r="I825" s="270"/>
      <c r="J825" s="271">
        <f>ROUND(I825*H825,2)</f>
        <v>0</v>
      </c>
      <c r="K825" s="267" t="s">
        <v>132</v>
      </c>
      <c r="L825" s="44"/>
      <c r="M825" s="272" t="s">
        <v>1</v>
      </c>
      <c r="N825" s="273" t="s">
        <v>40</v>
      </c>
      <c r="O825" s="91"/>
      <c r="P825" s="228">
        <f>O825*H825</f>
        <v>0</v>
      </c>
      <c r="Q825" s="228">
        <v>0</v>
      </c>
      <c r="R825" s="228">
        <f>Q825*H825</f>
        <v>0</v>
      </c>
      <c r="S825" s="228">
        <v>0</v>
      </c>
      <c r="T825" s="229">
        <f>S825*H825</f>
        <v>0</v>
      </c>
      <c r="U825" s="38"/>
      <c r="V825" s="38"/>
      <c r="W825" s="38"/>
      <c r="X825" s="38"/>
      <c r="Y825" s="38"/>
      <c r="Z825" s="38"/>
      <c r="AA825" s="38"/>
      <c r="AB825" s="38"/>
      <c r="AC825" s="38"/>
      <c r="AD825" s="38"/>
      <c r="AE825" s="38"/>
      <c r="AR825" s="230" t="s">
        <v>462</v>
      </c>
      <c r="AT825" s="230" t="s">
        <v>273</v>
      </c>
      <c r="AU825" s="230" t="s">
        <v>85</v>
      </c>
      <c r="AY825" s="17" t="s">
        <v>126</v>
      </c>
      <c r="BE825" s="231">
        <f>IF(N825="základní",J825,0)</f>
        <v>0</v>
      </c>
      <c r="BF825" s="231">
        <f>IF(N825="snížená",J825,0)</f>
        <v>0</v>
      </c>
      <c r="BG825" s="231">
        <f>IF(N825="zákl. přenesená",J825,0)</f>
        <v>0</v>
      </c>
      <c r="BH825" s="231">
        <f>IF(N825="sníž. přenesená",J825,0)</f>
        <v>0</v>
      </c>
      <c r="BI825" s="231">
        <f>IF(N825="nulová",J825,0)</f>
        <v>0</v>
      </c>
      <c r="BJ825" s="17" t="s">
        <v>83</v>
      </c>
      <c r="BK825" s="231">
        <f>ROUND(I825*H825,2)</f>
        <v>0</v>
      </c>
      <c r="BL825" s="17" t="s">
        <v>462</v>
      </c>
      <c r="BM825" s="230" t="s">
        <v>1314</v>
      </c>
    </row>
    <row r="826" s="2" customFormat="1">
      <c r="A826" s="38"/>
      <c r="B826" s="39"/>
      <c r="C826" s="40"/>
      <c r="D826" s="234" t="s">
        <v>277</v>
      </c>
      <c r="E826" s="40"/>
      <c r="F826" s="274" t="s">
        <v>482</v>
      </c>
      <c r="G826" s="40"/>
      <c r="H826" s="40"/>
      <c r="I826" s="275"/>
      <c r="J826" s="40"/>
      <c r="K826" s="40"/>
      <c r="L826" s="44"/>
      <c r="M826" s="276"/>
      <c r="N826" s="277"/>
      <c r="O826" s="91"/>
      <c r="P826" s="91"/>
      <c r="Q826" s="91"/>
      <c r="R826" s="91"/>
      <c r="S826" s="91"/>
      <c r="T826" s="92"/>
      <c r="U826" s="38"/>
      <c r="V826" s="38"/>
      <c r="W826" s="38"/>
      <c r="X826" s="38"/>
      <c r="Y826" s="38"/>
      <c r="Z826" s="38"/>
      <c r="AA826" s="38"/>
      <c r="AB826" s="38"/>
      <c r="AC826" s="38"/>
      <c r="AD826" s="38"/>
      <c r="AE826" s="38"/>
      <c r="AT826" s="17" t="s">
        <v>277</v>
      </c>
      <c r="AU826" s="17" t="s">
        <v>85</v>
      </c>
    </row>
    <row r="827" s="15" customFormat="1">
      <c r="A827" s="15"/>
      <c r="B827" s="255"/>
      <c r="C827" s="256"/>
      <c r="D827" s="234" t="s">
        <v>136</v>
      </c>
      <c r="E827" s="257" t="s">
        <v>1</v>
      </c>
      <c r="F827" s="258" t="s">
        <v>1315</v>
      </c>
      <c r="G827" s="256"/>
      <c r="H827" s="257" t="s">
        <v>1</v>
      </c>
      <c r="I827" s="259"/>
      <c r="J827" s="256"/>
      <c r="K827" s="256"/>
      <c r="L827" s="260"/>
      <c r="M827" s="261"/>
      <c r="N827" s="262"/>
      <c r="O827" s="262"/>
      <c r="P827" s="262"/>
      <c r="Q827" s="262"/>
      <c r="R827" s="262"/>
      <c r="S827" s="262"/>
      <c r="T827" s="263"/>
      <c r="U827" s="15"/>
      <c r="V827" s="15"/>
      <c r="W827" s="15"/>
      <c r="X827" s="15"/>
      <c r="Y827" s="15"/>
      <c r="Z827" s="15"/>
      <c r="AA827" s="15"/>
      <c r="AB827" s="15"/>
      <c r="AC827" s="15"/>
      <c r="AD827" s="15"/>
      <c r="AE827" s="15"/>
      <c r="AT827" s="264" t="s">
        <v>136</v>
      </c>
      <c r="AU827" s="264" t="s">
        <v>85</v>
      </c>
      <c r="AV827" s="15" t="s">
        <v>83</v>
      </c>
      <c r="AW827" s="15" t="s">
        <v>31</v>
      </c>
      <c r="AX827" s="15" t="s">
        <v>75</v>
      </c>
      <c r="AY827" s="264" t="s">
        <v>126</v>
      </c>
    </row>
    <row r="828" s="13" customFormat="1">
      <c r="A828" s="13"/>
      <c r="B828" s="232"/>
      <c r="C828" s="233"/>
      <c r="D828" s="234" t="s">
        <v>136</v>
      </c>
      <c r="E828" s="235" t="s">
        <v>1</v>
      </c>
      <c r="F828" s="236" t="s">
        <v>1316</v>
      </c>
      <c r="G828" s="233"/>
      <c r="H828" s="237">
        <v>2235.0079999999998</v>
      </c>
      <c r="I828" s="238"/>
      <c r="J828" s="233"/>
      <c r="K828" s="233"/>
      <c r="L828" s="239"/>
      <c r="M828" s="240"/>
      <c r="N828" s="241"/>
      <c r="O828" s="241"/>
      <c r="P828" s="241"/>
      <c r="Q828" s="241"/>
      <c r="R828" s="241"/>
      <c r="S828" s="241"/>
      <c r="T828" s="242"/>
      <c r="U828" s="13"/>
      <c r="V828" s="13"/>
      <c r="W828" s="13"/>
      <c r="X828" s="13"/>
      <c r="Y828" s="13"/>
      <c r="Z828" s="13"/>
      <c r="AA828" s="13"/>
      <c r="AB828" s="13"/>
      <c r="AC828" s="13"/>
      <c r="AD828" s="13"/>
      <c r="AE828" s="13"/>
      <c r="AT828" s="243" t="s">
        <v>136</v>
      </c>
      <c r="AU828" s="243" t="s">
        <v>85</v>
      </c>
      <c r="AV828" s="13" t="s">
        <v>85</v>
      </c>
      <c r="AW828" s="13" t="s">
        <v>31</v>
      </c>
      <c r="AX828" s="13" t="s">
        <v>75</v>
      </c>
      <c r="AY828" s="243" t="s">
        <v>126</v>
      </c>
    </row>
    <row r="829" s="15" customFormat="1">
      <c r="A829" s="15"/>
      <c r="B829" s="255"/>
      <c r="C829" s="256"/>
      <c r="D829" s="234" t="s">
        <v>136</v>
      </c>
      <c r="E829" s="257" t="s">
        <v>1</v>
      </c>
      <c r="F829" s="258" t="s">
        <v>1317</v>
      </c>
      <c r="G829" s="256"/>
      <c r="H829" s="257" t="s">
        <v>1</v>
      </c>
      <c r="I829" s="259"/>
      <c r="J829" s="256"/>
      <c r="K829" s="256"/>
      <c r="L829" s="260"/>
      <c r="M829" s="261"/>
      <c r="N829" s="262"/>
      <c r="O829" s="262"/>
      <c r="P829" s="262"/>
      <c r="Q829" s="262"/>
      <c r="R829" s="262"/>
      <c r="S829" s="262"/>
      <c r="T829" s="263"/>
      <c r="U829" s="15"/>
      <c r="V829" s="15"/>
      <c r="W829" s="15"/>
      <c r="X829" s="15"/>
      <c r="Y829" s="15"/>
      <c r="Z829" s="15"/>
      <c r="AA829" s="15"/>
      <c r="AB829" s="15"/>
      <c r="AC829" s="15"/>
      <c r="AD829" s="15"/>
      <c r="AE829" s="15"/>
      <c r="AT829" s="264" t="s">
        <v>136</v>
      </c>
      <c r="AU829" s="264" t="s">
        <v>85</v>
      </c>
      <c r="AV829" s="15" t="s">
        <v>83</v>
      </c>
      <c r="AW829" s="15" t="s">
        <v>31</v>
      </c>
      <c r="AX829" s="15" t="s">
        <v>75</v>
      </c>
      <c r="AY829" s="264" t="s">
        <v>126</v>
      </c>
    </row>
    <row r="830" s="13" customFormat="1">
      <c r="A830" s="13"/>
      <c r="B830" s="232"/>
      <c r="C830" s="233"/>
      <c r="D830" s="234" t="s">
        <v>136</v>
      </c>
      <c r="E830" s="235" t="s">
        <v>1</v>
      </c>
      <c r="F830" s="236" t="s">
        <v>1318</v>
      </c>
      <c r="G830" s="233"/>
      <c r="H830" s="237">
        <v>43.631999999999998</v>
      </c>
      <c r="I830" s="238"/>
      <c r="J830" s="233"/>
      <c r="K830" s="233"/>
      <c r="L830" s="239"/>
      <c r="M830" s="240"/>
      <c r="N830" s="241"/>
      <c r="O830" s="241"/>
      <c r="P830" s="241"/>
      <c r="Q830" s="241"/>
      <c r="R830" s="241"/>
      <c r="S830" s="241"/>
      <c r="T830" s="242"/>
      <c r="U830" s="13"/>
      <c r="V830" s="13"/>
      <c r="W830" s="13"/>
      <c r="X830" s="13"/>
      <c r="Y830" s="13"/>
      <c r="Z830" s="13"/>
      <c r="AA830" s="13"/>
      <c r="AB830" s="13"/>
      <c r="AC830" s="13"/>
      <c r="AD830" s="13"/>
      <c r="AE830" s="13"/>
      <c r="AT830" s="243" t="s">
        <v>136</v>
      </c>
      <c r="AU830" s="243" t="s">
        <v>85</v>
      </c>
      <c r="AV830" s="13" t="s">
        <v>85</v>
      </c>
      <c r="AW830" s="13" t="s">
        <v>31</v>
      </c>
      <c r="AX830" s="13" t="s">
        <v>75</v>
      </c>
      <c r="AY830" s="243" t="s">
        <v>126</v>
      </c>
    </row>
    <row r="831" s="14" customFormat="1">
      <c r="A831" s="14"/>
      <c r="B831" s="244"/>
      <c r="C831" s="245"/>
      <c r="D831" s="234" t="s">
        <v>136</v>
      </c>
      <c r="E831" s="246" t="s">
        <v>1</v>
      </c>
      <c r="F831" s="247" t="s">
        <v>139</v>
      </c>
      <c r="G831" s="245"/>
      <c r="H831" s="248">
        <v>2278.6399999999999</v>
      </c>
      <c r="I831" s="249"/>
      <c r="J831" s="245"/>
      <c r="K831" s="245"/>
      <c r="L831" s="250"/>
      <c r="M831" s="251"/>
      <c r="N831" s="252"/>
      <c r="O831" s="252"/>
      <c r="P831" s="252"/>
      <c r="Q831" s="252"/>
      <c r="R831" s="252"/>
      <c r="S831" s="252"/>
      <c r="T831" s="253"/>
      <c r="U831" s="14"/>
      <c r="V831" s="14"/>
      <c r="W831" s="14"/>
      <c r="X831" s="14"/>
      <c r="Y831" s="14"/>
      <c r="Z831" s="14"/>
      <c r="AA831" s="14"/>
      <c r="AB831" s="14"/>
      <c r="AC831" s="14"/>
      <c r="AD831" s="14"/>
      <c r="AE831" s="14"/>
      <c r="AT831" s="254" t="s">
        <v>136</v>
      </c>
      <c r="AU831" s="254" t="s">
        <v>85</v>
      </c>
      <c r="AV831" s="14" t="s">
        <v>134</v>
      </c>
      <c r="AW831" s="14" t="s">
        <v>31</v>
      </c>
      <c r="AX831" s="14" t="s">
        <v>83</v>
      </c>
      <c r="AY831" s="254" t="s">
        <v>126</v>
      </c>
    </row>
    <row r="832" s="2" customFormat="1" ht="218.55" customHeight="1">
      <c r="A832" s="38"/>
      <c r="B832" s="39"/>
      <c r="C832" s="265" t="s">
        <v>1319</v>
      </c>
      <c r="D832" s="265" t="s">
        <v>273</v>
      </c>
      <c r="E832" s="266" t="s">
        <v>492</v>
      </c>
      <c r="F832" s="267" t="s">
        <v>493</v>
      </c>
      <c r="G832" s="268" t="s">
        <v>207</v>
      </c>
      <c r="H832" s="269">
        <v>8.2690000000000001</v>
      </c>
      <c r="I832" s="270"/>
      <c r="J832" s="271">
        <f>ROUND(I832*H832,2)</f>
        <v>0</v>
      </c>
      <c r="K832" s="267" t="s">
        <v>132</v>
      </c>
      <c r="L832" s="44"/>
      <c r="M832" s="272" t="s">
        <v>1</v>
      </c>
      <c r="N832" s="273" t="s">
        <v>40</v>
      </c>
      <c r="O832" s="91"/>
      <c r="P832" s="228">
        <f>O832*H832</f>
        <v>0</v>
      </c>
      <c r="Q832" s="228">
        <v>0</v>
      </c>
      <c r="R832" s="228">
        <f>Q832*H832</f>
        <v>0</v>
      </c>
      <c r="S832" s="228">
        <v>0</v>
      </c>
      <c r="T832" s="229">
        <f>S832*H832</f>
        <v>0</v>
      </c>
      <c r="U832" s="38"/>
      <c r="V832" s="38"/>
      <c r="W832" s="38"/>
      <c r="X832" s="38"/>
      <c r="Y832" s="38"/>
      <c r="Z832" s="38"/>
      <c r="AA832" s="38"/>
      <c r="AB832" s="38"/>
      <c r="AC832" s="38"/>
      <c r="AD832" s="38"/>
      <c r="AE832" s="38"/>
      <c r="AR832" s="230" t="s">
        <v>462</v>
      </c>
      <c r="AT832" s="230" t="s">
        <v>273</v>
      </c>
      <c r="AU832" s="230" t="s">
        <v>85</v>
      </c>
      <c r="AY832" s="17" t="s">
        <v>126</v>
      </c>
      <c r="BE832" s="231">
        <f>IF(N832="základní",J832,0)</f>
        <v>0</v>
      </c>
      <c r="BF832" s="231">
        <f>IF(N832="snížená",J832,0)</f>
        <v>0</v>
      </c>
      <c r="BG832" s="231">
        <f>IF(N832="zákl. přenesená",J832,0)</f>
        <v>0</v>
      </c>
      <c r="BH832" s="231">
        <f>IF(N832="sníž. přenesená",J832,0)</f>
        <v>0</v>
      </c>
      <c r="BI832" s="231">
        <f>IF(N832="nulová",J832,0)</f>
        <v>0</v>
      </c>
      <c r="BJ832" s="17" t="s">
        <v>83</v>
      </c>
      <c r="BK832" s="231">
        <f>ROUND(I832*H832,2)</f>
        <v>0</v>
      </c>
      <c r="BL832" s="17" t="s">
        <v>462</v>
      </c>
      <c r="BM832" s="230" t="s">
        <v>1320</v>
      </c>
    </row>
    <row r="833" s="2" customFormat="1">
      <c r="A833" s="38"/>
      <c r="B833" s="39"/>
      <c r="C833" s="40"/>
      <c r="D833" s="234" t="s">
        <v>277</v>
      </c>
      <c r="E833" s="40"/>
      <c r="F833" s="274" t="s">
        <v>482</v>
      </c>
      <c r="G833" s="40"/>
      <c r="H833" s="40"/>
      <c r="I833" s="275"/>
      <c r="J833" s="40"/>
      <c r="K833" s="40"/>
      <c r="L833" s="44"/>
      <c r="M833" s="276"/>
      <c r="N833" s="277"/>
      <c r="O833" s="91"/>
      <c r="P833" s="91"/>
      <c r="Q833" s="91"/>
      <c r="R833" s="91"/>
      <c r="S833" s="91"/>
      <c r="T833" s="92"/>
      <c r="U833" s="38"/>
      <c r="V833" s="38"/>
      <c r="W833" s="38"/>
      <c r="X833" s="38"/>
      <c r="Y833" s="38"/>
      <c r="Z833" s="38"/>
      <c r="AA833" s="38"/>
      <c r="AB833" s="38"/>
      <c r="AC833" s="38"/>
      <c r="AD833" s="38"/>
      <c r="AE833" s="38"/>
      <c r="AT833" s="17" t="s">
        <v>277</v>
      </c>
      <c r="AU833" s="17" t="s">
        <v>85</v>
      </c>
    </row>
    <row r="834" s="15" customFormat="1">
      <c r="A834" s="15"/>
      <c r="B834" s="255"/>
      <c r="C834" s="256"/>
      <c r="D834" s="234" t="s">
        <v>136</v>
      </c>
      <c r="E834" s="257" t="s">
        <v>1</v>
      </c>
      <c r="F834" s="258" t="s">
        <v>1321</v>
      </c>
      <c r="G834" s="256"/>
      <c r="H834" s="257" t="s">
        <v>1</v>
      </c>
      <c r="I834" s="259"/>
      <c r="J834" s="256"/>
      <c r="K834" s="256"/>
      <c r="L834" s="260"/>
      <c r="M834" s="261"/>
      <c r="N834" s="262"/>
      <c r="O834" s="262"/>
      <c r="P834" s="262"/>
      <c r="Q834" s="262"/>
      <c r="R834" s="262"/>
      <c r="S834" s="262"/>
      <c r="T834" s="263"/>
      <c r="U834" s="15"/>
      <c r="V834" s="15"/>
      <c r="W834" s="15"/>
      <c r="X834" s="15"/>
      <c r="Y834" s="15"/>
      <c r="Z834" s="15"/>
      <c r="AA834" s="15"/>
      <c r="AB834" s="15"/>
      <c r="AC834" s="15"/>
      <c r="AD834" s="15"/>
      <c r="AE834" s="15"/>
      <c r="AT834" s="264" t="s">
        <v>136</v>
      </c>
      <c r="AU834" s="264" t="s">
        <v>85</v>
      </c>
      <c r="AV834" s="15" t="s">
        <v>83</v>
      </c>
      <c r="AW834" s="15" t="s">
        <v>31</v>
      </c>
      <c r="AX834" s="15" t="s">
        <v>75</v>
      </c>
      <c r="AY834" s="264" t="s">
        <v>126</v>
      </c>
    </row>
    <row r="835" s="13" customFormat="1">
      <c r="A835" s="13"/>
      <c r="B835" s="232"/>
      <c r="C835" s="233"/>
      <c r="D835" s="234" t="s">
        <v>136</v>
      </c>
      <c r="E835" s="235" t="s">
        <v>1</v>
      </c>
      <c r="F835" s="236" t="s">
        <v>1322</v>
      </c>
      <c r="G835" s="233"/>
      <c r="H835" s="237">
        <v>8.2690000000000001</v>
      </c>
      <c r="I835" s="238"/>
      <c r="J835" s="233"/>
      <c r="K835" s="233"/>
      <c r="L835" s="239"/>
      <c r="M835" s="240"/>
      <c r="N835" s="241"/>
      <c r="O835" s="241"/>
      <c r="P835" s="241"/>
      <c r="Q835" s="241"/>
      <c r="R835" s="241"/>
      <c r="S835" s="241"/>
      <c r="T835" s="242"/>
      <c r="U835" s="13"/>
      <c r="V835" s="13"/>
      <c r="W835" s="13"/>
      <c r="X835" s="13"/>
      <c r="Y835" s="13"/>
      <c r="Z835" s="13"/>
      <c r="AA835" s="13"/>
      <c r="AB835" s="13"/>
      <c r="AC835" s="13"/>
      <c r="AD835" s="13"/>
      <c r="AE835" s="13"/>
      <c r="AT835" s="243" t="s">
        <v>136</v>
      </c>
      <c r="AU835" s="243" t="s">
        <v>85</v>
      </c>
      <c r="AV835" s="13" t="s">
        <v>85</v>
      </c>
      <c r="AW835" s="13" t="s">
        <v>31</v>
      </c>
      <c r="AX835" s="13" t="s">
        <v>75</v>
      </c>
      <c r="AY835" s="243" t="s">
        <v>126</v>
      </c>
    </row>
    <row r="836" s="14" customFormat="1">
      <c r="A836" s="14"/>
      <c r="B836" s="244"/>
      <c r="C836" s="245"/>
      <c r="D836" s="234" t="s">
        <v>136</v>
      </c>
      <c r="E836" s="246" t="s">
        <v>1</v>
      </c>
      <c r="F836" s="247" t="s">
        <v>139</v>
      </c>
      <c r="G836" s="245"/>
      <c r="H836" s="248">
        <v>8.2690000000000001</v>
      </c>
      <c r="I836" s="249"/>
      <c r="J836" s="245"/>
      <c r="K836" s="245"/>
      <c r="L836" s="250"/>
      <c r="M836" s="251"/>
      <c r="N836" s="252"/>
      <c r="O836" s="252"/>
      <c r="P836" s="252"/>
      <c r="Q836" s="252"/>
      <c r="R836" s="252"/>
      <c r="S836" s="252"/>
      <c r="T836" s="253"/>
      <c r="U836" s="14"/>
      <c r="V836" s="14"/>
      <c r="W836" s="14"/>
      <c r="X836" s="14"/>
      <c r="Y836" s="14"/>
      <c r="Z836" s="14"/>
      <c r="AA836" s="14"/>
      <c r="AB836" s="14"/>
      <c r="AC836" s="14"/>
      <c r="AD836" s="14"/>
      <c r="AE836" s="14"/>
      <c r="AT836" s="254" t="s">
        <v>136</v>
      </c>
      <c r="AU836" s="254" t="s">
        <v>85</v>
      </c>
      <c r="AV836" s="14" t="s">
        <v>134</v>
      </c>
      <c r="AW836" s="14" t="s">
        <v>31</v>
      </c>
      <c r="AX836" s="14" t="s">
        <v>83</v>
      </c>
      <c r="AY836" s="254" t="s">
        <v>126</v>
      </c>
    </row>
    <row r="837" s="2" customFormat="1" ht="232.2" customHeight="1">
      <c r="A837" s="38"/>
      <c r="B837" s="39"/>
      <c r="C837" s="265" t="s">
        <v>1323</v>
      </c>
      <c r="D837" s="265" t="s">
        <v>273</v>
      </c>
      <c r="E837" s="266" t="s">
        <v>498</v>
      </c>
      <c r="F837" s="267" t="s">
        <v>499</v>
      </c>
      <c r="G837" s="268" t="s">
        <v>207</v>
      </c>
      <c r="H837" s="269">
        <v>970.04999999999995</v>
      </c>
      <c r="I837" s="270"/>
      <c r="J837" s="271">
        <f>ROUND(I837*H837,2)</f>
        <v>0</v>
      </c>
      <c r="K837" s="267" t="s">
        <v>132</v>
      </c>
      <c r="L837" s="44"/>
      <c r="M837" s="272" t="s">
        <v>1</v>
      </c>
      <c r="N837" s="273" t="s">
        <v>40</v>
      </c>
      <c r="O837" s="91"/>
      <c r="P837" s="228">
        <f>O837*H837</f>
        <v>0</v>
      </c>
      <c r="Q837" s="228">
        <v>0</v>
      </c>
      <c r="R837" s="228">
        <f>Q837*H837</f>
        <v>0</v>
      </c>
      <c r="S837" s="228">
        <v>0</v>
      </c>
      <c r="T837" s="229">
        <f>S837*H837</f>
        <v>0</v>
      </c>
      <c r="U837" s="38"/>
      <c r="V837" s="38"/>
      <c r="W837" s="38"/>
      <c r="X837" s="38"/>
      <c r="Y837" s="38"/>
      <c r="Z837" s="38"/>
      <c r="AA837" s="38"/>
      <c r="AB837" s="38"/>
      <c r="AC837" s="38"/>
      <c r="AD837" s="38"/>
      <c r="AE837" s="38"/>
      <c r="AR837" s="230" t="s">
        <v>462</v>
      </c>
      <c r="AT837" s="230" t="s">
        <v>273</v>
      </c>
      <c r="AU837" s="230" t="s">
        <v>85</v>
      </c>
      <c r="AY837" s="17" t="s">
        <v>126</v>
      </c>
      <c r="BE837" s="231">
        <f>IF(N837="základní",J837,0)</f>
        <v>0</v>
      </c>
      <c r="BF837" s="231">
        <f>IF(N837="snížená",J837,0)</f>
        <v>0</v>
      </c>
      <c r="BG837" s="231">
        <f>IF(N837="zákl. přenesená",J837,0)</f>
        <v>0</v>
      </c>
      <c r="BH837" s="231">
        <f>IF(N837="sníž. přenesená",J837,0)</f>
        <v>0</v>
      </c>
      <c r="BI837" s="231">
        <f>IF(N837="nulová",J837,0)</f>
        <v>0</v>
      </c>
      <c r="BJ837" s="17" t="s">
        <v>83</v>
      </c>
      <c r="BK837" s="231">
        <f>ROUND(I837*H837,2)</f>
        <v>0</v>
      </c>
      <c r="BL837" s="17" t="s">
        <v>462</v>
      </c>
      <c r="BM837" s="230" t="s">
        <v>1324</v>
      </c>
    </row>
    <row r="838" s="2" customFormat="1">
      <c r="A838" s="38"/>
      <c r="B838" s="39"/>
      <c r="C838" s="40"/>
      <c r="D838" s="234" t="s">
        <v>277</v>
      </c>
      <c r="E838" s="40"/>
      <c r="F838" s="274" t="s">
        <v>482</v>
      </c>
      <c r="G838" s="40"/>
      <c r="H838" s="40"/>
      <c r="I838" s="275"/>
      <c r="J838" s="40"/>
      <c r="K838" s="40"/>
      <c r="L838" s="44"/>
      <c r="M838" s="276"/>
      <c r="N838" s="277"/>
      <c r="O838" s="91"/>
      <c r="P838" s="91"/>
      <c r="Q838" s="91"/>
      <c r="R838" s="91"/>
      <c r="S838" s="91"/>
      <c r="T838" s="92"/>
      <c r="U838" s="38"/>
      <c r="V838" s="38"/>
      <c r="W838" s="38"/>
      <c r="X838" s="38"/>
      <c r="Y838" s="38"/>
      <c r="Z838" s="38"/>
      <c r="AA838" s="38"/>
      <c r="AB838" s="38"/>
      <c r="AC838" s="38"/>
      <c r="AD838" s="38"/>
      <c r="AE838" s="38"/>
      <c r="AT838" s="17" t="s">
        <v>277</v>
      </c>
      <c r="AU838" s="17" t="s">
        <v>85</v>
      </c>
    </row>
    <row r="839" s="15" customFormat="1">
      <c r="A839" s="15"/>
      <c r="B839" s="255"/>
      <c r="C839" s="256"/>
      <c r="D839" s="234" t="s">
        <v>136</v>
      </c>
      <c r="E839" s="257" t="s">
        <v>1</v>
      </c>
      <c r="F839" s="258" t="s">
        <v>1325</v>
      </c>
      <c r="G839" s="256"/>
      <c r="H839" s="257" t="s">
        <v>1</v>
      </c>
      <c r="I839" s="259"/>
      <c r="J839" s="256"/>
      <c r="K839" s="256"/>
      <c r="L839" s="260"/>
      <c r="M839" s="261"/>
      <c r="N839" s="262"/>
      <c r="O839" s="262"/>
      <c r="P839" s="262"/>
      <c r="Q839" s="262"/>
      <c r="R839" s="262"/>
      <c r="S839" s="262"/>
      <c r="T839" s="263"/>
      <c r="U839" s="15"/>
      <c r="V839" s="15"/>
      <c r="W839" s="15"/>
      <c r="X839" s="15"/>
      <c r="Y839" s="15"/>
      <c r="Z839" s="15"/>
      <c r="AA839" s="15"/>
      <c r="AB839" s="15"/>
      <c r="AC839" s="15"/>
      <c r="AD839" s="15"/>
      <c r="AE839" s="15"/>
      <c r="AT839" s="264" t="s">
        <v>136</v>
      </c>
      <c r="AU839" s="264" t="s">
        <v>85</v>
      </c>
      <c r="AV839" s="15" t="s">
        <v>83</v>
      </c>
      <c r="AW839" s="15" t="s">
        <v>31</v>
      </c>
      <c r="AX839" s="15" t="s">
        <v>75</v>
      </c>
      <c r="AY839" s="264" t="s">
        <v>126</v>
      </c>
    </row>
    <row r="840" s="13" customFormat="1">
      <c r="A840" s="13"/>
      <c r="B840" s="232"/>
      <c r="C840" s="233"/>
      <c r="D840" s="234" t="s">
        <v>136</v>
      </c>
      <c r="E840" s="235" t="s">
        <v>1</v>
      </c>
      <c r="F840" s="236" t="s">
        <v>1326</v>
      </c>
      <c r="G840" s="233"/>
      <c r="H840" s="237">
        <v>943.04999999999995</v>
      </c>
      <c r="I840" s="238"/>
      <c r="J840" s="233"/>
      <c r="K840" s="233"/>
      <c r="L840" s="239"/>
      <c r="M840" s="240"/>
      <c r="N840" s="241"/>
      <c r="O840" s="241"/>
      <c r="P840" s="241"/>
      <c r="Q840" s="241"/>
      <c r="R840" s="241"/>
      <c r="S840" s="241"/>
      <c r="T840" s="242"/>
      <c r="U840" s="13"/>
      <c r="V840" s="13"/>
      <c r="W840" s="13"/>
      <c r="X840" s="13"/>
      <c r="Y840" s="13"/>
      <c r="Z840" s="13"/>
      <c r="AA840" s="13"/>
      <c r="AB840" s="13"/>
      <c r="AC840" s="13"/>
      <c r="AD840" s="13"/>
      <c r="AE840" s="13"/>
      <c r="AT840" s="243" t="s">
        <v>136</v>
      </c>
      <c r="AU840" s="243" t="s">
        <v>85</v>
      </c>
      <c r="AV840" s="13" t="s">
        <v>85</v>
      </c>
      <c r="AW840" s="13" t="s">
        <v>31</v>
      </c>
      <c r="AX840" s="13" t="s">
        <v>75</v>
      </c>
      <c r="AY840" s="243" t="s">
        <v>126</v>
      </c>
    </row>
    <row r="841" s="15" customFormat="1">
      <c r="A841" s="15"/>
      <c r="B841" s="255"/>
      <c r="C841" s="256"/>
      <c r="D841" s="234" t="s">
        <v>136</v>
      </c>
      <c r="E841" s="257" t="s">
        <v>1</v>
      </c>
      <c r="F841" s="258" t="s">
        <v>1327</v>
      </c>
      <c r="G841" s="256"/>
      <c r="H841" s="257" t="s">
        <v>1</v>
      </c>
      <c r="I841" s="259"/>
      <c r="J841" s="256"/>
      <c r="K841" s="256"/>
      <c r="L841" s="260"/>
      <c r="M841" s="261"/>
      <c r="N841" s="262"/>
      <c r="O841" s="262"/>
      <c r="P841" s="262"/>
      <c r="Q841" s="262"/>
      <c r="R841" s="262"/>
      <c r="S841" s="262"/>
      <c r="T841" s="263"/>
      <c r="U841" s="15"/>
      <c r="V841" s="15"/>
      <c r="W841" s="15"/>
      <c r="X841" s="15"/>
      <c r="Y841" s="15"/>
      <c r="Z841" s="15"/>
      <c r="AA841" s="15"/>
      <c r="AB841" s="15"/>
      <c r="AC841" s="15"/>
      <c r="AD841" s="15"/>
      <c r="AE841" s="15"/>
      <c r="AT841" s="264" t="s">
        <v>136</v>
      </c>
      <c r="AU841" s="264" t="s">
        <v>85</v>
      </c>
      <c r="AV841" s="15" t="s">
        <v>83</v>
      </c>
      <c r="AW841" s="15" t="s">
        <v>31</v>
      </c>
      <c r="AX841" s="15" t="s">
        <v>75</v>
      </c>
      <c r="AY841" s="264" t="s">
        <v>126</v>
      </c>
    </row>
    <row r="842" s="13" customFormat="1">
      <c r="A842" s="13"/>
      <c r="B842" s="232"/>
      <c r="C842" s="233"/>
      <c r="D842" s="234" t="s">
        <v>136</v>
      </c>
      <c r="E842" s="235" t="s">
        <v>1</v>
      </c>
      <c r="F842" s="236" t="s">
        <v>294</v>
      </c>
      <c r="G842" s="233"/>
      <c r="H842" s="237">
        <v>27</v>
      </c>
      <c r="I842" s="238"/>
      <c r="J842" s="233"/>
      <c r="K842" s="233"/>
      <c r="L842" s="239"/>
      <c r="M842" s="240"/>
      <c r="N842" s="241"/>
      <c r="O842" s="241"/>
      <c r="P842" s="241"/>
      <c r="Q842" s="241"/>
      <c r="R842" s="241"/>
      <c r="S842" s="241"/>
      <c r="T842" s="242"/>
      <c r="U842" s="13"/>
      <c r="V842" s="13"/>
      <c r="W842" s="13"/>
      <c r="X842" s="13"/>
      <c r="Y842" s="13"/>
      <c r="Z842" s="13"/>
      <c r="AA842" s="13"/>
      <c r="AB842" s="13"/>
      <c r="AC842" s="13"/>
      <c r="AD842" s="13"/>
      <c r="AE842" s="13"/>
      <c r="AT842" s="243" t="s">
        <v>136</v>
      </c>
      <c r="AU842" s="243" t="s">
        <v>85</v>
      </c>
      <c r="AV842" s="13" t="s">
        <v>85</v>
      </c>
      <c r="AW842" s="13" t="s">
        <v>31</v>
      </c>
      <c r="AX842" s="13" t="s">
        <v>75</v>
      </c>
      <c r="AY842" s="243" t="s">
        <v>126</v>
      </c>
    </row>
    <row r="843" s="14" customFormat="1">
      <c r="A843" s="14"/>
      <c r="B843" s="244"/>
      <c r="C843" s="245"/>
      <c r="D843" s="234" t="s">
        <v>136</v>
      </c>
      <c r="E843" s="246" t="s">
        <v>1</v>
      </c>
      <c r="F843" s="247" t="s">
        <v>139</v>
      </c>
      <c r="G843" s="245"/>
      <c r="H843" s="248">
        <v>970.04999999999995</v>
      </c>
      <c r="I843" s="249"/>
      <c r="J843" s="245"/>
      <c r="K843" s="245"/>
      <c r="L843" s="250"/>
      <c r="M843" s="251"/>
      <c r="N843" s="252"/>
      <c r="O843" s="252"/>
      <c r="P843" s="252"/>
      <c r="Q843" s="252"/>
      <c r="R843" s="252"/>
      <c r="S843" s="252"/>
      <c r="T843" s="253"/>
      <c r="U843" s="14"/>
      <c r="V843" s="14"/>
      <c r="W843" s="14"/>
      <c r="X843" s="14"/>
      <c r="Y843" s="14"/>
      <c r="Z843" s="14"/>
      <c r="AA843" s="14"/>
      <c r="AB843" s="14"/>
      <c r="AC843" s="14"/>
      <c r="AD843" s="14"/>
      <c r="AE843" s="14"/>
      <c r="AT843" s="254" t="s">
        <v>136</v>
      </c>
      <c r="AU843" s="254" t="s">
        <v>85</v>
      </c>
      <c r="AV843" s="14" t="s">
        <v>134</v>
      </c>
      <c r="AW843" s="14" t="s">
        <v>31</v>
      </c>
      <c r="AX843" s="14" t="s">
        <v>83</v>
      </c>
      <c r="AY843" s="254" t="s">
        <v>126</v>
      </c>
    </row>
    <row r="844" s="2" customFormat="1" ht="232.2" customHeight="1">
      <c r="A844" s="38"/>
      <c r="B844" s="39"/>
      <c r="C844" s="265" t="s">
        <v>1328</v>
      </c>
      <c r="D844" s="265" t="s">
        <v>273</v>
      </c>
      <c r="E844" s="266" t="s">
        <v>512</v>
      </c>
      <c r="F844" s="267" t="s">
        <v>513</v>
      </c>
      <c r="G844" s="268" t="s">
        <v>207</v>
      </c>
      <c r="H844" s="269">
        <v>59.384</v>
      </c>
      <c r="I844" s="270"/>
      <c r="J844" s="271">
        <f>ROUND(I844*H844,2)</f>
        <v>0</v>
      </c>
      <c r="K844" s="267" t="s">
        <v>132</v>
      </c>
      <c r="L844" s="44"/>
      <c r="M844" s="272" t="s">
        <v>1</v>
      </c>
      <c r="N844" s="273" t="s">
        <v>40</v>
      </c>
      <c r="O844" s="91"/>
      <c r="P844" s="228">
        <f>O844*H844</f>
        <v>0</v>
      </c>
      <c r="Q844" s="228">
        <v>0</v>
      </c>
      <c r="R844" s="228">
        <f>Q844*H844</f>
        <v>0</v>
      </c>
      <c r="S844" s="228">
        <v>0</v>
      </c>
      <c r="T844" s="229">
        <f>S844*H844</f>
        <v>0</v>
      </c>
      <c r="U844" s="38"/>
      <c r="V844" s="38"/>
      <c r="W844" s="38"/>
      <c r="X844" s="38"/>
      <c r="Y844" s="38"/>
      <c r="Z844" s="38"/>
      <c r="AA844" s="38"/>
      <c r="AB844" s="38"/>
      <c r="AC844" s="38"/>
      <c r="AD844" s="38"/>
      <c r="AE844" s="38"/>
      <c r="AR844" s="230" t="s">
        <v>462</v>
      </c>
      <c r="AT844" s="230" t="s">
        <v>273</v>
      </c>
      <c r="AU844" s="230" t="s">
        <v>85</v>
      </c>
      <c r="AY844" s="17" t="s">
        <v>126</v>
      </c>
      <c r="BE844" s="231">
        <f>IF(N844="základní",J844,0)</f>
        <v>0</v>
      </c>
      <c r="BF844" s="231">
        <f>IF(N844="snížená",J844,0)</f>
        <v>0</v>
      </c>
      <c r="BG844" s="231">
        <f>IF(N844="zákl. přenesená",J844,0)</f>
        <v>0</v>
      </c>
      <c r="BH844" s="231">
        <f>IF(N844="sníž. přenesená",J844,0)</f>
        <v>0</v>
      </c>
      <c r="BI844" s="231">
        <f>IF(N844="nulová",J844,0)</f>
        <v>0</v>
      </c>
      <c r="BJ844" s="17" t="s">
        <v>83</v>
      </c>
      <c r="BK844" s="231">
        <f>ROUND(I844*H844,2)</f>
        <v>0</v>
      </c>
      <c r="BL844" s="17" t="s">
        <v>462</v>
      </c>
      <c r="BM844" s="230" t="s">
        <v>1329</v>
      </c>
    </row>
    <row r="845" s="2" customFormat="1">
      <c r="A845" s="38"/>
      <c r="B845" s="39"/>
      <c r="C845" s="40"/>
      <c r="D845" s="234" t="s">
        <v>277</v>
      </c>
      <c r="E845" s="40"/>
      <c r="F845" s="274" t="s">
        <v>482</v>
      </c>
      <c r="G845" s="40"/>
      <c r="H845" s="40"/>
      <c r="I845" s="275"/>
      <c r="J845" s="40"/>
      <c r="K845" s="40"/>
      <c r="L845" s="44"/>
      <c r="M845" s="276"/>
      <c r="N845" s="277"/>
      <c r="O845" s="91"/>
      <c r="P845" s="91"/>
      <c r="Q845" s="91"/>
      <c r="R845" s="91"/>
      <c r="S845" s="91"/>
      <c r="T845" s="92"/>
      <c r="U845" s="38"/>
      <c r="V845" s="38"/>
      <c r="W845" s="38"/>
      <c r="X845" s="38"/>
      <c r="Y845" s="38"/>
      <c r="Z845" s="38"/>
      <c r="AA845" s="38"/>
      <c r="AB845" s="38"/>
      <c r="AC845" s="38"/>
      <c r="AD845" s="38"/>
      <c r="AE845" s="38"/>
      <c r="AT845" s="17" t="s">
        <v>277</v>
      </c>
      <c r="AU845" s="17" t="s">
        <v>85</v>
      </c>
    </row>
    <row r="846" s="15" customFormat="1">
      <c r="A846" s="15"/>
      <c r="B846" s="255"/>
      <c r="C846" s="256"/>
      <c r="D846" s="234" t="s">
        <v>136</v>
      </c>
      <c r="E846" s="257" t="s">
        <v>1</v>
      </c>
      <c r="F846" s="258" t="s">
        <v>515</v>
      </c>
      <c r="G846" s="256"/>
      <c r="H846" s="257" t="s">
        <v>1</v>
      </c>
      <c r="I846" s="259"/>
      <c r="J846" s="256"/>
      <c r="K846" s="256"/>
      <c r="L846" s="260"/>
      <c r="M846" s="261"/>
      <c r="N846" s="262"/>
      <c r="O846" s="262"/>
      <c r="P846" s="262"/>
      <c r="Q846" s="262"/>
      <c r="R846" s="262"/>
      <c r="S846" s="262"/>
      <c r="T846" s="263"/>
      <c r="U846" s="15"/>
      <c r="V846" s="15"/>
      <c r="W846" s="15"/>
      <c r="X846" s="15"/>
      <c r="Y846" s="15"/>
      <c r="Z846" s="15"/>
      <c r="AA846" s="15"/>
      <c r="AB846" s="15"/>
      <c r="AC846" s="15"/>
      <c r="AD846" s="15"/>
      <c r="AE846" s="15"/>
      <c r="AT846" s="264" t="s">
        <v>136</v>
      </c>
      <c r="AU846" s="264" t="s">
        <v>85</v>
      </c>
      <c r="AV846" s="15" t="s">
        <v>83</v>
      </c>
      <c r="AW846" s="15" t="s">
        <v>31</v>
      </c>
      <c r="AX846" s="15" t="s">
        <v>75</v>
      </c>
      <c r="AY846" s="264" t="s">
        <v>126</v>
      </c>
    </row>
    <row r="847" s="13" customFormat="1">
      <c r="A847" s="13"/>
      <c r="B847" s="232"/>
      <c r="C847" s="233"/>
      <c r="D847" s="234" t="s">
        <v>136</v>
      </c>
      <c r="E847" s="235" t="s">
        <v>1</v>
      </c>
      <c r="F847" s="236" t="s">
        <v>1330</v>
      </c>
      <c r="G847" s="233"/>
      <c r="H847" s="237">
        <v>38.923999999999999</v>
      </c>
      <c r="I847" s="238"/>
      <c r="J847" s="233"/>
      <c r="K847" s="233"/>
      <c r="L847" s="239"/>
      <c r="M847" s="240"/>
      <c r="N847" s="241"/>
      <c r="O847" s="241"/>
      <c r="P847" s="241"/>
      <c r="Q847" s="241"/>
      <c r="R847" s="241"/>
      <c r="S847" s="241"/>
      <c r="T847" s="242"/>
      <c r="U847" s="13"/>
      <c r="V847" s="13"/>
      <c r="W847" s="13"/>
      <c r="X847" s="13"/>
      <c r="Y847" s="13"/>
      <c r="Z847" s="13"/>
      <c r="AA847" s="13"/>
      <c r="AB847" s="13"/>
      <c r="AC847" s="13"/>
      <c r="AD847" s="13"/>
      <c r="AE847" s="13"/>
      <c r="AT847" s="243" t="s">
        <v>136</v>
      </c>
      <c r="AU847" s="243" t="s">
        <v>85</v>
      </c>
      <c r="AV847" s="13" t="s">
        <v>85</v>
      </c>
      <c r="AW847" s="13" t="s">
        <v>31</v>
      </c>
      <c r="AX847" s="13" t="s">
        <v>75</v>
      </c>
      <c r="AY847" s="243" t="s">
        <v>126</v>
      </c>
    </row>
    <row r="848" s="15" customFormat="1">
      <c r="A848" s="15"/>
      <c r="B848" s="255"/>
      <c r="C848" s="256"/>
      <c r="D848" s="234" t="s">
        <v>136</v>
      </c>
      <c r="E848" s="257" t="s">
        <v>1</v>
      </c>
      <c r="F848" s="258" t="s">
        <v>1331</v>
      </c>
      <c r="G848" s="256"/>
      <c r="H848" s="257" t="s">
        <v>1</v>
      </c>
      <c r="I848" s="259"/>
      <c r="J848" s="256"/>
      <c r="K848" s="256"/>
      <c r="L848" s="260"/>
      <c r="M848" s="261"/>
      <c r="N848" s="262"/>
      <c r="O848" s="262"/>
      <c r="P848" s="262"/>
      <c r="Q848" s="262"/>
      <c r="R848" s="262"/>
      <c r="S848" s="262"/>
      <c r="T848" s="263"/>
      <c r="U848" s="15"/>
      <c r="V848" s="15"/>
      <c r="W848" s="15"/>
      <c r="X848" s="15"/>
      <c r="Y848" s="15"/>
      <c r="Z848" s="15"/>
      <c r="AA848" s="15"/>
      <c r="AB848" s="15"/>
      <c r="AC848" s="15"/>
      <c r="AD848" s="15"/>
      <c r="AE848" s="15"/>
      <c r="AT848" s="264" t="s">
        <v>136</v>
      </c>
      <c r="AU848" s="264" t="s">
        <v>85</v>
      </c>
      <c r="AV848" s="15" t="s">
        <v>83</v>
      </c>
      <c r="AW848" s="15" t="s">
        <v>31</v>
      </c>
      <c r="AX848" s="15" t="s">
        <v>75</v>
      </c>
      <c r="AY848" s="264" t="s">
        <v>126</v>
      </c>
    </row>
    <row r="849" s="13" customFormat="1">
      <c r="A849" s="13"/>
      <c r="B849" s="232"/>
      <c r="C849" s="233"/>
      <c r="D849" s="234" t="s">
        <v>136</v>
      </c>
      <c r="E849" s="235" t="s">
        <v>1</v>
      </c>
      <c r="F849" s="236" t="s">
        <v>1332</v>
      </c>
      <c r="G849" s="233"/>
      <c r="H849" s="237">
        <v>20.460000000000001</v>
      </c>
      <c r="I849" s="238"/>
      <c r="J849" s="233"/>
      <c r="K849" s="233"/>
      <c r="L849" s="239"/>
      <c r="M849" s="240"/>
      <c r="N849" s="241"/>
      <c r="O849" s="241"/>
      <c r="P849" s="241"/>
      <c r="Q849" s="241"/>
      <c r="R849" s="241"/>
      <c r="S849" s="241"/>
      <c r="T849" s="242"/>
      <c r="U849" s="13"/>
      <c r="V849" s="13"/>
      <c r="W849" s="13"/>
      <c r="X849" s="13"/>
      <c r="Y849" s="13"/>
      <c r="Z849" s="13"/>
      <c r="AA849" s="13"/>
      <c r="AB849" s="13"/>
      <c r="AC849" s="13"/>
      <c r="AD849" s="13"/>
      <c r="AE849" s="13"/>
      <c r="AT849" s="243" t="s">
        <v>136</v>
      </c>
      <c r="AU849" s="243" t="s">
        <v>85</v>
      </c>
      <c r="AV849" s="13" t="s">
        <v>85</v>
      </c>
      <c r="AW849" s="13" t="s">
        <v>31</v>
      </c>
      <c r="AX849" s="13" t="s">
        <v>75</v>
      </c>
      <c r="AY849" s="243" t="s">
        <v>126</v>
      </c>
    </row>
    <row r="850" s="14" customFormat="1">
      <c r="A850" s="14"/>
      <c r="B850" s="244"/>
      <c r="C850" s="245"/>
      <c r="D850" s="234" t="s">
        <v>136</v>
      </c>
      <c r="E850" s="246" t="s">
        <v>1</v>
      </c>
      <c r="F850" s="247" t="s">
        <v>139</v>
      </c>
      <c r="G850" s="245"/>
      <c r="H850" s="248">
        <v>59.384</v>
      </c>
      <c r="I850" s="249"/>
      <c r="J850" s="245"/>
      <c r="K850" s="245"/>
      <c r="L850" s="250"/>
      <c r="M850" s="251"/>
      <c r="N850" s="252"/>
      <c r="O850" s="252"/>
      <c r="P850" s="252"/>
      <c r="Q850" s="252"/>
      <c r="R850" s="252"/>
      <c r="S850" s="252"/>
      <c r="T850" s="253"/>
      <c r="U850" s="14"/>
      <c r="V850" s="14"/>
      <c r="W850" s="14"/>
      <c r="X850" s="14"/>
      <c r="Y850" s="14"/>
      <c r="Z850" s="14"/>
      <c r="AA850" s="14"/>
      <c r="AB850" s="14"/>
      <c r="AC850" s="14"/>
      <c r="AD850" s="14"/>
      <c r="AE850" s="14"/>
      <c r="AT850" s="254" t="s">
        <v>136</v>
      </c>
      <c r="AU850" s="254" t="s">
        <v>85</v>
      </c>
      <c r="AV850" s="14" t="s">
        <v>134</v>
      </c>
      <c r="AW850" s="14" t="s">
        <v>31</v>
      </c>
      <c r="AX850" s="14" t="s">
        <v>83</v>
      </c>
      <c r="AY850" s="254" t="s">
        <v>126</v>
      </c>
    </row>
    <row r="851" s="2" customFormat="1" ht="204.9" customHeight="1">
      <c r="A851" s="38"/>
      <c r="B851" s="39"/>
      <c r="C851" s="265" t="s">
        <v>1333</v>
      </c>
      <c r="D851" s="265" t="s">
        <v>273</v>
      </c>
      <c r="E851" s="266" t="s">
        <v>520</v>
      </c>
      <c r="F851" s="267" t="s">
        <v>521</v>
      </c>
      <c r="G851" s="268" t="s">
        <v>207</v>
      </c>
      <c r="H851" s="269">
        <v>45.57</v>
      </c>
      <c r="I851" s="270"/>
      <c r="J851" s="271">
        <f>ROUND(I851*H851,2)</f>
        <v>0</v>
      </c>
      <c r="K851" s="267" t="s">
        <v>132</v>
      </c>
      <c r="L851" s="44"/>
      <c r="M851" s="272" t="s">
        <v>1</v>
      </c>
      <c r="N851" s="273" t="s">
        <v>40</v>
      </c>
      <c r="O851" s="91"/>
      <c r="P851" s="228">
        <f>O851*H851</f>
        <v>0</v>
      </c>
      <c r="Q851" s="228">
        <v>0</v>
      </c>
      <c r="R851" s="228">
        <f>Q851*H851</f>
        <v>0</v>
      </c>
      <c r="S851" s="228">
        <v>0</v>
      </c>
      <c r="T851" s="229">
        <f>S851*H851</f>
        <v>0</v>
      </c>
      <c r="U851" s="38"/>
      <c r="V851" s="38"/>
      <c r="W851" s="38"/>
      <c r="X851" s="38"/>
      <c r="Y851" s="38"/>
      <c r="Z851" s="38"/>
      <c r="AA851" s="38"/>
      <c r="AB851" s="38"/>
      <c r="AC851" s="38"/>
      <c r="AD851" s="38"/>
      <c r="AE851" s="38"/>
      <c r="AR851" s="230" t="s">
        <v>462</v>
      </c>
      <c r="AT851" s="230" t="s">
        <v>273</v>
      </c>
      <c r="AU851" s="230" t="s">
        <v>85</v>
      </c>
      <c r="AY851" s="17" t="s">
        <v>126</v>
      </c>
      <c r="BE851" s="231">
        <f>IF(N851="základní",J851,0)</f>
        <v>0</v>
      </c>
      <c r="BF851" s="231">
        <f>IF(N851="snížená",J851,0)</f>
        <v>0</v>
      </c>
      <c r="BG851" s="231">
        <f>IF(N851="zákl. přenesená",J851,0)</f>
        <v>0</v>
      </c>
      <c r="BH851" s="231">
        <f>IF(N851="sníž. přenesená",J851,0)</f>
        <v>0</v>
      </c>
      <c r="BI851" s="231">
        <f>IF(N851="nulová",J851,0)</f>
        <v>0</v>
      </c>
      <c r="BJ851" s="17" t="s">
        <v>83</v>
      </c>
      <c r="BK851" s="231">
        <f>ROUND(I851*H851,2)</f>
        <v>0</v>
      </c>
      <c r="BL851" s="17" t="s">
        <v>462</v>
      </c>
      <c r="BM851" s="230" t="s">
        <v>1334</v>
      </c>
    </row>
    <row r="852" s="2" customFormat="1">
      <c r="A852" s="38"/>
      <c r="B852" s="39"/>
      <c r="C852" s="40"/>
      <c r="D852" s="234" t="s">
        <v>277</v>
      </c>
      <c r="E852" s="40"/>
      <c r="F852" s="274" t="s">
        <v>482</v>
      </c>
      <c r="G852" s="40"/>
      <c r="H852" s="40"/>
      <c r="I852" s="275"/>
      <c r="J852" s="40"/>
      <c r="K852" s="40"/>
      <c r="L852" s="44"/>
      <c r="M852" s="276"/>
      <c r="N852" s="277"/>
      <c r="O852" s="91"/>
      <c r="P852" s="91"/>
      <c r="Q852" s="91"/>
      <c r="R852" s="91"/>
      <c r="S852" s="91"/>
      <c r="T852" s="92"/>
      <c r="U852" s="38"/>
      <c r="V852" s="38"/>
      <c r="W852" s="38"/>
      <c r="X852" s="38"/>
      <c r="Y852" s="38"/>
      <c r="Z852" s="38"/>
      <c r="AA852" s="38"/>
      <c r="AB852" s="38"/>
      <c r="AC852" s="38"/>
      <c r="AD852" s="38"/>
      <c r="AE852" s="38"/>
      <c r="AT852" s="17" t="s">
        <v>277</v>
      </c>
      <c r="AU852" s="17" t="s">
        <v>85</v>
      </c>
    </row>
    <row r="853" s="15" customFormat="1">
      <c r="A853" s="15"/>
      <c r="B853" s="255"/>
      <c r="C853" s="256"/>
      <c r="D853" s="234" t="s">
        <v>136</v>
      </c>
      <c r="E853" s="257" t="s">
        <v>1</v>
      </c>
      <c r="F853" s="258" t="s">
        <v>1335</v>
      </c>
      <c r="G853" s="256"/>
      <c r="H853" s="257" t="s">
        <v>1</v>
      </c>
      <c r="I853" s="259"/>
      <c r="J853" s="256"/>
      <c r="K853" s="256"/>
      <c r="L853" s="260"/>
      <c r="M853" s="261"/>
      <c r="N853" s="262"/>
      <c r="O853" s="262"/>
      <c r="P853" s="262"/>
      <c r="Q853" s="262"/>
      <c r="R853" s="262"/>
      <c r="S853" s="262"/>
      <c r="T853" s="263"/>
      <c r="U853" s="15"/>
      <c r="V853" s="15"/>
      <c r="W853" s="15"/>
      <c r="X853" s="15"/>
      <c r="Y853" s="15"/>
      <c r="Z853" s="15"/>
      <c r="AA853" s="15"/>
      <c r="AB853" s="15"/>
      <c r="AC853" s="15"/>
      <c r="AD853" s="15"/>
      <c r="AE853" s="15"/>
      <c r="AT853" s="264" t="s">
        <v>136</v>
      </c>
      <c r="AU853" s="264" t="s">
        <v>85</v>
      </c>
      <c r="AV853" s="15" t="s">
        <v>83</v>
      </c>
      <c r="AW853" s="15" t="s">
        <v>31</v>
      </c>
      <c r="AX853" s="15" t="s">
        <v>75</v>
      </c>
      <c r="AY853" s="264" t="s">
        <v>126</v>
      </c>
    </row>
    <row r="854" s="13" customFormat="1">
      <c r="A854" s="13"/>
      <c r="B854" s="232"/>
      <c r="C854" s="233"/>
      <c r="D854" s="234" t="s">
        <v>136</v>
      </c>
      <c r="E854" s="235" t="s">
        <v>1</v>
      </c>
      <c r="F854" s="236" t="s">
        <v>1336</v>
      </c>
      <c r="G854" s="233"/>
      <c r="H854" s="237">
        <v>11.94</v>
      </c>
      <c r="I854" s="238"/>
      <c r="J854" s="233"/>
      <c r="K854" s="233"/>
      <c r="L854" s="239"/>
      <c r="M854" s="240"/>
      <c r="N854" s="241"/>
      <c r="O854" s="241"/>
      <c r="P854" s="241"/>
      <c r="Q854" s="241"/>
      <c r="R854" s="241"/>
      <c r="S854" s="241"/>
      <c r="T854" s="242"/>
      <c r="U854" s="13"/>
      <c r="V854" s="13"/>
      <c r="W854" s="13"/>
      <c r="X854" s="13"/>
      <c r="Y854" s="13"/>
      <c r="Z854" s="13"/>
      <c r="AA854" s="13"/>
      <c r="AB854" s="13"/>
      <c r="AC854" s="13"/>
      <c r="AD854" s="13"/>
      <c r="AE854" s="13"/>
      <c r="AT854" s="243" t="s">
        <v>136</v>
      </c>
      <c r="AU854" s="243" t="s">
        <v>85</v>
      </c>
      <c r="AV854" s="13" t="s">
        <v>85</v>
      </c>
      <c r="AW854" s="13" t="s">
        <v>31</v>
      </c>
      <c r="AX854" s="13" t="s">
        <v>75</v>
      </c>
      <c r="AY854" s="243" t="s">
        <v>126</v>
      </c>
    </row>
    <row r="855" s="15" customFormat="1">
      <c r="A855" s="15"/>
      <c r="B855" s="255"/>
      <c r="C855" s="256"/>
      <c r="D855" s="234" t="s">
        <v>136</v>
      </c>
      <c r="E855" s="257" t="s">
        <v>1</v>
      </c>
      <c r="F855" s="258" t="s">
        <v>1337</v>
      </c>
      <c r="G855" s="256"/>
      <c r="H855" s="257" t="s">
        <v>1</v>
      </c>
      <c r="I855" s="259"/>
      <c r="J855" s="256"/>
      <c r="K855" s="256"/>
      <c r="L855" s="260"/>
      <c r="M855" s="261"/>
      <c r="N855" s="262"/>
      <c r="O855" s="262"/>
      <c r="P855" s="262"/>
      <c r="Q855" s="262"/>
      <c r="R855" s="262"/>
      <c r="S855" s="262"/>
      <c r="T855" s="263"/>
      <c r="U855" s="15"/>
      <c r="V855" s="15"/>
      <c r="W855" s="15"/>
      <c r="X855" s="15"/>
      <c r="Y855" s="15"/>
      <c r="Z855" s="15"/>
      <c r="AA855" s="15"/>
      <c r="AB855" s="15"/>
      <c r="AC855" s="15"/>
      <c r="AD855" s="15"/>
      <c r="AE855" s="15"/>
      <c r="AT855" s="264" t="s">
        <v>136</v>
      </c>
      <c r="AU855" s="264" t="s">
        <v>85</v>
      </c>
      <c r="AV855" s="15" t="s">
        <v>83</v>
      </c>
      <c r="AW855" s="15" t="s">
        <v>31</v>
      </c>
      <c r="AX855" s="15" t="s">
        <v>75</v>
      </c>
      <c r="AY855" s="264" t="s">
        <v>126</v>
      </c>
    </row>
    <row r="856" s="13" customFormat="1">
      <c r="A856" s="13"/>
      <c r="B856" s="232"/>
      <c r="C856" s="233"/>
      <c r="D856" s="234" t="s">
        <v>136</v>
      </c>
      <c r="E856" s="235" t="s">
        <v>1</v>
      </c>
      <c r="F856" s="236" t="s">
        <v>1338</v>
      </c>
      <c r="G856" s="233"/>
      <c r="H856" s="237">
        <v>33.630000000000003</v>
      </c>
      <c r="I856" s="238"/>
      <c r="J856" s="233"/>
      <c r="K856" s="233"/>
      <c r="L856" s="239"/>
      <c r="M856" s="240"/>
      <c r="N856" s="241"/>
      <c r="O856" s="241"/>
      <c r="P856" s="241"/>
      <c r="Q856" s="241"/>
      <c r="R856" s="241"/>
      <c r="S856" s="241"/>
      <c r="T856" s="242"/>
      <c r="U856" s="13"/>
      <c r="V856" s="13"/>
      <c r="W856" s="13"/>
      <c r="X856" s="13"/>
      <c r="Y856" s="13"/>
      <c r="Z856" s="13"/>
      <c r="AA856" s="13"/>
      <c r="AB856" s="13"/>
      <c r="AC856" s="13"/>
      <c r="AD856" s="13"/>
      <c r="AE856" s="13"/>
      <c r="AT856" s="243" t="s">
        <v>136</v>
      </c>
      <c r="AU856" s="243" t="s">
        <v>85</v>
      </c>
      <c r="AV856" s="13" t="s">
        <v>85</v>
      </c>
      <c r="AW856" s="13" t="s">
        <v>31</v>
      </c>
      <c r="AX856" s="13" t="s">
        <v>75</v>
      </c>
      <c r="AY856" s="243" t="s">
        <v>126</v>
      </c>
    </row>
    <row r="857" s="14" customFormat="1">
      <c r="A857" s="14"/>
      <c r="B857" s="244"/>
      <c r="C857" s="245"/>
      <c r="D857" s="234" t="s">
        <v>136</v>
      </c>
      <c r="E857" s="246" t="s">
        <v>1</v>
      </c>
      <c r="F857" s="247" t="s">
        <v>139</v>
      </c>
      <c r="G857" s="245"/>
      <c r="H857" s="248">
        <v>45.57</v>
      </c>
      <c r="I857" s="249"/>
      <c r="J857" s="245"/>
      <c r="K857" s="245"/>
      <c r="L857" s="250"/>
      <c r="M857" s="251"/>
      <c r="N857" s="252"/>
      <c r="O857" s="252"/>
      <c r="P857" s="252"/>
      <c r="Q857" s="252"/>
      <c r="R857" s="252"/>
      <c r="S857" s="252"/>
      <c r="T857" s="253"/>
      <c r="U857" s="14"/>
      <c r="V857" s="14"/>
      <c r="W857" s="14"/>
      <c r="X857" s="14"/>
      <c r="Y857" s="14"/>
      <c r="Z857" s="14"/>
      <c r="AA857" s="14"/>
      <c r="AB857" s="14"/>
      <c r="AC857" s="14"/>
      <c r="AD857" s="14"/>
      <c r="AE857" s="14"/>
      <c r="AT857" s="254" t="s">
        <v>136</v>
      </c>
      <c r="AU857" s="254" t="s">
        <v>85</v>
      </c>
      <c r="AV857" s="14" t="s">
        <v>134</v>
      </c>
      <c r="AW857" s="14" t="s">
        <v>31</v>
      </c>
      <c r="AX857" s="14" t="s">
        <v>83</v>
      </c>
      <c r="AY857" s="254" t="s">
        <v>126</v>
      </c>
    </row>
    <row r="858" s="2" customFormat="1" ht="90" customHeight="1">
      <c r="A858" s="38"/>
      <c r="B858" s="39"/>
      <c r="C858" s="265" t="s">
        <v>1339</v>
      </c>
      <c r="D858" s="265" t="s">
        <v>273</v>
      </c>
      <c r="E858" s="266" t="s">
        <v>526</v>
      </c>
      <c r="F858" s="267" t="s">
        <v>527</v>
      </c>
      <c r="G858" s="268" t="s">
        <v>207</v>
      </c>
      <c r="H858" s="269">
        <v>487.39999999999998</v>
      </c>
      <c r="I858" s="270"/>
      <c r="J858" s="271">
        <f>ROUND(I858*H858,2)</f>
        <v>0</v>
      </c>
      <c r="K858" s="267" t="s">
        <v>132</v>
      </c>
      <c r="L858" s="44"/>
      <c r="M858" s="272" t="s">
        <v>1</v>
      </c>
      <c r="N858" s="273" t="s">
        <v>40</v>
      </c>
      <c r="O858" s="91"/>
      <c r="P858" s="228">
        <f>O858*H858</f>
        <v>0</v>
      </c>
      <c r="Q858" s="228">
        <v>0</v>
      </c>
      <c r="R858" s="228">
        <f>Q858*H858</f>
        <v>0</v>
      </c>
      <c r="S858" s="228">
        <v>0</v>
      </c>
      <c r="T858" s="229">
        <f>S858*H858</f>
        <v>0</v>
      </c>
      <c r="U858" s="38"/>
      <c r="V858" s="38"/>
      <c r="W858" s="38"/>
      <c r="X858" s="38"/>
      <c r="Y858" s="38"/>
      <c r="Z858" s="38"/>
      <c r="AA858" s="38"/>
      <c r="AB858" s="38"/>
      <c r="AC858" s="38"/>
      <c r="AD858" s="38"/>
      <c r="AE858" s="38"/>
      <c r="AR858" s="230" t="s">
        <v>462</v>
      </c>
      <c r="AT858" s="230" t="s">
        <v>273</v>
      </c>
      <c r="AU858" s="230" t="s">
        <v>85</v>
      </c>
      <c r="AY858" s="17" t="s">
        <v>126</v>
      </c>
      <c r="BE858" s="231">
        <f>IF(N858="základní",J858,0)</f>
        <v>0</v>
      </c>
      <c r="BF858" s="231">
        <f>IF(N858="snížená",J858,0)</f>
        <v>0</v>
      </c>
      <c r="BG858" s="231">
        <f>IF(N858="zákl. přenesená",J858,0)</f>
        <v>0</v>
      </c>
      <c r="BH858" s="231">
        <f>IF(N858="sníž. přenesená",J858,0)</f>
        <v>0</v>
      </c>
      <c r="BI858" s="231">
        <f>IF(N858="nulová",J858,0)</f>
        <v>0</v>
      </c>
      <c r="BJ858" s="17" t="s">
        <v>83</v>
      </c>
      <c r="BK858" s="231">
        <f>ROUND(I858*H858,2)</f>
        <v>0</v>
      </c>
      <c r="BL858" s="17" t="s">
        <v>462</v>
      </c>
      <c r="BM858" s="230" t="s">
        <v>1340</v>
      </c>
    </row>
    <row r="859" s="2" customFormat="1">
      <c r="A859" s="38"/>
      <c r="B859" s="39"/>
      <c r="C859" s="40"/>
      <c r="D859" s="234" t="s">
        <v>277</v>
      </c>
      <c r="E859" s="40"/>
      <c r="F859" s="274" t="s">
        <v>529</v>
      </c>
      <c r="G859" s="40"/>
      <c r="H859" s="40"/>
      <c r="I859" s="275"/>
      <c r="J859" s="40"/>
      <c r="K859" s="40"/>
      <c r="L859" s="44"/>
      <c r="M859" s="276"/>
      <c r="N859" s="277"/>
      <c r="O859" s="91"/>
      <c r="P859" s="91"/>
      <c r="Q859" s="91"/>
      <c r="R859" s="91"/>
      <c r="S859" s="91"/>
      <c r="T859" s="92"/>
      <c r="U859" s="38"/>
      <c r="V859" s="38"/>
      <c r="W859" s="38"/>
      <c r="X859" s="38"/>
      <c r="Y859" s="38"/>
      <c r="Z859" s="38"/>
      <c r="AA859" s="38"/>
      <c r="AB859" s="38"/>
      <c r="AC859" s="38"/>
      <c r="AD859" s="38"/>
      <c r="AE859" s="38"/>
      <c r="AT859" s="17" t="s">
        <v>277</v>
      </c>
      <c r="AU859" s="17" t="s">
        <v>85</v>
      </c>
    </row>
    <row r="860" s="15" customFormat="1">
      <c r="A860" s="15"/>
      <c r="B860" s="255"/>
      <c r="C860" s="256"/>
      <c r="D860" s="234" t="s">
        <v>136</v>
      </c>
      <c r="E860" s="257" t="s">
        <v>1</v>
      </c>
      <c r="F860" s="258" t="s">
        <v>1341</v>
      </c>
      <c r="G860" s="256"/>
      <c r="H860" s="257" t="s">
        <v>1</v>
      </c>
      <c r="I860" s="259"/>
      <c r="J860" s="256"/>
      <c r="K860" s="256"/>
      <c r="L860" s="260"/>
      <c r="M860" s="261"/>
      <c r="N860" s="262"/>
      <c r="O860" s="262"/>
      <c r="P860" s="262"/>
      <c r="Q860" s="262"/>
      <c r="R860" s="262"/>
      <c r="S860" s="262"/>
      <c r="T860" s="263"/>
      <c r="U860" s="15"/>
      <c r="V860" s="15"/>
      <c r="W860" s="15"/>
      <c r="X860" s="15"/>
      <c r="Y860" s="15"/>
      <c r="Z860" s="15"/>
      <c r="AA860" s="15"/>
      <c r="AB860" s="15"/>
      <c r="AC860" s="15"/>
      <c r="AD860" s="15"/>
      <c r="AE860" s="15"/>
      <c r="AT860" s="264" t="s">
        <v>136</v>
      </c>
      <c r="AU860" s="264" t="s">
        <v>85</v>
      </c>
      <c r="AV860" s="15" t="s">
        <v>83</v>
      </c>
      <c r="AW860" s="15" t="s">
        <v>31</v>
      </c>
      <c r="AX860" s="15" t="s">
        <v>75</v>
      </c>
      <c r="AY860" s="264" t="s">
        <v>126</v>
      </c>
    </row>
    <row r="861" s="13" customFormat="1">
      <c r="A861" s="13"/>
      <c r="B861" s="232"/>
      <c r="C861" s="233"/>
      <c r="D861" s="234" t="s">
        <v>136</v>
      </c>
      <c r="E861" s="235" t="s">
        <v>1</v>
      </c>
      <c r="F861" s="236" t="s">
        <v>1342</v>
      </c>
      <c r="G861" s="233"/>
      <c r="H861" s="237">
        <v>466.94</v>
      </c>
      <c r="I861" s="238"/>
      <c r="J861" s="233"/>
      <c r="K861" s="233"/>
      <c r="L861" s="239"/>
      <c r="M861" s="240"/>
      <c r="N861" s="241"/>
      <c r="O861" s="241"/>
      <c r="P861" s="241"/>
      <c r="Q861" s="241"/>
      <c r="R861" s="241"/>
      <c r="S861" s="241"/>
      <c r="T861" s="242"/>
      <c r="U861" s="13"/>
      <c r="V861" s="13"/>
      <c r="W861" s="13"/>
      <c r="X861" s="13"/>
      <c r="Y861" s="13"/>
      <c r="Z861" s="13"/>
      <c r="AA861" s="13"/>
      <c r="AB861" s="13"/>
      <c r="AC861" s="13"/>
      <c r="AD861" s="13"/>
      <c r="AE861" s="13"/>
      <c r="AT861" s="243" t="s">
        <v>136</v>
      </c>
      <c r="AU861" s="243" t="s">
        <v>85</v>
      </c>
      <c r="AV861" s="13" t="s">
        <v>85</v>
      </c>
      <c r="AW861" s="13" t="s">
        <v>31</v>
      </c>
      <c r="AX861" s="13" t="s">
        <v>75</v>
      </c>
      <c r="AY861" s="243" t="s">
        <v>126</v>
      </c>
    </row>
    <row r="862" s="15" customFormat="1">
      <c r="A862" s="15"/>
      <c r="B862" s="255"/>
      <c r="C862" s="256"/>
      <c r="D862" s="234" t="s">
        <v>136</v>
      </c>
      <c r="E862" s="257" t="s">
        <v>1</v>
      </c>
      <c r="F862" s="258" t="s">
        <v>1343</v>
      </c>
      <c r="G862" s="256"/>
      <c r="H862" s="257" t="s">
        <v>1</v>
      </c>
      <c r="I862" s="259"/>
      <c r="J862" s="256"/>
      <c r="K862" s="256"/>
      <c r="L862" s="260"/>
      <c r="M862" s="261"/>
      <c r="N862" s="262"/>
      <c r="O862" s="262"/>
      <c r="P862" s="262"/>
      <c r="Q862" s="262"/>
      <c r="R862" s="262"/>
      <c r="S862" s="262"/>
      <c r="T862" s="263"/>
      <c r="U862" s="15"/>
      <c r="V862" s="15"/>
      <c r="W862" s="15"/>
      <c r="X862" s="15"/>
      <c r="Y862" s="15"/>
      <c r="Z862" s="15"/>
      <c r="AA862" s="15"/>
      <c r="AB862" s="15"/>
      <c r="AC862" s="15"/>
      <c r="AD862" s="15"/>
      <c r="AE862" s="15"/>
      <c r="AT862" s="264" t="s">
        <v>136</v>
      </c>
      <c r="AU862" s="264" t="s">
        <v>85</v>
      </c>
      <c r="AV862" s="15" t="s">
        <v>83</v>
      </c>
      <c r="AW862" s="15" t="s">
        <v>31</v>
      </c>
      <c r="AX862" s="15" t="s">
        <v>75</v>
      </c>
      <c r="AY862" s="264" t="s">
        <v>126</v>
      </c>
    </row>
    <row r="863" s="13" customFormat="1">
      <c r="A863" s="13"/>
      <c r="B863" s="232"/>
      <c r="C863" s="233"/>
      <c r="D863" s="234" t="s">
        <v>136</v>
      </c>
      <c r="E863" s="235" t="s">
        <v>1</v>
      </c>
      <c r="F863" s="236" t="s">
        <v>1332</v>
      </c>
      <c r="G863" s="233"/>
      <c r="H863" s="237">
        <v>20.460000000000001</v>
      </c>
      <c r="I863" s="238"/>
      <c r="J863" s="233"/>
      <c r="K863" s="233"/>
      <c r="L863" s="239"/>
      <c r="M863" s="240"/>
      <c r="N863" s="241"/>
      <c r="O863" s="241"/>
      <c r="P863" s="241"/>
      <c r="Q863" s="241"/>
      <c r="R863" s="241"/>
      <c r="S863" s="241"/>
      <c r="T863" s="242"/>
      <c r="U863" s="13"/>
      <c r="V863" s="13"/>
      <c r="W863" s="13"/>
      <c r="X863" s="13"/>
      <c r="Y863" s="13"/>
      <c r="Z863" s="13"/>
      <c r="AA863" s="13"/>
      <c r="AB863" s="13"/>
      <c r="AC863" s="13"/>
      <c r="AD863" s="13"/>
      <c r="AE863" s="13"/>
      <c r="AT863" s="243" t="s">
        <v>136</v>
      </c>
      <c r="AU863" s="243" t="s">
        <v>85</v>
      </c>
      <c r="AV863" s="13" t="s">
        <v>85</v>
      </c>
      <c r="AW863" s="13" t="s">
        <v>31</v>
      </c>
      <c r="AX863" s="13" t="s">
        <v>75</v>
      </c>
      <c r="AY863" s="243" t="s">
        <v>126</v>
      </c>
    </row>
    <row r="864" s="14" customFormat="1">
      <c r="A864" s="14"/>
      <c r="B864" s="244"/>
      <c r="C864" s="245"/>
      <c r="D864" s="234" t="s">
        <v>136</v>
      </c>
      <c r="E864" s="246" t="s">
        <v>1</v>
      </c>
      <c r="F864" s="247" t="s">
        <v>139</v>
      </c>
      <c r="G864" s="245"/>
      <c r="H864" s="248">
        <v>487.39999999999998</v>
      </c>
      <c r="I864" s="249"/>
      <c r="J864" s="245"/>
      <c r="K864" s="245"/>
      <c r="L864" s="250"/>
      <c r="M864" s="278"/>
      <c r="N864" s="279"/>
      <c r="O864" s="279"/>
      <c r="P864" s="279"/>
      <c r="Q864" s="279"/>
      <c r="R864" s="279"/>
      <c r="S864" s="279"/>
      <c r="T864" s="280"/>
      <c r="U864" s="14"/>
      <c r="V864" s="14"/>
      <c r="W864" s="14"/>
      <c r="X864" s="14"/>
      <c r="Y864" s="14"/>
      <c r="Z864" s="14"/>
      <c r="AA864" s="14"/>
      <c r="AB864" s="14"/>
      <c r="AC864" s="14"/>
      <c r="AD864" s="14"/>
      <c r="AE864" s="14"/>
      <c r="AT864" s="254" t="s">
        <v>136</v>
      </c>
      <c r="AU864" s="254" t="s">
        <v>85</v>
      </c>
      <c r="AV864" s="14" t="s">
        <v>134</v>
      </c>
      <c r="AW864" s="14" t="s">
        <v>31</v>
      </c>
      <c r="AX864" s="14" t="s">
        <v>83</v>
      </c>
      <c r="AY864" s="254" t="s">
        <v>126</v>
      </c>
    </row>
    <row r="865" s="2" customFormat="1" ht="6.96" customHeight="1">
      <c r="A865" s="38"/>
      <c r="B865" s="66"/>
      <c r="C865" s="67"/>
      <c r="D865" s="67"/>
      <c r="E865" s="67"/>
      <c r="F865" s="67"/>
      <c r="G865" s="67"/>
      <c r="H865" s="67"/>
      <c r="I865" s="67"/>
      <c r="J865" s="67"/>
      <c r="K865" s="67"/>
      <c r="L865" s="44"/>
      <c r="M865" s="38"/>
      <c r="O865" s="38"/>
      <c r="P865" s="38"/>
      <c r="Q865" s="38"/>
      <c r="R865" s="38"/>
      <c r="S865" s="38"/>
      <c r="T865" s="38"/>
      <c r="U865" s="38"/>
      <c r="V865" s="38"/>
      <c r="W865" s="38"/>
      <c r="X865" s="38"/>
      <c r="Y865" s="38"/>
      <c r="Z865" s="38"/>
      <c r="AA865" s="38"/>
      <c r="AB865" s="38"/>
      <c r="AC865" s="38"/>
      <c r="AD865" s="38"/>
      <c r="AE865" s="38"/>
    </row>
  </sheetData>
  <sheetProtection sheet="1" autoFilter="0" formatColumns="0" formatRows="0" objects="1" scenarios="1" spinCount="100000" saltValue="SJoHIkXepUg34WvRfxvQiMtUYpr6KSEtDCb0J+qcS6Xi7lrJGDKg8rkoH0HdEjmaPdPn9ZaVZ3a5DtFNMmH88w==" hashValue="XrYrTwoKz9DIlzFz923e7N3ogh+lVtXb5fYf+zit0EYwDdawEBWcaN57xElZbF0F5pI9EG1O3xHDeHuvCTSLxA==" algorithmName="SHA-512" password="CC35"/>
  <autoFilter ref="C120:K864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94</v>
      </c>
    </row>
    <row r="3" hidden="1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85</v>
      </c>
    </row>
    <row r="4" hidden="1" s="1" customFormat="1" ht="24.96" customHeight="1">
      <c r="B4" s="20"/>
      <c r="D4" s="138" t="s">
        <v>98</v>
      </c>
      <c r="L4" s="20"/>
      <c r="M4" s="139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40" t="s">
        <v>16</v>
      </c>
      <c r="L6" s="20"/>
    </row>
    <row r="7" hidden="1" s="1" customFormat="1" ht="16.5" customHeight="1">
      <c r="B7" s="20"/>
      <c r="E7" s="141" t="str">
        <f>'Rekapitulace stavby'!K6</f>
        <v>Oprava traťového úseku Čelákovice - Neratovice</v>
      </c>
      <c r="F7" s="140"/>
      <c r="G7" s="140"/>
      <c r="H7" s="140"/>
      <c r="L7" s="20"/>
    </row>
    <row r="8" hidden="1" s="2" customFormat="1" ht="12" customHeight="1">
      <c r="A8" s="38"/>
      <c r="B8" s="44"/>
      <c r="C8" s="38"/>
      <c r="D8" s="140" t="s">
        <v>99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42" t="s">
        <v>1344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28. 8. 2020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27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40" t="s">
        <v>32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43" t="s">
        <v>33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40" t="s">
        <v>34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50" t="s">
        <v>35</v>
      </c>
      <c r="E30" s="38"/>
      <c r="F30" s="38"/>
      <c r="G30" s="38"/>
      <c r="H30" s="38"/>
      <c r="I30" s="38"/>
      <c r="J30" s="151">
        <f>ROUND(J121,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52" t="s">
        <v>37</v>
      </c>
      <c r="G32" s="38"/>
      <c r="H32" s="38"/>
      <c r="I32" s="152" t="s">
        <v>36</v>
      </c>
      <c r="J32" s="152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53" t="s">
        <v>39</v>
      </c>
      <c r="E33" s="140" t="s">
        <v>40</v>
      </c>
      <c r="F33" s="154">
        <f>ROUND((SUM(BE121:BE432)),  2)</f>
        <v>0</v>
      </c>
      <c r="G33" s="38"/>
      <c r="H33" s="38"/>
      <c r="I33" s="155">
        <v>0.20999999999999999</v>
      </c>
      <c r="J33" s="154">
        <f>ROUND(((SUM(BE121:BE432))*I33),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40" t="s">
        <v>41</v>
      </c>
      <c r="F34" s="154">
        <f>ROUND((SUM(BF121:BF432)),  2)</f>
        <v>0</v>
      </c>
      <c r="G34" s="38"/>
      <c r="H34" s="38"/>
      <c r="I34" s="155">
        <v>0.14999999999999999</v>
      </c>
      <c r="J34" s="154">
        <f>ROUND(((SUM(BF121:BF432))*I34),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42</v>
      </c>
      <c r="F35" s="154">
        <f>ROUND((SUM(BG121:BG432)),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43</v>
      </c>
      <c r="F36" s="154">
        <f>ROUND((SUM(BH121:BH432)),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44</v>
      </c>
      <c r="F37" s="154">
        <f>ROUND((SUM(BI121:BI432)),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1" customFormat="1" ht="14.4" customHeight="1">
      <c r="B41" s="20"/>
      <c r="L41" s="20"/>
    </row>
    <row r="42" hidden="1" s="1" customFormat="1" ht="14.4" customHeight="1">
      <c r="B42" s="20"/>
      <c r="L42" s="20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63"/>
      <c r="D50" s="163" t="s">
        <v>48</v>
      </c>
      <c r="E50" s="164"/>
      <c r="F50" s="164"/>
      <c r="G50" s="163" t="s">
        <v>49</v>
      </c>
      <c r="H50" s="164"/>
      <c r="I50" s="164"/>
      <c r="J50" s="164"/>
      <c r="K50" s="164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65" t="s">
        <v>50</v>
      </c>
      <c r="E61" s="166"/>
      <c r="F61" s="167" t="s">
        <v>51</v>
      </c>
      <c r="G61" s="165" t="s">
        <v>50</v>
      </c>
      <c r="H61" s="166"/>
      <c r="I61" s="166"/>
      <c r="J61" s="168" t="s">
        <v>51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63" t="s">
        <v>52</v>
      </c>
      <c r="E65" s="169"/>
      <c r="F65" s="169"/>
      <c r="G65" s="163" t="s">
        <v>53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65" t="s">
        <v>50</v>
      </c>
      <c r="E76" s="166"/>
      <c r="F76" s="167" t="s">
        <v>51</v>
      </c>
      <c r="G76" s="165" t="s">
        <v>50</v>
      </c>
      <c r="H76" s="166"/>
      <c r="I76" s="166"/>
      <c r="J76" s="168" t="s">
        <v>51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hidden="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101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74" t="str">
        <f>E7</f>
        <v>Oprava traťového úseku Čelákovice - Neratovice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99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04 - P2727, P2730, P2731, P2739, P2743, P2745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28. 8. 2020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Ing. Aleš Bednář</v>
      </c>
      <c r="G91" s="40"/>
      <c r="H91" s="40"/>
      <c r="I91" s="32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32</v>
      </c>
      <c r="J92" s="36" t="str">
        <f>E24</f>
        <v>Lukáš Kot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75" t="s">
        <v>102</v>
      </c>
      <c r="D94" s="176"/>
      <c r="E94" s="176"/>
      <c r="F94" s="176"/>
      <c r="G94" s="176"/>
      <c r="H94" s="176"/>
      <c r="I94" s="176"/>
      <c r="J94" s="177" t="s">
        <v>103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78" t="s">
        <v>104</v>
      </c>
      <c r="D96" s="40"/>
      <c r="E96" s="40"/>
      <c r="F96" s="40"/>
      <c r="G96" s="40"/>
      <c r="H96" s="40"/>
      <c r="I96" s="40"/>
      <c r="J96" s="110">
        <f>J121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105</v>
      </c>
    </row>
    <row r="97" hidden="1" s="9" customFormat="1" ht="24.96" customHeight="1">
      <c r="A97" s="9"/>
      <c r="B97" s="179"/>
      <c r="C97" s="180"/>
      <c r="D97" s="181" t="s">
        <v>106</v>
      </c>
      <c r="E97" s="182"/>
      <c r="F97" s="182"/>
      <c r="G97" s="182"/>
      <c r="H97" s="182"/>
      <c r="I97" s="182"/>
      <c r="J97" s="183">
        <f>J122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5"/>
      <c r="C98" s="186"/>
      <c r="D98" s="187" t="s">
        <v>108</v>
      </c>
      <c r="E98" s="188"/>
      <c r="F98" s="188"/>
      <c r="G98" s="188"/>
      <c r="H98" s="188"/>
      <c r="I98" s="188"/>
      <c r="J98" s="189">
        <f>J123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5"/>
      <c r="C99" s="186"/>
      <c r="D99" s="187" t="s">
        <v>109</v>
      </c>
      <c r="E99" s="188"/>
      <c r="F99" s="188"/>
      <c r="G99" s="188"/>
      <c r="H99" s="188"/>
      <c r="I99" s="188"/>
      <c r="J99" s="189">
        <f>J256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5"/>
      <c r="C100" s="186"/>
      <c r="D100" s="187" t="s">
        <v>110</v>
      </c>
      <c r="E100" s="188"/>
      <c r="F100" s="188"/>
      <c r="G100" s="188"/>
      <c r="H100" s="188"/>
      <c r="I100" s="188"/>
      <c r="J100" s="189">
        <f>J398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5"/>
      <c r="C101" s="186"/>
      <c r="D101" s="187" t="s">
        <v>1345</v>
      </c>
      <c r="E101" s="188"/>
      <c r="F101" s="188"/>
      <c r="G101" s="188"/>
      <c r="H101" s="188"/>
      <c r="I101" s="188"/>
      <c r="J101" s="189">
        <f>J427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hidden="1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hidden="1"/>
    <row r="105" hidden="1"/>
    <row r="106" hidden="1"/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69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111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74" t="str">
        <f>E7</f>
        <v>Oprava traťového úseku Čelákovice - Neratovice</v>
      </c>
      <c r="F111" s="32"/>
      <c r="G111" s="32"/>
      <c r="H111" s="32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99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E9</f>
        <v>04 - P2727, P2730, P2731, P2739, P2743, P2745</v>
      </c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40"/>
      <c r="E115" s="40"/>
      <c r="F115" s="27" t="str">
        <f>F12</f>
        <v xml:space="preserve"> </v>
      </c>
      <c r="G115" s="40"/>
      <c r="H115" s="40"/>
      <c r="I115" s="32" t="s">
        <v>22</v>
      </c>
      <c r="J115" s="79" t="str">
        <f>IF(J12="","",J12)</f>
        <v>28. 8. 2020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24</v>
      </c>
      <c r="D117" s="40"/>
      <c r="E117" s="40"/>
      <c r="F117" s="27" t="str">
        <f>E15</f>
        <v>Ing. Aleš Bednář</v>
      </c>
      <c r="G117" s="40"/>
      <c r="H117" s="40"/>
      <c r="I117" s="32" t="s">
        <v>30</v>
      </c>
      <c r="J117" s="36" t="str">
        <f>E21</f>
        <v xml:space="preserve"> 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28</v>
      </c>
      <c r="D118" s="40"/>
      <c r="E118" s="40"/>
      <c r="F118" s="27" t="str">
        <f>IF(E18="","",E18)</f>
        <v>Vyplň údaj</v>
      </c>
      <c r="G118" s="40"/>
      <c r="H118" s="40"/>
      <c r="I118" s="32" t="s">
        <v>32</v>
      </c>
      <c r="J118" s="36" t="str">
        <f>E24</f>
        <v>Lukáš Kot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191"/>
      <c r="B120" s="192"/>
      <c r="C120" s="193" t="s">
        <v>112</v>
      </c>
      <c r="D120" s="194" t="s">
        <v>60</v>
      </c>
      <c r="E120" s="194" t="s">
        <v>56</v>
      </c>
      <c r="F120" s="194" t="s">
        <v>57</v>
      </c>
      <c r="G120" s="194" t="s">
        <v>113</v>
      </c>
      <c r="H120" s="194" t="s">
        <v>114</v>
      </c>
      <c r="I120" s="194" t="s">
        <v>115</v>
      </c>
      <c r="J120" s="194" t="s">
        <v>103</v>
      </c>
      <c r="K120" s="195" t="s">
        <v>116</v>
      </c>
      <c r="L120" s="196"/>
      <c r="M120" s="100" t="s">
        <v>1</v>
      </c>
      <c r="N120" s="101" t="s">
        <v>39</v>
      </c>
      <c r="O120" s="101" t="s">
        <v>117</v>
      </c>
      <c r="P120" s="101" t="s">
        <v>118</v>
      </c>
      <c r="Q120" s="101" t="s">
        <v>119</v>
      </c>
      <c r="R120" s="101" t="s">
        <v>120</v>
      </c>
      <c r="S120" s="101" t="s">
        <v>121</v>
      </c>
      <c r="T120" s="102" t="s">
        <v>122</v>
      </c>
      <c r="U120" s="191"/>
      <c r="V120" s="191"/>
      <c r="W120" s="191"/>
      <c r="X120" s="191"/>
      <c r="Y120" s="191"/>
      <c r="Z120" s="191"/>
      <c r="AA120" s="191"/>
      <c r="AB120" s="191"/>
      <c r="AC120" s="191"/>
      <c r="AD120" s="191"/>
      <c r="AE120" s="191"/>
    </row>
    <row r="121" s="2" customFormat="1" ht="22.8" customHeight="1">
      <c r="A121" s="38"/>
      <c r="B121" s="39"/>
      <c r="C121" s="107" t="s">
        <v>123</v>
      </c>
      <c r="D121" s="40"/>
      <c r="E121" s="40"/>
      <c r="F121" s="40"/>
      <c r="G121" s="40"/>
      <c r="H121" s="40"/>
      <c r="I121" s="40"/>
      <c r="J121" s="197">
        <f>BK121</f>
        <v>0</v>
      </c>
      <c r="K121" s="40"/>
      <c r="L121" s="44"/>
      <c r="M121" s="103"/>
      <c r="N121" s="198"/>
      <c r="O121" s="104"/>
      <c r="P121" s="199">
        <f>P122</f>
        <v>0</v>
      </c>
      <c r="Q121" s="104"/>
      <c r="R121" s="199">
        <f>R122</f>
        <v>225.56335000000001</v>
      </c>
      <c r="S121" s="104"/>
      <c r="T121" s="200">
        <f>T122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74</v>
      </c>
      <c r="AU121" s="17" t="s">
        <v>105</v>
      </c>
      <c r="BK121" s="201">
        <f>BK122</f>
        <v>0</v>
      </c>
    </row>
    <row r="122" s="12" customFormat="1" ht="25.92" customHeight="1">
      <c r="A122" s="12"/>
      <c r="B122" s="202"/>
      <c r="C122" s="203"/>
      <c r="D122" s="204" t="s">
        <v>74</v>
      </c>
      <c r="E122" s="205" t="s">
        <v>124</v>
      </c>
      <c r="F122" s="205" t="s">
        <v>125</v>
      </c>
      <c r="G122" s="203"/>
      <c r="H122" s="203"/>
      <c r="I122" s="206"/>
      <c r="J122" s="207">
        <f>BK122</f>
        <v>0</v>
      </c>
      <c r="K122" s="203"/>
      <c r="L122" s="208"/>
      <c r="M122" s="209"/>
      <c r="N122" s="210"/>
      <c r="O122" s="210"/>
      <c r="P122" s="211">
        <f>P123+P256+P398+P427</f>
        <v>0</v>
      </c>
      <c r="Q122" s="210"/>
      <c r="R122" s="211">
        <f>R123+R256+R398+R427</f>
        <v>225.56335000000001</v>
      </c>
      <c r="S122" s="210"/>
      <c r="T122" s="212">
        <f>T123+T256+T398+T427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3" t="s">
        <v>83</v>
      </c>
      <c r="AT122" s="214" t="s">
        <v>74</v>
      </c>
      <c r="AU122" s="214" t="s">
        <v>75</v>
      </c>
      <c r="AY122" s="213" t="s">
        <v>126</v>
      </c>
      <c r="BK122" s="215">
        <f>BK123+BK256+BK398+BK427</f>
        <v>0</v>
      </c>
    </row>
    <row r="123" s="12" customFormat="1" ht="22.8" customHeight="1">
      <c r="A123" s="12"/>
      <c r="B123" s="202"/>
      <c r="C123" s="203"/>
      <c r="D123" s="204" t="s">
        <v>74</v>
      </c>
      <c r="E123" s="216" t="s">
        <v>85</v>
      </c>
      <c r="F123" s="216" t="s">
        <v>156</v>
      </c>
      <c r="G123" s="203"/>
      <c r="H123" s="203"/>
      <c r="I123" s="206"/>
      <c r="J123" s="217">
        <f>BK123</f>
        <v>0</v>
      </c>
      <c r="K123" s="203"/>
      <c r="L123" s="208"/>
      <c r="M123" s="209"/>
      <c r="N123" s="210"/>
      <c r="O123" s="210"/>
      <c r="P123" s="211">
        <f>SUM(P124:P255)</f>
        <v>0</v>
      </c>
      <c r="Q123" s="210"/>
      <c r="R123" s="211">
        <f>SUM(R124:R255)</f>
        <v>225.55810000000002</v>
      </c>
      <c r="S123" s="210"/>
      <c r="T123" s="212">
        <f>SUM(T124:T255)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3" t="s">
        <v>83</v>
      </c>
      <c r="AT123" s="214" t="s">
        <v>74</v>
      </c>
      <c r="AU123" s="214" t="s">
        <v>83</v>
      </c>
      <c r="AY123" s="213" t="s">
        <v>126</v>
      </c>
      <c r="BK123" s="215">
        <f>SUM(BK124:BK255)</f>
        <v>0</v>
      </c>
    </row>
    <row r="124" s="2" customFormat="1" ht="24.15" customHeight="1">
      <c r="A124" s="38"/>
      <c r="B124" s="39"/>
      <c r="C124" s="218" t="s">
        <v>83</v>
      </c>
      <c r="D124" s="218" t="s">
        <v>128</v>
      </c>
      <c r="E124" s="219" t="s">
        <v>1346</v>
      </c>
      <c r="F124" s="220" t="s">
        <v>1347</v>
      </c>
      <c r="G124" s="221" t="s">
        <v>240</v>
      </c>
      <c r="H124" s="222">
        <v>25.199999999999999</v>
      </c>
      <c r="I124" s="223"/>
      <c r="J124" s="224">
        <f>ROUND(I124*H124,2)</f>
        <v>0</v>
      </c>
      <c r="K124" s="220" t="s">
        <v>1</v>
      </c>
      <c r="L124" s="225"/>
      <c r="M124" s="226" t="s">
        <v>1</v>
      </c>
      <c r="N124" s="227" t="s">
        <v>40</v>
      </c>
      <c r="O124" s="91"/>
      <c r="P124" s="228">
        <f>O124*H124</f>
        <v>0</v>
      </c>
      <c r="Q124" s="228">
        <v>1.7</v>
      </c>
      <c r="R124" s="228">
        <f>Q124*H124</f>
        <v>42.839999999999996</v>
      </c>
      <c r="S124" s="228">
        <v>0</v>
      </c>
      <c r="T124" s="229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30" t="s">
        <v>133</v>
      </c>
      <c r="AT124" s="230" t="s">
        <v>128</v>
      </c>
      <c r="AU124" s="230" t="s">
        <v>85</v>
      </c>
      <c r="AY124" s="17" t="s">
        <v>126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17" t="s">
        <v>83</v>
      </c>
      <c r="BK124" s="231">
        <f>ROUND(I124*H124,2)</f>
        <v>0</v>
      </c>
      <c r="BL124" s="17" t="s">
        <v>134</v>
      </c>
      <c r="BM124" s="230" t="s">
        <v>1348</v>
      </c>
    </row>
    <row r="125" s="15" customFormat="1">
      <c r="A125" s="15"/>
      <c r="B125" s="255"/>
      <c r="C125" s="256"/>
      <c r="D125" s="234" t="s">
        <v>136</v>
      </c>
      <c r="E125" s="257" t="s">
        <v>1</v>
      </c>
      <c r="F125" s="258" t="s">
        <v>1349</v>
      </c>
      <c r="G125" s="256"/>
      <c r="H125" s="257" t="s">
        <v>1</v>
      </c>
      <c r="I125" s="259"/>
      <c r="J125" s="256"/>
      <c r="K125" s="256"/>
      <c r="L125" s="260"/>
      <c r="M125" s="261"/>
      <c r="N125" s="262"/>
      <c r="O125" s="262"/>
      <c r="P125" s="262"/>
      <c r="Q125" s="262"/>
      <c r="R125" s="262"/>
      <c r="S125" s="262"/>
      <c r="T125" s="263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64" t="s">
        <v>136</v>
      </c>
      <c r="AU125" s="264" t="s">
        <v>85</v>
      </c>
      <c r="AV125" s="15" t="s">
        <v>83</v>
      </c>
      <c r="AW125" s="15" t="s">
        <v>31</v>
      </c>
      <c r="AX125" s="15" t="s">
        <v>75</v>
      </c>
      <c r="AY125" s="264" t="s">
        <v>126</v>
      </c>
    </row>
    <row r="126" s="15" customFormat="1">
      <c r="A126" s="15"/>
      <c r="B126" s="255"/>
      <c r="C126" s="256"/>
      <c r="D126" s="234" t="s">
        <v>136</v>
      </c>
      <c r="E126" s="257" t="s">
        <v>1</v>
      </c>
      <c r="F126" s="258" t="s">
        <v>160</v>
      </c>
      <c r="G126" s="256"/>
      <c r="H126" s="257" t="s">
        <v>1</v>
      </c>
      <c r="I126" s="259"/>
      <c r="J126" s="256"/>
      <c r="K126" s="256"/>
      <c r="L126" s="260"/>
      <c r="M126" s="261"/>
      <c r="N126" s="262"/>
      <c r="O126" s="262"/>
      <c r="P126" s="262"/>
      <c r="Q126" s="262"/>
      <c r="R126" s="262"/>
      <c r="S126" s="262"/>
      <c r="T126" s="263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64" t="s">
        <v>136</v>
      </c>
      <c r="AU126" s="264" t="s">
        <v>85</v>
      </c>
      <c r="AV126" s="15" t="s">
        <v>83</v>
      </c>
      <c r="AW126" s="15" t="s">
        <v>31</v>
      </c>
      <c r="AX126" s="15" t="s">
        <v>75</v>
      </c>
      <c r="AY126" s="264" t="s">
        <v>126</v>
      </c>
    </row>
    <row r="127" s="13" customFormat="1">
      <c r="A127" s="13"/>
      <c r="B127" s="232"/>
      <c r="C127" s="233"/>
      <c r="D127" s="234" t="s">
        <v>136</v>
      </c>
      <c r="E127" s="235" t="s">
        <v>1</v>
      </c>
      <c r="F127" s="236" t="s">
        <v>1350</v>
      </c>
      <c r="G127" s="233"/>
      <c r="H127" s="237">
        <v>9.5999999999999996</v>
      </c>
      <c r="I127" s="238"/>
      <c r="J127" s="233"/>
      <c r="K127" s="233"/>
      <c r="L127" s="239"/>
      <c r="M127" s="240"/>
      <c r="N127" s="241"/>
      <c r="O127" s="241"/>
      <c r="P127" s="241"/>
      <c r="Q127" s="241"/>
      <c r="R127" s="241"/>
      <c r="S127" s="241"/>
      <c r="T127" s="242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3" t="s">
        <v>136</v>
      </c>
      <c r="AU127" s="243" t="s">
        <v>85</v>
      </c>
      <c r="AV127" s="13" t="s">
        <v>85</v>
      </c>
      <c r="AW127" s="13" t="s">
        <v>31</v>
      </c>
      <c r="AX127" s="13" t="s">
        <v>75</v>
      </c>
      <c r="AY127" s="243" t="s">
        <v>126</v>
      </c>
    </row>
    <row r="128" s="15" customFormat="1">
      <c r="A128" s="15"/>
      <c r="B128" s="255"/>
      <c r="C128" s="256"/>
      <c r="D128" s="234" t="s">
        <v>136</v>
      </c>
      <c r="E128" s="257" t="s">
        <v>1</v>
      </c>
      <c r="F128" s="258" t="s">
        <v>163</v>
      </c>
      <c r="G128" s="256"/>
      <c r="H128" s="257" t="s">
        <v>1</v>
      </c>
      <c r="I128" s="259"/>
      <c r="J128" s="256"/>
      <c r="K128" s="256"/>
      <c r="L128" s="260"/>
      <c r="M128" s="261"/>
      <c r="N128" s="262"/>
      <c r="O128" s="262"/>
      <c r="P128" s="262"/>
      <c r="Q128" s="262"/>
      <c r="R128" s="262"/>
      <c r="S128" s="262"/>
      <c r="T128" s="263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64" t="s">
        <v>136</v>
      </c>
      <c r="AU128" s="264" t="s">
        <v>85</v>
      </c>
      <c r="AV128" s="15" t="s">
        <v>83</v>
      </c>
      <c r="AW128" s="15" t="s">
        <v>31</v>
      </c>
      <c r="AX128" s="15" t="s">
        <v>75</v>
      </c>
      <c r="AY128" s="264" t="s">
        <v>126</v>
      </c>
    </row>
    <row r="129" s="13" customFormat="1">
      <c r="A129" s="13"/>
      <c r="B129" s="232"/>
      <c r="C129" s="233"/>
      <c r="D129" s="234" t="s">
        <v>136</v>
      </c>
      <c r="E129" s="235" t="s">
        <v>1</v>
      </c>
      <c r="F129" s="236" t="s">
        <v>1351</v>
      </c>
      <c r="G129" s="233"/>
      <c r="H129" s="237">
        <v>8.4000000000000004</v>
      </c>
      <c r="I129" s="238"/>
      <c r="J129" s="233"/>
      <c r="K129" s="233"/>
      <c r="L129" s="239"/>
      <c r="M129" s="240"/>
      <c r="N129" s="241"/>
      <c r="O129" s="241"/>
      <c r="P129" s="241"/>
      <c r="Q129" s="241"/>
      <c r="R129" s="241"/>
      <c r="S129" s="241"/>
      <c r="T129" s="24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3" t="s">
        <v>136</v>
      </c>
      <c r="AU129" s="243" t="s">
        <v>85</v>
      </c>
      <c r="AV129" s="13" t="s">
        <v>85</v>
      </c>
      <c r="AW129" s="13" t="s">
        <v>31</v>
      </c>
      <c r="AX129" s="13" t="s">
        <v>75</v>
      </c>
      <c r="AY129" s="243" t="s">
        <v>126</v>
      </c>
    </row>
    <row r="130" s="15" customFormat="1">
      <c r="A130" s="15"/>
      <c r="B130" s="255"/>
      <c r="C130" s="256"/>
      <c r="D130" s="234" t="s">
        <v>136</v>
      </c>
      <c r="E130" s="257" t="s">
        <v>1</v>
      </c>
      <c r="F130" s="258" t="s">
        <v>554</v>
      </c>
      <c r="G130" s="256"/>
      <c r="H130" s="257" t="s">
        <v>1</v>
      </c>
      <c r="I130" s="259"/>
      <c r="J130" s="256"/>
      <c r="K130" s="256"/>
      <c r="L130" s="260"/>
      <c r="M130" s="261"/>
      <c r="N130" s="262"/>
      <c r="O130" s="262"/>
      <c r="P130" s="262"/>
      <c r="Q130" s="262"/>
      <c r="R130" s="262"/>
      <c r="S130" s="262"/>
      <c r="T130" s="263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64" t="s">
        <v>136</v>
      </c>
      <c r="AU130" s="264" t="s">
        <v>85</v>
      </c>
      <c r="AV130" s="15" t="s">
        <v>83</v>
      </c>
      <c r="AW130" s="15" t="s">
        <v>31</v>
      </c>
      <c r="AX130" s="15" t="s">
        <v>75</v>
      </c>
      <c r="AY130" s="264" t="s">
        <v>126</v>
      </c>
    </row>
    <row r="131" s="13" customFormat="1">
      <c r="A131" s="13"/>
      <c r="B131" s="232"/>
      <c r="C131" s="233"/>
      <c r="D131" s="234" t="s">
        <v>136</v>
      </c>
      <c r="E131" s="235" t="s">
        <v>1</v>
      </c>
      <c r="F131" s="236" t="s">
        <v>1352</v>
      </c>
      <c r="G131" s="233"/>
      <c r="H131" s="237">
        <v>7.2000000000000002</v>
      </c>
      <c r="I131" s="238"/>
      <c r="J131" s="233"/>
      <c r="K131" s="233"/>
      <c r="L131" s="239"/>
      <c r="M131" s="240"/>
      <c r="N131" s="241"/>
      <c r="O131" s="241"/>
      <c r="P131" s="241"/>
      <c r="Q131" s="241"/>
      <c r="R131" s="241"/>
      <c r="S131" s="241"/>
      <c r="T131" s="24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3" t="s">
        <v>136</v>
      </c>
      <c r="AU131" s="243" t="s">
        <v>85</v>
      </c>
      <c r="AV131" s="13" t="s">
        <v>85</v>
      </c>
      <c r="AW131" s="13" t="s">
        <v>31</v>
      </c>
      <c r="AX131" s="13" t="s">
        <v>75</v>
      </c>
      <c r="AY131" s="243" t="s">
        <v>126</v>
      </c>
    </row>
    <row r="132" s="14" customFormat="1">
      <c r="A132" s="14"/>
      <c r="B132" s="244"/>
      <c r="C132" s="245"/>
      <c r="D132" s="234" t="s">
        <v>136</v>
      </c>
      <c r="E132" s="246" t="s">
        <v>1</v>
      </c>
      <c r="F132" s="247" t="s">
        <v>139</v>
      </c>
      <c r="G132" s="245"/>
      <c r="H132" s="248">
        <v>25.199999999999999</v>
      </c>
      <c r="I132" s="249"/>
      <c r="J132" s="245"/>
      <c r="K132" s="245"/>
      <c r="L132" s="250"/>
      <c r="M132" s="251"/>
      <c r="N132" s="252"/>
      <c r="O132" s="252"/>
      <c r="P132" s="252"/>
      <c r="Q132" s="252"/>
      <c r="R132" s="252"/>
      <c r="S132" s="252"/>
      <c r="T132" s="253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4" t="s">
        <v>136</v>
      </c>
      <c r="AU132" s="254" t="s">
        <v>85</v>
      </c>
      <c r="AV132" s="14" t="s">
        <v>134</v>
      </c>
      <c r="AW132" s="14" t="s">
        <v>31</v>
      </c>
      <c r="AX132" s="14" t="s">
        <v>83</v>
      </c>
      <c r="AY132" s="254" t="s">
        <v>126</v>
      </c>
    </row>
    <row r="133" s="2" customFormat="1" ht="24.15" customHeight="1">
      <c r="A133" s="38"/>
      <c r="B133" s="39"/>
      <c r="C133" s="218" t="s">
        <v>85</v>
      </c>
      <c r="D133" s="218" t="s">
        <v>128</v>
      </c>
      <c r="E133" s="219" t="s">
        <v>1353</v>
      </c>
      <c r="F133" s="220" t="s">
        <v>1354</v>
      </c>
      <c r="G133" s="221" t="s">
        <v>257</v>
      </c>
      <c r="H133" s="222">
        <v>8.5</v>
      </c>
      <c r="I133" s="223"/>
      <c r="J133" s="224">
        <f>ROUND(I133*H133,2)</f>
        <v>0</v>
      </c>
      <c r="K133" s="220" t="s">
        <v>132</v>
      </c>
      <c r="L133" s="225"/>
      <c r="M133" s="226" t="s">
        <v>1</v>
      </c>
      <c r="N133" s="227" t="s">
        <v>40</v>
      </c>
      <c r="O133" s="91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0" t="s">
        <v>133</v>
      </c>
      <c r="AT133" s="230" t="s">
        <v>128</v>
      </c>
      <c r="AU133" s="230" t="s">
        <v>85</v>
      </c>
      <c r="AY133" s="17" t="s">
        <v>126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7" t="s">
        <v>83</v>
      </c>
      <c r="BK133" s="231">
        <f>ROUND(I133*H133,2)</f>
        <v>0</v>
      </c>
      <c r="BL133" s="17" t="s">
        <v>134</v>
      </c>
      <c r="BM133" s="230" t="s">
        <v>1355</v>
      </c>
    </row>
    <row r="134" s="15" customFormat="1">
      <c r="A134" s="15"/>
      <c r="B134" s="255"/>
      <c r="C134" s="256"/>
      <c r="D134" s="234" t="s">
        <v>136</v>
      </c>
      <c r="E134" s="257" t="s">
        <v>1</v>
      </c>
      <c r="F134" s="258" t="s">
        <v>160</v>
      </c>
      <c r="G134" s="256"/>
      <c r="H134" s="257" t="s">
        <v>1</v>
      </c>
      <c r="I134" s="259"/>
      <c r="J134" s="256"/>
      <c r="K134" s="256"/>
      <c r="L134" s="260"/>
      <c r="M134" s="261"/>
      <c r="N134" s="262"/>
      <c r="O134" s="262"/>
      <c r="P134" s="262"/>
      <c r="Q134" s="262"/>
      <c r="R134" s="262"/>
      <c r="S134" s="262"/>
      <c r="T134" s="263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64" t="s">
        <v>136</v>
      </c>
      <c r="AU134" s="264" t="s">
        <v>85</v>
      </c>
      <c r="AV134" s="15" t="s">
        <v>83</v>
      </c>
      <c r="AW134" s="15" t="s">
        <v>31</v>
      </c>
      <c r="AX134" s="15" t="s">
        <v>75</v>
      </c>
      <c r="AY134" s="264" t="s">
        <v>126</v>
      </c>
    </row>
    <row r="135" s="13" customFormat="1">
      <c r="A135" s="13"/>
      <c r="B135" s="232"/>
      <c r="C135" s="233"/>
      <c r="D135" s="234" t="s">
        <v>136</v>
      </c>
      <c r="E135" s="235" t="s">
        <v>1</v>
      </c>
      <c r="F135" s="236" t="s">
        <v>150</v>
      </c>
      <c r="G135" s="233"/>
      <c r="H135" s="237">
        <v>3</v>
      </c>
      <c r="I135" s="238"/>
      <c r="J135" s="233"/>
      <c r="K135" s="233"/>
      <c r="L135" s="239"/>
      <c r="M135" s="240"/>
      <c r="N135" s="241"/>
      <c r="O135" s="241"/>
      <c r="P135" s="241"/>
      <c r="Q135" s="241"/>
      <c r="R135" s="241"/>
      <c r="S135" s="241"/>
      <c r="T135" s="24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3" t="s">
        <v>136</v>
      </c>
      <c r="AU135" s="243" t="s">
        <v>85</v>
      </c>
      <c r="AV135" s="13" t="s">
        <v>85</v>
      </c>
      <c r="AW135" s="13" t="s">
        <v>31</v>
      </c>
      <c r="AX135" s="13" t="s">
        <v>75</v>
      </c>
      <c r="AY135" s="243" t="s">
        <v>126</v>
      </c>
    </row>
    <row r="136" s="15" customFormat="1">
      <c r="A136" s="15"/>
      <c r="B136" s="255"/>
      <c r="C136" s="256"/>
      <c r="D136" s="234" t="s">
        <v>136</v>
      </c>
      <c r="E136" s="257" t="s">
        <v>1</v>
      </c>
      <c r="F136" s="258" t="s">
        <v>163</v>
      </c>
      <c r="G136" s="256"/>
      <c r="H136" s="257" t="s">
        <v>1</v>
      </c>
      <c r="I136" s="259"/>
      <c r="J136" s="256"/>
      <c r="K136" s="256"/>
      <c r="L136" s="260"/>
      <c r="M136" s="261"/>
      <c r="N136" s="262"/>
      <c r="O136" s="262"/>
      <c r="P136" s="262"/>
      <c r="Q136" s="262"/>
      <c r="R136" s="262"/>
      <c r="S136" s="262"/>
      <c r="T136" s="263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64" t="s">
        <v>136</v>
      </c>
      <c r="AU136" s="264" t="s">
        <v>85</v>
      </c>
      <c r="AV136" s="15" t="s">
        <v>83</v>
      </c>
      <c r="AW136" s="15" t="s">
        <v>31</v>
      </c>
      <c r="AX136" s="15" t="s">
        <v>75</v>
      </c>
      <c r="AY136" s="264" t="s">
        <v>126</v>
      </c>
    </row>
    <row r="137" s="13" customFormat="1">
      <c r="A137" s="13"/>
      <c r="B137" s="232"/>
      <c r="C137" s="233"/>
      <c r="D137" s="234" t="s">
        <v>136</v>
      </c>
      <c r="E137" s="235" t="s">
        <v>1</v>
      </c>
      <c r="F137" s="236" t="s">
        <v>150</v>
      </c>
      <c r="G137" s="233"/>
      <c r="H137" s="237">
        <v>3</v>
      </c>
      <c r="I137" s="238"/>
      <c r="J137" s="233"/>
      <c r="K137" s="233"/>
      <c r="L137" s="239"/>
      <c r="M137" s="240"/>
      <c r="N137" s="241"/>
      <c r="O137" s="241"/>
      <c r="P137" s="241"/>
      <c r="Q137" s="241"/>
      <c r="R137" s="241"/>
      <c r="S137" s="241"/>
      <c r="T137" s="24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3" t="s">
        <v>136</v>
      </c>
      <c r="AU137" s="243" t="s">
        <v>85</v>
      </c>
      <c r="AV137" s="13" t="s">
        <v>85</v>
      </c>
      <c r="AW137" s="13" t="s">
        <v>31</v>
      </c>
      <c r="AX137" s="13" t="s">
        <v>75</v>
      </c>
      <c r="AY137" s="243" t="s">
        <v>126</v>
      </c>
    </row>
    <row r="138" s="15" customFormat="1">
      <c r="A138" s="15"/>
      <c r="B138" s="255"/>
      <c r="C138" s="256"/>
      <c r="D138" s="234" t="s">
        <v>136</v>
      </c>
      <c r="E138" s="257" t="s">
        <v>1</v>
      </c>
      <c r="F138" s="258" t="s">
        <v>554</v>
      </c>
      <c r="G138" s="256"/>
      <c r="H138" s="257" t="s">
        <v>1</v>
      </c>
      <c r="I138" s="259"/>
      <c r="J138" s="256"/>
      <c r="K138" s="256"/>
      <c r="L138" s="260"/>
      <c r="M138" s="261"/>
      <c r="N138" s="262"/>
      <c r="O138" s="262"/>
      <c r="P138" s="262"/>
      <c r="Q138" s="262"/>
      <c r="R138" s="262"/>
      <c r="S138" s="262"/>
      <c r="T138" s="263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64" t="s">
        <v>136</v>
      </c>
      <c r="AU138" s="264" t="s">
        <v>85</v>
      </c>
      <c r="AV138" s="15" t="s">
        <v>83</v>
      </c>
      <c r="AW138" s="15" t="s">
        <v>31</v>
      </c>
      <c r="AX138" s="15" t="s">
        <v>75</v>
      </c>
      <c r="AY138" s="264" t="s">
        <v>126</v>
      </c>
    </row>
    <row r="139" s="13" customFormat="1">
      <c r="A139" s="13"/>
      <c r="B139" s="232"/>
      <c r="C139" s="233"/>
      <c r="D139" s="234" t="s">
        <v>136</v>
      </c>
      <c r="E139" s="235" t="s">
        <v>1</v>
      </c>
      <c r="F139" s="236" t="s">
        <v>1356</v>
      </c>
      <c r="G139" s="233"/>
      <c r="H139" s="237">
        <v>2.5</v>
      </c>
      <c r="I139" s="238"/>
      <c r="J139" s="233"/>
      <c r="K139" s="233"/>
      <c r="L139" s="239"/>
      <c r="M139" s="240"/>
      <c r="N139" s="241"/>
      <c r="O139" s="241"/>
      <c r="P139" s="241"/>
      <c r="Q139" s="241"/>
      <c r="R139" s="241"/>
      <c r="S139" s="241"/>
      <c r="T139" s="24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3" t="s">
        <v>136</v>
      </c>
      <c r="AU139" s="243" t="s">
        <v>85</v>
      </c>
      <c r="AV139" s="13" t="s">
        <v>85</v>
      </c>
      <c r="AW139" s="13" t="s">
        <v>31</v>
      </c>
      <c r="AX139" s="13" t="s">
        <v>75</v>
      </c>
      <c r="AY139" s="243" t="s">
        <v>126</v>
      </c>
    </row>
    <row r="140" s="14" customFormat="1">
      <c r="A140" s="14"/>
      <c r="B140" s="244"/>
      <c r="C140" s="245"/>
      <c r="D140" s="234" t="s">
        <v>136</v>
      </c>
      <c r="E140" s="246" t="s">
        <v>1</v>
      </c>
      <c r="F140" s="247" t="s">
        <v>139</v>
      </c>
      <c r="G140" s="245"/>
      <c r="H140" s="248">
        <v>8.5</v>
      </c>
      <c r="I140" s="249"/>
      <c r="J140" s="245"/>
      <c r="K140" s="245"/>
      <c r="L140" s="250"/>
      <c r="M140" s="251"/>
      <c r="N140" s="252"/>
      <c r="O140" s="252"/>
      <c r="P140" s="252"/>
      <c r="Q140" s="252"/>
      <c r="R140" s="252"/>
      <c r="S140" s="252"/>
      <c r="T140" s="253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4" t="s">
        <v>136</v>
      </c>
      <c r="AU140" s="254" t="s">
        <v>85</v>
      </c>
      <c r="AV140" s="14" t="s">
        <v>134</v>
      </c>
      <c r="AW140" s="14" t="s">
        <v>31</v>
      </c>
      <c r="AX140" s="14" t="s">
        <v>83</v>
      </c>
      <c r="AY140" s="254" t="s">
        <v>126</v>
      </c>
    </row>
    <row r="141" s="2" customFormat="1" ht="14.4" customHeight="1">
      <c r="A141" s="38"/>
      <c r="B141" s="39"/>
      <c r="C141" s="218" t="s">
        <v>150</v>
      </c>
      <c r="D141" s="218" t="s">
        <v>128</v>
      </c>
      <c r="E141" s="219" t="s">
        <v>1357</v>
      </c>
      <c r="F141" s="220" t="s">
        <v>1358</v>
      </c>
      <c r="G141" s="221" t="s">
        <v>131</v>
      </c>
      <c r="H141" s="222">
        <v>12</v>
      </c>
      <c r="I141" s="223"/>
      <c r="J141" s="224">
        <f>ROUND(I141*H141,2)</f>
        <v>0</v>
      </c>
      <c r="K141" s="220" t="s">
        <v>1</v>
      </c>
      <c r="L141" s="225"/>
      <c r="M141" s="226" t="s">
        <v>1</v>
      </c>
      <c r="N141" s="227" t="s">
        <v>40</v>
      </c>
      <c r="O141" s="91"/>
      <c r="P141" s="228">
        <f>O141*H141</f>
        <v>0</v>
      </c>
      <c r="Q141" s="228">
        <v>0.48399999999999999</v>
      </c>
      <c r="R141" s="228">
        <f>Q141*H141</f>
        <v>5.8079999999999998</v>
      </c>
      <c r="S141" s="228">
        <v>0</v>
      </c>
      <c r="T141" s="229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0" t="s">
        <v>133</v>
      </c>
      <c r="AT141" s="230" t="s">
        <v>128</v>
      </c>
      <c r="AU141" s="230" t="s">
        <v>85</v>
      </c>
      <c r="AY141" s="17" t="s">
        <v>126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7" t="s">
        <v>83</v>
      </c>
      <c r="BK141" s="231">
        <f>ROUND(I141*H141,2)</f>
        <v>0</v>
      </c>
      <c r="BL141" s="17" t="s">
        <v>134</v>
      </c>
      <c r="BM141" s="230" t="s">
        <v>1359</v>
      </c>
    </row>
    <row r="142" s="15" customFormat="1">
      <c r="A142" s="15"/>
      <c r="B142" s="255"/>
      <c r="C142" s="256"/>
      <c r="D142" s="234" t="s">
        <v>136</v>
      </c>
      <c r="E142" s="257" t="s">
        <v>1</v>
      </c>
      <c r="F142" s="258" t="s">
        <v>1360</v>
      </c>
      <c r="G142" s="256"/>
      <c r="H142" s="257" t="s">
        <v>1</v>
      </c>
      <c r="I142" s="259"/>
      <c r="J142" s="256"/>
      <c r="K142" s="256"/>
      <c r="L142" s="260"/>
      <c r="M142" s="261"/>
      <c r="N142" s="262"/>
      <c r="O142" s="262"/>
      <c r="P142" s="262"/>
      <c r="Q142" s="262"/>
      <c r="R142" s="262"/>
      <c r="S142" s="262"/>
      <c r="T142" s="263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64" t="s">
        <v>136</v>
      </c>
      <c r="AU142" s="264" t="s">
        <v>85</v>
      </c>
      <c r="AV142" s="15" t="s">
        <v>83</v>
      </c>
      <c r="AW142" s="15" t="s">
        <v>31</v>
      </c>
      <c r="AX142" s="15" t="s">
        <v>75</v>
      </c>
      <c r="AY142" s="264" t="s">
        <v>126</v>
      </c>
    </row>
    <row r="143" s="15" customFormat="1">
      <c r="A143" s="15"/>
      <c r="B143" s="255"/>
      <c r="C143" s="256"/>
      <c r="D143" s="234" t="s">
        <v>136</v>
      </c>
      <c r="E143" s="257" t="s">
        <v>1</v>
      </c>
      <c r="F143" s="258" t="s">
        <v>1361</v>
      </c>
      <c r="G143" s="256"/>
      <c r="H143" s="257" t="s">
        <v>1</v>
      </c>
      <c r="I143" s="259"/>
      <c r="J143" s="256"/>
      <c r="K143" s="256"/>
      <c r="L143" s="260"/>
      <c r="M143" s="261"/>
      <c r="N143" s="262"/>
      <c r="O143" s="262"/>
      <c r="P143" s="262"/>
      <c r="Q143" s="262"/>
      <c r="R143" s="262"/>
      <c r="S143" s="262"/>
      <c r="T143" s="263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64" t="s">
        <v>136</v>
      </c>
      <c r="AU143" s="264" t="s">
        <v>85</v>
      </c>
      <c r="AV143" s="15" t="s">
        <v>83</v>
      </c>
      <c r="AW143" s="15" t="s">
        <v>31</v>
      </c>
      <c r="AX143" s="15" t="s">
        <v>75</v>
      </c>
      <c r="AY143" s="264" t="s">
        <v>126</v>
      </c>
    </row>
    <row r="144" s="13" customFormat="1">
      <c r="A144" s="13"/>
      <c r="B144" s="232"/>
      <c r="C144" s="233"/>
      <c r="D144" s="234" t="s">
        <v>136</v>
      </c>
      <c r="E144" s="235" t="s">
        <v>1</v>
      </c>
      <c r="F144" s="236" t="s">
        <v>134</v>
      </c>
      <c r="G144" s="233"/>
      <c r="H144" s="237">
        <v>4</v>
      </c>
      <c r="I144" s="238"/>
      <c r="J144" s="233"/>
      <c r="K144" s="233"/>
      <c r="L144" s="239"/>
      <c r="M144" s="240"/>
      <c r="N144" s="241"/>
      <c r="O144" s="241"/>
      <c r="P144" s="241"/>
      <c r="Q144" s="241"/>
      <c r="R144" s="241"/>
      <c r="S144" s="241"/>
      <c r="T144" s="24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3" t="s">
        <v>136</v>
      </c>
      <c r="AU144" s="243" t="s">
        <v>85</v>
      </c>
      <c r="AV144" s="13" t="s">
        <v>85</v>
      </c>
      <c r="AW144" s="13" t="s">
        <v>31</v>
      </c>
      <c r="AX144" s="13" t="s">
        <v>75</v>
      </c>
      <c r="AY144" s="243" t="s">
        <v>126</v>
      </c>
    </row>
    <row r="145" s="15" customFormat="1">
      <c r="A145" s="15"/>
      <c r="B145" s="255"/>
      <c r="C145" s="256"/>
      <c r="D145" s="234" t="s">
        <v>136</v>
      </c>
      <c r="E145" s="257" t="s">
        <v>1</v>
      </c>
      <c r="F145" s="258" t="s">
        <v>1362</v>
      </c>
      <c r="G145" s="256"/>
      <c r="H145" s="257" t="s">
        <v>1</v>
      </c>
      <c r="I145" s="259"/>
      <c r="J145" s="256"/>
      <c r="K145" s="256"/>
      <c r="L145" s="260"/>
      <c r="M145" s="261"/>
      <c r="N145" s="262"/>
      <c r="O145" s="262"/>
      <c r="P145" s="262"/>
      <c r="Q145" s="262"/>
      <c r="R145" s="262"/>
      <c r="S145" s="262"/>
      <c r="T145" s="263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64" t="s">
        <v>136</v>
      </c>
      <c r="AU145" s="264" t="s">
        <v>85</v>
      </c>
      <c r="AV145" s="15" t="s">
        <v>83</v>
      </c>
      <c r="AW145" s="15" t="s">
        <v>31</v>
      </c>
      <c r="AX145" s="15" t="s">
        <v>75</v>
      </c>
      <c r="AY145" s="264" t="s">
        <v>126</v>
      </c>
    </row>
    <row r="146" s="13" customFormat="1">
      <c r="A146" s="13"/>
      <c r="B146" s="232"/>
      <c r="C146" s="233"/>
      <c r="D146" s="234" t="s">
        <v>136</v>
      </c>
      <c r="E146" s="235" t="s">
        <v>1</v>
      </c>
      <c r="F146" s="236" t="s">
        <v>165</v>
      </c>
      <c r="G146" s="233"/>
      <c r="H146" s="237">
        <v>5</v>
      </c>
      <c r="I146" s="238"/>
      <c r="J146" s="233"/>
      <c r="K146" s="233"/>
      <c r="L146" s="239"/>
      <c r="M146" s="240"/>
      <c r="N146" s="241"/>
      <c r="O146" s="241"/>
      <c r="P146" s="241"/>
      <c r="Q146" s="241"/>
      <c r="R146" s="241"/>
      <c r="S146" s="241"/>
      <c r="T146" s="24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3" t="s">
        <v>136</v>
      </c>
      <c r="AU146" s="243" t="s">
        <v>85</v>
      </c>
      <c r="AV146" s="13" t="s">
        <v>85</v>
      </c>
      <c r="AW146" s="13" t="s">
        <v>31</v>
      </c>
      <c r="AX146" s="13" t="s">
        <v>75</v>
      </c>
      <c r="AY146" s="243" t="s">
        <v>126</v>
      </c>
    </row>
    <row r="147" s="15" customFormat="1">
      <c r="A147" s="15"/>
      <c r="B147" s="255"/>
      <c r="C147" s="256"/>
      <c r="D147" s="234" t="s">
        <v>136</v>
      </c>
      <c r="E147" s="257" t="s">
        <v>1</v>
      </c>
      <c r="F147" s="258" t="s">
        <v>1363</v>
      </c>
      <c r="G147" s="256"/>
      <c r="H147" s="257" t="s">
        <v>1</v>
      </c>
      <c r="I147" s="259"/>
      <c r="J147" s="256"/>
      <c r="K147" s="256"/>
      <c r="L147" s="260"/>
      <c r="M147" s="261"/>
      <c r="N147" s="262"/>
      <c r="O147" s="262"/>
      <c r="P147" s="262"/>
      <c r="Q147" s="262"/>
      <c r="R147" s="262"/>
      <c r="S147" s="262"/>
      <c r="T147" s="263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64" t="s">
        <v>136</v>
      </c>
      <c r="AU147" s="264" t="s">
        <v>85</v>
      </c>
      <c r="AV147" s="15" t="s">
        <v>83</v>
      </c>
      <c r="AW147" s="15" t="s">
        <v>31</v>
      </c>
      <c r="AX147" s="15" t="s">
        <v>75</v>
      </c>
      <c r="AY147" s="264" t="s">
        <v>126</v>
      </c>
    </row>
    <row r="148" s="13" customFormat="1">
      <c r="A148" s="13"/>
      <c r="B148" s="232"/>
      <c r="C148" s="233"/>
      <c r="D148" s="234" t="s">
        <v>136</v>
      </c>
      <c r="E148" s="235" t="s">
        <v>1</v>
      </c>
      <c r="F148" s="236" t="s">
        <v>150</v>
      </c>
      <c r="G148" s="233"/>
      <c r="H148" s="237">
        <v>3</v>
      </c>
      <c r="I148" s="238"/>
      <c r="J148" s="233"/>
      <c r="K148" s="233"/>
      <c r="L148" s="239"/>
      <c r="M148" s="240"/>
      <c r="N148" s="241"/>
      <c r="O148" s="241"/>
      <c r="P148" s="241"/>
      <c r="Q148" s="241"/>
      <c r="R148" s="241"/>
      <c r="S148" s="241"/>
      <c r="T148" s="24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3" t="s">
        <v>136</v>
      </c>
      <c r="AU148" s="243" t="s">
        <v>85</v>
      </c>
      <c r="AV148" s="13" t="s">
        <v>85</v>
      </c>
      <c r="AW148" s="13" t="s">
        <v>31</v>
      </c>
      <c r="AX148" s="13" t="s">
        <v>75</v>
      </c>
      <c r="AY148" s="243" t="s">
        <v>126</v>
      </c>
    </row>
    <row r="149" s="14" customFormat="1">
      <c r="A149" s="14"/>
      <c r="B149" s="244"/>
      <c r="C149" s="245"/>
      <c r="D149" s="234" t="s">
        <v>136</v>
      </c>
      <c r="E149" s="246" t="s">
        <v>1</v>
      </c>
      <c r="F149" s="247" t="s">
        <v>139</v>
      </c>
      <c r="G149" s="245"/>
      <c r="H149" s="248">
        <v>12</v>
      </c>
      <c r="I149" s="249"/>
      <c r="J149" s="245"/>
      <c r="K149" s="245"/>
      <c r="L149" s="250"/>
      <c r="M149" s="251"/>
      <c r="N149" s="252"/>
      <c r="O149" s="252"/>
      <c r="P149" s="252"/>
      <c r="Q149" s="252"/>
      <c r="R149" s="252"/>
      <c r="S149" s="252"/>
      <c r="T149" s="253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4" t="s">
        <v>136</v>
      </c>
      <c r="AU149" s="254" t="s">
        <v>85</v>
      </c>
      <c r="AV149" s="14" t="s">
        <v>134</v>
      </c>
      <c r="AW149" s="14" t="s">
        <v>31</v>
      </c>
      <c r="AX149" s="14" t="s">
        <v>83</v>
      </c>
      <c r="AY149" s="254" t="s">
        <v>126</v>
      </c>
    </row>
    <row r="150" s="2" customFormat="1" ht="14.4" customHeight="1">
      <c r="A150" s="38"/>
      <c r="B150" s="39"/>
      <c r="C150" s="218" t="s">
        <v>134</v>
      </c>
      <c r="D150" s="218" t="s">
        <v>128</v>
      </c>
      <c r="E150" s="219" t="s">
        <v>1364</v>
      </c>
      <c r="F150" s="220" t="s">
        <v>1365</v>
      </c>
      <c r="G150" s="221" t="s">
        <v>131</v>
      </c>
      <c r="H150" s="222">
        <v>3</v>
      </c>
      <c r="I150" s="223"/>
      <c r="J150" s="224">
        <f>ROUND(I150*H150,2)</f>
        <v>0</v>
      </c>
      <c r="K150" s="220" t="s">
        <v>1</v>
      </c>
      <c r="L150" s="225"/>
      <c r="M150" s="226" t="s">
        <v>1</v>
      </c>
      <c r="N150" s="227" t="s">
        <v>40</v>
      </c>
      <c r="O150" s="91"/>
      <c r="P150" s="228">
        <f>O150*H150</f>
        <v>0</v>
      </c>
      <c r="Q150" s="228">
        <v>0.219</v>
      </c>
      <c r="R150" s="228">
        <f>Q150*H150</f>
        <v>0.65700000000000003</v>
      </c>
      <c r="S150" s="228">
        <v>0</v>
      </c>
      <c r="T150" s="229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0" t="s">
        <v>133</v>
      </c>
      <c r="AT150" s="230" t="s">
        <v>128</v>
      </c>
      <c r="AU150" s="230" t="s">
        <v>85</v>
      </c>
      <c r="AY150" s="17" t="s">
        <v>126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7" t="s">
        <v>83</v>
      </c>
      <c r="BK150" s="231">
        <f>ROUND(I150*H150,2)</f>
        <v>0</v>
      </c>
      <c r="BL150" s="17" t="s">
        <v>134</v>
      </c>
      <c r="BM150" s="230" t="s">
        <v>1366</v>
      </c>
    </row>
    <row r="151" s="15" customFormat="1">
      <c r="A151" s="15"/>
      <c r="B151" s="255"/>
      <c r="C151" s="256"/>
      <c r="D151" s="234" t="s">
        <v>136</v>
      </c>
      <c r="E151" s="257" t="s">
        <v>1</v>
      </c>
      <c r="F151" s="258" t="s">
        <v>1367</v>
      </c>
      <c r="G151" s="256"/>
      <c r="H151" s="257" t="s">
        <v>1</v>
      </c>
      <c r="I151" s="259"/>
      <c r="J151" s="256"/>
      <c r="K151" s="256"/>
      <c r="L151" s="260"/>
      <c r="M151" s="261"/>
      <c r="N151" s="262"/>
      <c r="O151" s="262"/>
      <c r="P151" s="262"/>
      <c r="Q151" s="262"/>
      <c r="R151" s="262"/>
      <c r="S151" s="262"/>
      <c r="T151" s="263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64" t="s">
        <v>136</v>
      </c>
      <c r="AU151" s="264" t="s">
        <v>85</v>
      </c>
      <c r="AV151" s="15" t="s">
        <v>83</v>
      </c>
      <c r="AW151" s="15" t="s">
        <v>31</v>
      </c>
      <c r="AX151" s="15" t="s">
        <v>75</v>
      </c>
      <c r="AY151" s="264" t="s">
        <v>126</v>
      </c>
    </row>
    <row r="152" s="15" customFormat="1">
      <c r="A152" s="15"/>
      <c r="B152" s="255"/>
      <c r="C152" s="256"/>
      <c r="D152" s="234" t="s">
        <v>136</v>
      </c>
      <c r="E152" s="257" t="s">
        <v>1</v>
      </c>
      <c r="F152" s="258" t="s">
        <v>1368</v>
      </c>
      <c r="G152" s="256"/>
      <c r="H152" s="257" t="s">
        <v>1</v>
      </c>
      <c r="I152" s="259"/>
      <c r="J152" s="256"/>
      <c r="K152" s="256"/>
      <c r="L152" s="260"/>
      <c r="M152" s="261"/>
      <c r="N152" s="262"/>
      <c r="O152" s="262"/>
      <c r="P152" s="262"/>
      <c r="Q152" s="262"/>
      <c r="R152" s="262"/>
      <c r="S152" s="262"/>
      <c r="T152" s="263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64" t="s">
        <v>136</v>
      </c>
      <c r="AU152" s="264" t="s">
        <v>85</v>
      </c>
      <c r="AV152" s="15" t="s">
        <v>83</v>
      </c>
      <c r="AW152" s="15" t="s">
        <v>31</v>
      </c>
      <c r="AX152" s="15" t="s">
        <v>75</v>
      </c>
      <c r="AY152" s="264" t="s">
        <v>126</v>
      </c>
    </row>
    <row r="153" s="13" customFormat="1">
      <c r="A153" s="13"/>
      <c r="B153" s="232"/>
      <c r="C153" s="233"/>
      <c r="D153" s="234" t="s">
        <v>136</v>
      </c>
      <c r="E153" s="235" t="s">
        <v>1</v>
      </c>
      <c r="F153" s="236" t="s">
        <v>83</v>
      </c>
      <c r="G153" s="233"/>
      <c r="H153" s="237">
        <v>1</v>
      </c>
      <c r="I153" s="238"/>
      <c r="J153" s="233"/>
      <c r="K153" s="233"/>
      <c r="L153" s="239"/>
      <c r="M153" s="240"/>
      <c r="N153" s="241"/>
      <c r="O153" s="241"/>
      <c r="P153" s="241"/>
      <c r="Q153" s="241"/>
      <c r="R153" s="241"/>
      <c r="S153" s="241"/>
      <c r="T153" s="24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3" t="s">
        <v>136</v>
      </c>
      <c r="AU153" s="243" t="s">
        <v>85</v>
      </c>
      <c r="AV153" s="13" t="s">
        <v>85</v>
      </c>
      <c r="AW153" s="13" t="s">
        <v>31</v>
      </c>
      <c r="AX153" s="13" t="s">
        <v>75</v>
      </c>
      <c r="AY153" s="243" t="s">
        <v>126</v>
      </c>
    </row>
    <row r="154" s="15" customFormat="1">
      <c r="A154" s="15"/>
      <c r="B154" s="255"/>
      <c r="C154" s="256"/>
      <c r="D154" s="234" t="s">
        <v>136</v>
      </c>
      <c r="E154" s="257" t="s">
        <v>1</v>
      </c>
      <c r="F154" s="258" t="s">
        <v>1369</v>
      </c>
      <c r="G154" s="256"/>
      <c r="H154" s="257" t="s">
        <v>1</v>
      </c>
      <c r="I154" s="259"/>
      <c r="J154" s="256"/>
      <c r="K154" s="256"/>
      <c r="L154" s="260"/>
      <c r="M154" s="261"/>
      <c r="N154" s="262"/>
      <c r="O154" s="262"/>
      <c r="P154" s="262"/>
      <c r="Q154" s="262"/>
      <c r="R154" s="262"/>
      <c r="S154" s="262"/>
      <c r="T154" s="263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64" t="s">
        <v>136</v>
      </c>
      <c r="AU154" s="264" t="s">
        <v>85</v>
      </c>
      <c r="AV154" s="15" t="s">
        <v>83</v>
      </c>
      <c r="AW154" s="15" t="s">
        <v>31</v>
      </c>
      <c r="AX154" s="15" t="s">
        <v>75</v>
      </c>
      <c r="AY154" s="264" t="s">
        <v>126</v>
      </c>
    </row>
    <row r="155" s="13" customFormat="1">
      <c r="A155" s="13"/>
      <c r="B155" s="232"/>
      <c r="C155" s="233"/>
      <c r="D155" s="234" t="s">
        <v>136</v>
      </c>
      <c r="E155" s="235" t="s">
        <v>1</v>
      </c>
      <c r="F155" s="236" t="s">
        <v>83</v>
      </c>
      <c r="G155" s="233"/>
      <c r="H155" s="237">
        <v>1</v>
      </c>
      <c r="I155" s="238"/>
      <c r="J155" s="233"/>
      <c r="K155" s="233"/>
      <c r="L155" s="239"/>
      <c r="M155" s="240"/>
      <c r="N155" s="241"/>
      <c r="O155" s="241"/>
      <c r="P155" s="241"/>
      <c r="Q155" s="241"/>
      <c r="R155" s="241"/>
      <c r="S155" s="241"/>
      <c r="T155" s="24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3" t="s">
        <v>136</v>
      </c>
      <c r="AU155" s="243" t="s">
        <v>85</v>
      </c>
      <c r="AV155" s="13" t="s">
        <v>85</v>
      </c>
      <c r="AW155" s="13" t="s">
        <v>31</v>
      </c>
      <c r="AX155" s="13" t="s">
        <v>75</v>
      </c>
      <c r="AY155" s="243" t="s">
        <v>126</v>
      </c>
    </row>
    <row r="156" s="15" customFormat="1">
      <c r="A156" s="15"/>
      <c r="B156" s="255"/>
      <c r="C156" s="256"/>
      <c r="D156" s="234" t="s">
        <v>136</v>
      </c>
      <c r="E156" s="257" t="s">
        <v>1</v>
      </c>
      <c r="F156" s="258" t="s">
        <v>1370</v>
      </c>
      <c r="G156" s="256"/>
      <c r="H156" s="257" t="s">
        <v>1</v>
      </c>
      <c r="I156" s="259"/>
      <c r="J156" s="256"/>
      <c r="K156" s="256"/>
      <c r="L156" s="260"/>
      <c r="M156" s="261"/>
      <c r="N156" s="262"/>
      <c r="O156" s="262"/>
      <c r="P156" s="262"/>
      <c r="Q156" s="262"/>
      <c r="R156" s="262"/>
      <c r="S156" s="262"/>
      <c r="T156" s="263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64" t="s">
        <v>136</v>
      </c>
      <c r="AU156" s="264" t="s">
        <v>85</v>
      </c>
      <c r="AV156" s="15" t="s">
        <v>83</v>
      </c>
      <c r="AW156" s="15" t="s">
        <v>31</v>
      </c>
      <c r="AX156" s="15" t="s">
        <v>75</v>
      </c>
      <c r="AY156" s="264" t="s">
        <v>126</v>
      </c>
    </row>
    <row r="157" s="13" customFormat="1">
      <c r="A157" s="13"/>
      <c r="B157" s="232"/>
      <c r="C157" s="233"/>
      <c r="D157" s="234" t="s">
        <v>136</v>
      </c>
      <c r="E157" s="235" t="s">
        <v>1</v>
      </c>
      <c r="F157" s="236" t="s">
        <v>83</v>
      </c>
      <c r="G157" s="233"/>
      <c r="H157" s="237">
        <v>1</v>
      </c>
      <c r="I157" s="238"/>
      <c r="J157" s="233"/>
      <c r="K157" s="233"/>
      <c r="L157" s="239"/>
      <c r="M157" s="240"/>
      <c r="N157" s="241"/>
      <c r="O157" s="241"/>
      <c r="P157" s="241"/>
      <c r="Q157" s="241"/>
      <c r="R157" s="241"/>
      <c r="S157" s="241"/>
      <c r="T157" s="24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3" t="s">
        <v>136</v>
      </c>
      <c r="AU157" s="243" t="s">
        <v>85</v>
      </c>
      <c r="AV157" s="13" t="s">
        <v>85</v>
      </c>
      <c r="AW157" s="13" t="s">
        <v>31</v>
      </c>
      <c r="AX157" s="13" t="s">
        <v>75</v>
      </c>
      <c r="AY157" s="243" t="s">
        <v>126</v>
      </c>
    </row>
    <row r="158" s="14" customFormat="1">
      <c r="A158" s="14"/>
      <c r="B158" s="244"/>
      <c r="C158" s="245"/>
      <c r="D158" s="234" t="s">
        <v>136</v>
      </c>
      <c r="E158" s="246" t="s">
        <v>1</v>
      </c>
      <c r="F158" s="247" t="s">
        <v>139</v>
      </c>
      <c r="G158" s="245"/>
      <c r="H158" s="248">
        <v>3</v>
      </c>
      <c r="I158" s="249"/>
      <c r="J158" s="245"/>
      <c r="K158" s="245"/>
      <c r="L158" s="250"/>
      <c r="M158" s="251"/>
      <c r="N158" s="252"/>
      <c r="O158" s="252"/>
      <c r="P158" s="252"/>
      <c r="Q158" s="252"/>
      <c r="R158" s="252"/>
      <c r="S158" s="252"/>
      <c r="T158" s="253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4" t="s">
        <v>136</v>
      </c>
      <c r="AU158" s="254" t="s">
        <v>85</v>
      </c>
      <c r="AV158" s="14" t="s">
        <v>134</v>
      </c>
      <c r="AW158" s="14" t="s">
        <v>31</v>
      </c>
      <c r="AX158" s="14" t="s">
        <v>83</v>
      </c>
      <c r="AY158" s="254" t="s">
        <v>126</v>
      </c>
    </row>
    <row r="159" s="2" customFormat="1" ht="24.15" customHeight="1">
      <c r="A159" s="38"/>
      <c r="B159" s="39"/>
      <c r="C159" s="218" t="s">
        <v>165</v>
      </c>
      <c r="D159" s="218" t="s">
        <v>128</v>
      </c>
      <c r="E159" s="219" t="s">
        <v>1371</v>
      </c>
      <c r="F159" s="220" t="s">
        <v>1372</v>
      </c>
      <c r="G159" s="221" t="s">
        <v>207</v>
      </c>
      <c r="H159" s="222">
        <v>31.199999999999999</v>
      </c>
      <c r="I159" s="223"/>
      <c r="J159" s="224">
        <f>ROUND(I159*H159,2)</f>
        <v>0</v>
      </c>
      <c r="K159" s="220" t="s">
        <v>132</v>
      </c>
      <c r="L159" s="225"/>
      <c r="M159" s="226" t="s">
        <v>1</v>
      </c>
      <c r="N159" s="227" t="s">
        <v>40</v>
      </c>
      <c r="O159" s="91"/>
      <c r="P159" s="228">
        <f>O159*H159</f>
        <v>0</v>
      </c>
      <c r="Q159" s="228">
        <v>1</v>
      </c>
      <c r="R159" s="228">
        <f>Q159*H159</f>
        <v>31.199999999999999</v>
      </c>
      <c r="S159" s="228">
        <v>0</v>
      </c>
      <c r="T159" s="229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0" t="s">
        <v>133</v>
      </c>
      <c r="AT159" s="230" t="s">
        <v>128</v>
      </c>
      <c r="AU159" s="230" t="s">
        <v>85</v>
      </c>
      <c r="AY159" s="17" t="s">
        <v>126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7" t="s">
        <v>83</v>
      </c>
      <c r="BK159" s="231">
        <f>ROUND(I159*H159,2)</f>
        <v>0</v>
      </c>
      <c r="BL159" s="17" t="s">
        <v>134</v>
      </c>
      <c r="BM159" s="230" t="s">
        <v>1373</v>
      </c>
    </row>
    <row r="160" s="15" customFormat="1">
      <c r="A160" s="15"/>
      <c r="B160" s="255"/>
      <c r="C160" s="256"/>
      <c r="D160" s="234" t="s">
        <v>136</v>
      </c>
      <c r="E160" s="257" t="s">
        <v>1</v>
      </c>
      <c r="F160" s="258" t="s">
        <v>160</v>
      </c>
      <c r="G160" s="256"/>
      <c r="H160" s="257" t="s">
        <v>1</v>
      </c>
      <c r="I160" s="259"/>
      <c r="J160" s="256"/>
      <c r="K160" s="256"/>
      <c r="L160" s="260"/>
      <c r="M160" s="261"/>
      <c r="N160" s="262"/>
      <c r="O160" s="262"/>
      <c r="P160" s="262"/>
      <c r="Q160" s="262"/>
      <c r="R160" s="262"/>
      <c r="S160" s="262"/>
      <c r="T160" s="263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64" t="s">
        <v>136</v>
      </c>
      <c r="AU160" s="264" t="s">
        <v>85</v>
      </c>
      <c r="AV160" s="15" t="s">
        <v>83</v>
      </c>
      <c r="AW160" s="15" t="s">
        <v>31</v>
      </c>
      <c r="AX160" s="15" t="s">
        <v>75</v>
      </c>
      <c r="AY160" s="264" t="s">
        <v>126</v>
      </c>
    </row>
    <row r="161" s="13" customFormat="1">
      <c r="A161" s="13"/>
      <c r="B161" s="232"/>
      <c r="C161" s="233"/>
      <c r="D161" s="234" t="s">
        <v>136</v>
      </c>
      <c r="E161" s="235" t="s">
        <v>1</v>
      </c>
      <c r="F161" s="236" t="s">
        <v>1374</v>
      </c>
      <c r="G161" s="233"/>
      <c r="H161" s="237">
        <v>6.7999999999999998</v>
      </c>
      <c r="I161" s="238"/>
      <c r="J161" s="233"/>
      <c r="K161" s="233"/>
      <c r="L161" s="239"/>
      <c r="M161" s="240"/>
      <c r="N161" s="241"/>
      <c r="O161" s="241"/>
      <c r="P161" s="241"/>
      <c r="Q161" s="241"/>
      <c r="R161" s="241"/>
      <c r="S161" s="241"/>
      <c r="T161" s="24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3" t="s">
        <v>136</v>
      </c>
      <c r="AU161" s="243" t="s">
        <v>85</v>
      </c>
      <c r="AV161" s="13" t="s">
        <v>85</v>
      </c>
      <c r="AW161" s="13" t="s">
        <v>31</v>
      </c>
      <c r="AX161" s="13" t="s">
        <v>75</v>
      </c>
      <c r="AY161" s="243" t="s">
        <v>126</v>
      </c>
    </row>
    <row r="162" s="15" customFormat="1">
      <c r="A162" s="15"/>
      <c r="B162" s="255"/>
      <c r="C162" s="256"/>
      <c r="D162" s="234" t="s">
        <v>136</v>
      </c>
      <c r="E162" s="257" t="s">
        <v>1</v>
      </c>
      <c r="F162" s="258" t="s">
        <v>163</v>
      </c>
      <c r="G162" s="256"/>
      <c r="H162" s="257" t="s">
        <v>1</v>
      </c>
      <c r="I162" s="259"/>
      <c r="J162" s="256"/>
      <c r="K162" s="256"/>
      <c r="L162" s="260"/>
      <c r="M162" s="261"/>
      <c r="N162" s="262"/>
      <c r="O162" s="262"/>
      <c r="P162" s="262"/>
      <c r="Q162" s="262"/>
      <c r="R162" s="262"/>
      <c r="S162" s="262"/>
      <c r="T162" s="263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64" t="s">
        <v>136</v>
      </c>
      <c r="AU162" s="264" t="s">
        <v>85</v>
      </c>
      <c r="AV162" s="15" t="s">
        <v>83</v>
      </c>
      <c r="AW162" s="15" t="s">
        <v>31</v>
      </c>
      <c r="AX162" s="15" t="s">
        <v>75</v>
      </c>
      <c r="AY162" s="264" t="s">
        <v>126</v>
      </c>
    </row>
    <row r="163" s="13" customFormat="1">
      <c r="A163" s="13"/>
      <c r="B163" s="232"/>
      <c r="C163" s="233"/>
      <c r="D163" s="234" t="s">
        <v>136</v>
      </c>
      <c r="E163" s="235" t="s">
        <v>1</v>
      </c>
      <c r="F163" s="236" t="s">
        <v>1375</v>
      </c>
      <c r="G163" s="233"/>
      <c r="H163" s="237">
        <v>14.199999999999999</v>
      </c>
      <c r="I163" s="238"/>
      <c r="J163" s="233"/>
      <c r="K163" s="233"/>
      <c r="L163" s="239"/>
      <c r="M163" s="240"/>
      <c r="N163" s="241"/>
      <c r="O163" s="241"/>
      <c r="P163" s="241"/>
      <c r="Q163" s="241"/>
      <c r="R163" s="241"/>
      <c r="S163" s="241"/>
      <c r="T163" s="24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3" t="s">
        <v>136</v>
      </c>
      <c r="AU163" s="243" t="s">
        <v>85</v>
      </c>
      <c r="AV163" s="13" t="s">
        <v>85</v>
      </c>
      <c r="AW163" s="13" t="s">
        <v>31</v>
      </c>
      <c r="AX163" s="13" t="s">
        <v>75</v>
      </c>
      <c r="AY163" s="243" t="s">
        <v>126</v>
      </c>
    </row>
    <row r="164" s="15" customFormat="1">
      <c r="A164" s="15"/>
      <c r="B164" s="255"/>
      <c r="C164" s="256"/>
      <c r="D164" s="234" t="s">
        <v>136</v>
      </c>
      <c r="E164" s="257" t="s">
        <v>1</v>
      </c>
      <c r="F164" s="258" t="s">
        <v>554</v>
      </c>
      <c r="G164" s="256"/>
      <c r="H164" s="257" t="s">
        <v>1</v>
      </c>
      <c r="I164" s="259"/>
      <c r="J164" s="256"/>
      <c r="K164" s="256"/>
      <c r="L164" s="260"/>
      <c r="M164" s="261"/>
      <c r="N164" s="262"/>
      <c r="O164" s="262"/>
      <c r="P164" s="262"/>
      <c r="Q164" s="262"/>
      <c r="R164" s="262"/>
      <c r="S164" s="262"/>
      <c r="T164" s="263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64" t="s">
        <v>136</v>
      </c>
      <c r="AU164" s="264" t="s">
        <v>85</v>
      </c>
      <c r="AV164" s="15" t="s">
        <v>83</v>
      </c>
      <c r="AW164" s="15" t="s">
        <v>31</v>
      </c>
      <c r="AX164" s="15" t="s">
        <v>75</v>
      </c>
      <c r="AY164" s="264" t="s">
        <v>126</v>
      </c>
    </row>
    <row r="165" s="13" customFormat="1">
      <c r="A165" s="13"/>
      <c r="B165" s="232"/>
      <c r="C165" s="233"/>
      <c r="D165" s="234" t="s">
        <v>136</v>
      </c>
      <c r="E165" s="235" t="s">
        <v>1</v>
      </c>
      <c r="F165" s="236" t="s">
        <v>1376</v>
      </c>
      <c r="G165" s="233"/>
      <c r="H165" s="237">
        <v>10.199999999999999</v>
      </c>
      <c r="I165" s="238"/>
      <c r="J165" s="233"/>
      <c r="K165" s="233"/>
      <c r="L165" s="239"/>
      <c r="M165" s="240"/>
      <c r="N165" s="241"/>
      <c r="O165" s="241"/>
      <c r="P165" s="241"/>
      <c r="Q165" s="241"/>
      <c r="R165" s="241"/>
      <c r="S165" s="241"/>
      <c r="T165" s="24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3" t="s">
        <v>136</v>
      </c>
      <c r="AU165" s="243" t="s">
        <v>85</v>
      </c>
      <c r="AV165" s="13" t="s">
        <v>85</v>
      </c>
      <c r="AW165" s="13" t="s">
        <v>31</v>
      </c>
      <c r="AX165" s="13" t="s">
        <v>75</v>
      </c>
      <c r="AY165" s="243" t="s">
        <v>126</v>
      </c>
    </row>
    <row r="166" s="14" customFormat="1">
      <c r="A166" s="14"/>
      <c r="B166" s="244"/>
      <c r="C166" s="245"/>
      <c r="D166" s="234" t="s">
        <v>136</v>
      </c>
      <c r="E166" s="246" t="s">
        <v>1</v>
      </c>
      <c r="F166" s="247" t="s">
        <v>139</v>
      </c>
      <c r="G166" s="245"/>
      <c r="H166" s="248">
        <v>31.199999999999999</v>
      </c>
      <c r="I166" s="249"/>
      <c r="J166" s="245"/>
      <c r="K166" s="245"/>
      <c r="L166" s="250"/>
      <c r="M166" s="251"/>
      <c r="N166" s="252"/>
      <c r="O166" s="252"/>
      <c r="P166" s="252"/>
      <c r="Q166" s="252"/>
      <c r="R166" s="252"/>
      <c r="S166" s="252"/>
      <c r="T166" s="253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4" t="s">
        <v>136</v>
      </c>
      <c r="AU166" s="254" t="s">
        <v>85</v>
      </c>
      <c r="AV166" s="14" t="s">
        <v>134</v>
      </c>
      <c r="AW166" s="14" t="s">
        <v>31</v>
      </c>
      <c r="AX166" s="14" t="s">
        <v>83</v>
      </c>
      <c r="AY166" s="254" t="s">
        <v>126</v>
      </c>
    </row>
    <row r="167" s="2" customFormat="1" ht="24.15" customHeight="1">
      <c r="A167" s="38"/>
      <c r="B167" s="39"/>
      <c r="C167" s="218" t="s">
        <v>173</v>
      </c>
      <c r="D167" s="218" t="s">
        <v>128</v>
      </c>
      <c r="E167" s="219" t="s">
        <v>245</v>
      </c>
      <c r="F167" s="220" t="s">
        <v>246</v>
      </c>
      <c r="G167" s="221" t="s">
        <v>207</v>
      </c>
      <c r="H167" s="222">
        <v>34.200000000000003</v>
      </c>
      <c r="I167" s="223"/>
      <c r="J167" s="224">
        <f>ROUND(I167*H167,2)</f>
        <v>0</v>
      </c>
      <c r="K167" s="220" t="s">
        <v>132</v>
      </c>
      <c r="L167" s="225"/>
      <c r="M167" s="226" t="s">
        <v>1</v>
      </c>
      <c r="N167" s="227" t="s">
        <v>40</v>
      </c>
      <c r="O167" s="91"/>
      <c r="P167" s="228">
        <f>O167*H167</f>
        <v>0</v>
      </c>
      <c r="Q167" s="228">
        <v>1</v>
      </c>
      <c r="R167" s="228">
        <f>Q167*H167</f>
        <v>34.200000000000003</v>
      </c>
      <c r="S167" s="228">
        <v>0</v>
      </c>
      <c r="T167" s="229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0" t="s">
        <v>133</v>
      </c>
      <c r="AT167" s="230" t="s">
        <v>128</v>
      </c>
      <c r="AU167" s="230" t="s">
        <v>85</v>
      </c>
      <c r="AY167" s="17" t="s">
        <v>126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7" t="s">
        <v>83</v>
      </c>
      <c r="BK167" s="231">
        <f>ROUND(I167*H167,2)</f>
        <v>0</v>
      </c>
      <c r="BL167" s="17" t="s">
        <v>134</v>
      </c>
      <c r="BM167" s="230" t="s">
        <v>1377</v>
      </c>
    </row>
    <row r="168" s="15" customFormat="1">
      <c r="A168" s="15"/>
      <c r="B168" s="255"/>
      <c r="C168" s="256"/>
      <c r="D168" s="234" t="s">
        <v>136</v>
      </c>
      <c r="E168" s="257" t="s">
        <v>1</v>
      </c>
      <c r="F168" s="258" t="s">
        <v>160</v>
      </c>
      <c r="G168" s="256"/>
      <c r="H168" s="257" t="s">
        <v>1</v>
      </c>
      <c r="I168" s="259"/>
      <c r="J168" s="256"/>
      <c r="K168" s="256"/>
      <c r="L168" s="260"/>
      <c r="M168" s="261"/>
      <c r="N168" s="262"/>
      <c r="O168" s="262"/>
      <c r="P168" s="262"/>
      <c r="Q168" s="262"/>
      <c r="R168" s="262"/>
      <c r="S168" s="262"/>
      <c r="T168" s="263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64" t="s">
        <v>136</v>
      </c>
      <c r="AU168" s="264" t="s">
        <v>85</v>
      </c>
      <c r="AV168" s="15" t="s">
        <v>83</v>
      </c>
      <c r="AW168" s="15" t="s">
        <v>31</v>
      </c>
      <c r="AX168" s="15" t="s">
        <v>75</v>
      </c>
      <c r="AY168" s="264" t="s">
        <v>126</v>
      </c>
    </row>
    <row r="169" s="13" customFormat="1">
      <c r="A169" s="13"/>
      <c r="B169" s="232"/>
      <c r="C169" s="233"/>
      <c r="D169" s="234" t="s">
        <v>136</v>
      </c>
      <c r="E169" s="235" t="s">
        <v>1</v>
      </c>
      <c r="F169" s="236" t="s">
        <v>1374</v>
      </c>
      <c r="G169" s="233"/>
      <c r="H169" s="237">
        <v>6.7999999999999998</v>
      </c>
      <c r="I169" s="238"/>
      <c r="J169" s="233"/>
      <c r="K169" s="233"/>
      <c r="L169" s="239"/>
      <c r="M169" s="240"/>
      <c r="N169" s="241"/>
      <c r="O169" s="241"/>
      <c r="P169" s="241"/>
      <c r="Q169" s="241"/>
      <c r="R169" s="241"/>
      <c r="S169" s="241"/>
      <c r="T169" s="24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3" t="s">
        <v>136</v>
      </c>
      <c r="AU169" s="243" t="s">
        <v>85</v>
      </c>
      <c r="AV169" s="13" t="s">
        <v>85</v>
      </c>
      <c r="AW169" s="13" t="s">
        <v>31</v>
      </c>
      <c r="AX169" s="13" t="s">
        <v>75</v>
      </c>
      <c r="AY169" s="243" t="s">
        <v>126</v>
      </c>
    </row>
    <row r="170" s="15" customFormat="1">
      <c r="A170" s="15"/>
      <c r="B170" s="255"/>
      <c r="C170" s="256"/>
      <c r="D170" s="234" t="s">
        <v>136</v>
      </c>
      <c r="E170" s="257" t="s">
        <v>1</v>
      </c>
      <c r="F170" s="258" t="s">
        <v>163</v>
      </c>
      <c r="G170" s="256"/>
      <c r="H170" s="257" t="s">
        <v>1</v>
      </c>
      <c r="I170" s="259"/>
      <c r="J170" s="256"/>
      <c r="K170" s="256"/>
      <c r="L170" s="260"/>
      <c r="M170" s="261"/>
      <c r="N170" s="262"/>
      <c r="O170" s="262"/>
      <c r="P170" s="262"/>
      <c r="Q170" s="262"/>
      <c r="R170" s="262"/>
      <c r="S170" s="262"/>
      <c r="T170" s="263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64" t="s">
        <v>136</v>
      </c>
      <c r="AU170" s="264" t="s">
        <v>85</v>
      </c>
      <c r="AV170" s="15" t="s">
        <v>83</v>
      </c>
      <c r="AW170" s="15" t="s">
        <v>31</v>
      </c>
      <c r="AX170" s="15" t="s">
        <v>75</v>
      </c>
      <c r="AY170" s="264" t="s">
        <v>126</v>
      </c>
    </row>
    <row r="171" s="13" customFormat="1">
      <c r="A171" s="13"/>
      <c r="B171" s="232"/>
      <c r="C171" s="233"/>
      <c r="D171" s="234" t="s">
        <v>136</v>
      </c>
      <c r="E171" s="235" t="s">
        <v>1</v>
      </c>
      <c r="F171" s="236" t="s">
        <v>1375</v>
      </c>
      <c r="G171" s="233"/>
      <c r="H171" s="237">
        <v>14.199999999999999</v>
      </c>
      <c r="I171" s="238"/>
      <c r="J171" s="233"/>
      <c r="K171" s="233"/>
      <c r="L171" s="239"/>
      <c r="M171" s="240"/>
      <c r="N171" s="241"/>
      <c r="O171" s="241"/>
      <c r="P171" s="241"/>
      <c r="Q171" s="241"/>
      <c r="R171" s="241"/>
      <c r="S171" s="241"/>
      <c r="T171" s="24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3" t="s">
        <v>136</v>
      </c>
      <c r="AU171" s="243" t="s">
        <v>85</v>
      </c>
      <c r="AV171" s="13" t="s">
        <v>85</v>
      </c>
      <c r="AW171" s="13" t="s">
        <v>31</v>
      </c>
      <c r="AX171" s="13" t="s">
        <v>75</v>
      </c>
      <c r="AY171" s="243" t="s">
        <v>126</v>
      </c>
    </row>
    <row r="172" s="15" customFormat="1">
      <c r="A172" s="15"/>
      <c r="B172" s="255"/>
      <c r="C172" s="256"/>
      <c r="D172" s="234" t="s">
        <v>136</v>
      </c>
      <c r="E172" s="257" t="s">
        <v>1</v>
      </c>
      <c r="F172" s="258" t="s">
        <v>554</v>
      </c>
      <c r="G172" s="256"/>
      <c r="H172" s="257" t="s">
        <v>1</v>
      </c>
      <c r="I172" s="259"/>
      <c r="J172" s="256"/>
      <c r="K172" s="256"/>
      <c r="L172" s="260"/>
      <c r="M172" s="261"/>
      <c r="N172" s="262"/>
      <c r="O172" s="262"/>
      <c r="P172" s="262"/>
      <c r="Q172" s="262"/>
      <c r="R172" s="262"/>
      <c r="S172" s="262"/>
      <c r="T172" s="263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64" t="s">
        <v>136</v>
      </c>
      <c r="AU172" s="264" t="s">
        <v>85</v>
      </c>
      <c r="AV172" s="15" t="s">
        <v>83</v>
      </c>
      <c r="AW172" s="15" t="s">
        <v>31</v>
      </c>
      <c r="AX172" s="15" t="s">
        <v>75</v>
      </c>
      <c r="AY172" s="264" t="s">
        <v>126</v>
      </c>
    </row>
    <row r="173" s="13" customFormat="1">
      <c r="A173" s="13"/>
      <c r="B173" s="232"/>
      <c r="C173" s="233"/>
      <c r="D173" s="234" t="s">
        <v>136</v>
      </c>
      <c r="E173" s="235" t="s">
        <v>1</v>
      </c>
      <c r="F173" s="236" t="s">
        <v>1376</v>
      </c>
      <c r="G173" s="233"/>
      <c r="H173" s="237">
        <v>10.199999999999999</v>
      </c>
      <c r="I173" s="238"/>
      <c r="J173" s="233"/>
      <c r="K173" s="233"/>
      <c r="L173" s="239"/>
      <c r="M173" s="240"/>
      <c r="N173" s="241"/>
      <c r="O173" s="241"/>
      <c r="P173" s="241"/>
      <c r="Q173" s="241"/>
      <c r="R173" s="241"/>
      <c r="S173" s="241"/>
      <c r="T173" s="24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3" t="s">
        <v>136</v>
      </c>
      <c r="AU173" s="243" t="s">
        <v>85</v>
      </c>
      <c r="AV173" s="13" t="s">
        <v>85</v>
      </c>
      <c r="AW173" s="13" t="s">
        <v>31</v>
      </c>
      <c r="AX173" s="13" t="s">
        <v>75</v>
      </c>
      <c r="AY173" s="243" t="s">
        <v>126</v>
      </c>
    </row>
    <row r="174" s="15" customFormat="1">
      <c r="A174" s="15"/>
      <c r="B174" s="255"/>
      <c r="C174" s="256"/>
      <c r="D174" s="234" t="s">
        <v>136</v>
      </c>
      <c r="E174" s="257" t="s">
        <v>1</v>
      </c>
      <c r="F174" s="258" t="s">
        <v>1378</v>
      </c>
      <c r="G174" s="256"/>
      <c r="H174" s="257" t="s">
        <v>1</v>
      </c>
      <c r="I174" s="259"/>
      <c r="J174" s="256"/>
      <c r="K174" s="256"/>
      <c r="L174" s="260"/>
      <c r="M174" s="261"/>
      <c r="N174" s="262"/>
      <c r="O174" s="262"/>
      <c r="P174" s="262"/>
      <c r="Q174" s="262"/>
      <c r="R174" s="262"/>
      <c r="S174" s="262"/>
      <c r="T174" s="263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64" t="s">
        <v>136</v>
      </c>
      <c r="AU174" s="264" t="s">
        <v>85</v>
      </c>
      <c r="AV174" s="15" t="s">
        <v>83</v>
      </c>
      <c r="AW174" s="15" t="s">
        <v>31</v>
      </c>
      <c r="AX174" s="15" t="s">
        <v>75</v>
      </c>
      <c r="AY174" s="264" t="s">
        <v>126</v>
      </c>
    </row>
    <row r="175" s="13" customFormat="1">
      <c r="A175" s="13"/>
      <c r="B175" s="232"/>
      <c r="C175" s="233"/>
      <c r="D175" s="234" t="s">
        <v>136</v>
      </c>
      <c r="E175" s="235" t="s">
        <v>1</v>
      </c>
      <c r="F175" s="236" t="s">
        <v>1379</v>
      </c>
      <c r="G175" s="233"/>
      <c r="H175" s="237">
        <v>3</v>
      </c>
      <c r="I175" s="238"/>
      <c r="J175" s="233"/>
      <c r="K175" s="233"/>
      <c r="L175" s="239"/>
      <c r="M175" s="240"/>
      <c r="N175" s="241"/>
      <c r="O175" s="241"/>
      <c r="P175" s="241"/>
      <c r="Q175" s="241"/>
      <c r="R175" s="241"/>
      <c r="S175" s="241"/>
      <c r="T175" s="24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3" t="s">
        <v>136</v>
      </c>
      <c r="AU175" s="243" t="s">
        <v>85</v>
      </c>
      <c r="AV175" s="13" t="s">
        <v>85</v>
      </c>
      <c r="AW175" s="13" t="s">
        <v>31</v>
      </c>
      <c r="AX175" s="13" t="s">
        <v>75</v>
      </c>
      <c r="AY175" s="243" t="s">
        <v>126</v>
      </c>
    </row>
    <row r="176" s="14" customFormat="1">
      <c r="A176" s="14"/>
      <c r="B176" s="244"/>
      <c r="C176" s="245"/>
      <c r="D176" s="234" t="s">
        <v>136</v>
      </c>
      <c r="E176" s="246" t="s">
        <v>1</v>
      </c>
      <c r="F176" s="247" t="s">
        <v>139</v>
      </c>
      <c r="G176" s="245"/>
      <c r="H176" s="248">
        <v>34.200000000000003</v>
      </c>
      <c r="I176" s="249"/>
      <c r="J176" s="245"/>
      <c r="K176" s="245"/>
      <c r="L176" s="250"/>
      <c r="M176" s="251"/>
      <c r="N176" s="252"/>
      <c r="O176" s="252"/>
      <c r="P176" s="252"/>
      <c r="Q176" s="252"/>
      <c r="R176" s="252"/>
      <c r="S176" s="252"/>
      <c r="T176" s="253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4" t="s">
        <v>136</v>
      </c>
      <c r="AU176" s="254" t="s">
        <v>85</v>
      </c>
      <c r="AV176" s="14" t="s">
        <v>134</v>
      </c>
      <c r="AW176" s="14" t="s">
        <v>31</v>
      </c>
      <c r="AX176" s="14" t="s">
        <v>83</v>
      </c>
      <c r="AY176" s="254" t="s">
        <v>126</v>
      </c>
    </row>
    <row r="177" s="2" customFormat="1" ht="24.15" customHeight="1">
      <c r="A177" s="38"/>
      <c r="B177" s="39"/>
      <c r="C177" s="218" t="s">
        <v>178</v>
      </c>
      <c r="D177" s="218" t="s">
        <v>128</v>
      </c>
      <c r="E177" s="219" t="s">
        <v>227</v>
      </c>
      <c r="F177" s="220" t="s">
        <v>228</v>
      </c>
      <c r="G177" s="221" t="s">
        <v>207</v>
      </c>
      <c r="H177" s="222">
        <v>37.075000000000003</v>
      </c>
      <c r="I177" s="223"/>
      <c r="J177" s="224">
        <f>ROUND(I177*H177,2)</f>
        <v>0</v>
      </c>
      <c r="K177" s="220" t="s">
        <v>132</v>
      </c>
      <c r="L177" s="225"/>
      <c r="M177" s="226" t="s">
        <v>1</v>
      </c>
      <c r="N177" s="227" t="s">
        <v>40</v>
      </c>
      <c r="O177" s="91"/>
      <c r="P177" s="228">
        <f>O177*H177</f>
        <v>0</v>
      </c>
      <c r="Q177" s="228">
        <v>1</v>
      </c>
      <c r="R177" s="228">
        <f>Q177*H177</f>
        <v>37.075000000000003</v>
      </c>
      <c r="S177" s="228">
        <v>0</v>
      </c>
      <c r="T177" s="229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30" t="s">
        <v>133</v>
      </c>
      <c r="AT177" s="230" t="s">
        <v>128</v>
      </c>
      <c r="AU177" s="230" t="s">
        <v>85</v>
      </c>
      <c r="AY177" s="17" t="s">
        <v>126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7" t="s">
        <v>83</v>
      </c>
      <c r="BK177" s="231">
        <f>ROUND(I177*H177,2)</f>
        <v>0</v>
      </c>
      <c r="BL177" s="17" t="s">
        <v>134</v>
      </c>
      <c r="BM177" s="230" t="s">
        <v>1380</v>
      </c>
    </row>
    <row r="178" s="15" customFormat="1">
      <c r="A178" s="15"/>
      <c r="B178" s="255"/>
      <c r="C178" s="256"/>
      <c r="D178" s="234" t="s">
        <v>136</v>
      </c>
      <c r="E178" s="257" t="s">
        <v>1</v>
      </c>
      <c r="F178" s="258" t="s">
        <v>160</v>
      </c>
      <c r="G178" s="256"/>
      <c r="H178" s="257" t="s">
        <v>1</v>
      </c>
      <c r="I178" s="259"/>
      <c r="J178" s="256"/>
      <c r="K178" s="256"/>
      <c r="L178" s="260"/>
      <c r="M178" s="261"/>
      <c r="N178" s="262"/>
      <c r="O178" s="262"/>
      <c r="P178" s="262"/>
      <c r="Q178" s="262"/>
      <c r="R178" s="262"/>
      <c r="S178" s="262"/>
      <c r="T178" s="263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64" t="s">
        <v>136</v>
      </c>
      <c r="AU178" s="264" t="s">
        <v>85</v>
      </c>
      <c r="AV178" s="15" t="s">
        <v>83</v>
      </c>
      <c r="AW178" s="15" t="s">
        <v>31</v>
      </c>
      <c r="AX178" s="15" t="s">
        <v>75</v>
      </c>
      <c r="AY178" s="264" t="s">
        <v>126</v>
      </c>
    </row>
    <row r="179" s="13" customFormat="1">
      <c r="A179" s="13"/>
      <c r="B179" s="232"/>
      <c r="C179" s="233"/>
      <c r="D179" s="234" t="s">
        <v>136</v>
      </c>
      <c r="E179" s="235" t="s">
        <v>1</v>
      </c>
      <c r="F179" s="236" t="s">
        <v>1374</v>
      </c>
      <c r="G179" s="233"/>
      <c r="H179" s="237">
        <v>6.7999999999999998</v>
      </c>
      <c r="I179" s="238"/>
      <c r="J179" s="233"/>
      <c r="K179" s="233"/>
      <c r="L179" s="239"/>
      <c r="M179" s="240"/>
      <c r="N179" s="241"/>
      <c r="O179" s="241"/>
      <c r="P179" s="241"/>
      <c r="Q179" s="241"/>
      <c r="R179" s="241"/>
      <c r="S179" s="241"/>
      <c r="T179" s="24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3" t="s">
        <v>136</v>
      </c>
      <c r="AU179" s="243" t="s">
        <v>85</v>
      </c>
      <c r="AV179" s="13" t="s">
        <v>85</v>
      </c>
      <c r="AW179" s="13" t="s">
        <v>31</v>
      </c>
      <c r="AX179" s="13" t="s">
        <v>75</v>
      </c>
      <c r="AY179" s="243" t="s">
        <v>126</v>
      </c>
    </row>
    <row r="180" s="15" customFormat="1">
      <c r="A180" s="15"/>
      <c r="B180" s="255"/>
      <c r="C180" s="256"/>
      <c r="D180" s="234" t="s">
        <v>136</v>
      </c>
      <c r="E180" s="257" t="s">
        <v>1</v>
      </c>
      <c r="F180" s="258" t="s">
        <v>163</v>
      </c>
      <c r="G180" s="256"/>
      <c r="H180" s="257" t="s">
        <v>1</v>
      </c>
      <c r="I180" s="259"/>
      <c r="J180" s="256"/>
      <c r="K180" s="256"/>
      <c r="L180" s="260"/>
      <c r="M180" s="261"/>
      <c r="N180" s="262"/>
      <c r="O180" s="262"/>
      <c r="P180" s="262"/>
      <c r="Q180" s="262"/>
      <c r="R180" s="262"/>
      <c r="S180" s="262"/>
      <c r="T180" s="263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64" t="s">
        <v>136</v>
      </c>
      <c r="AU180" s="264" t="s">
        <v>85</v>
      </c>
      <c r="AV180" s="15" t="s">
        <v>83</v>
      </c>
      <c r="AW180" s="15" t="s">
        <v>31</v>
      </c>
      <c r="AX180" s="15" t="s">
        <v>75</v>
      </c>
      <c r="AY180" s="264" t="s">
        <v>126</v>
      </c>
    </row>
    <row r="181" s="13" customFormat="1">
      <c r="A181" s="13"/>
      <c r="B181" s="232"/>
      <c r="C181" s="233"/>
      <c r="D181" s="234" t="s">
        <v>136</v>
      </c>
      <c r="E181" s="235" t="s">
        <v>1</v>
      </c>
      <c r="F181" s="236" t="s">
        <v>1375</v>
      </c>
      <c r="G181" s="233"/>
      <c r="H181" s="237">
        <v>14.199999999999999</v>
      </c>
      <c r="I181" s="238"/>
      <c r="J181" s="233"/>
      <c r="K181" s="233"/>
      <c r="L181" s="239"/>
      <c r="M181" s="240"/>
      <c r="N181" s="241"/>
      <c r="O181" s="241"/>
      <c r="P181" s="241"/>
      <c r="Q181" s="241"/>
      <c r="R181" s="241"/>
      <c r="S181" s="241"/>
      <c r="T181" s="24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3" t="s">
        <v>136</v>
      </c>
      <c r="AU181" s="243" t="s">
        <v>85</v>
      </c>
      <c r="AV181" s="13" t="s">
        <v>85</v>
      </c>
      <c r="AW181" s="13" t="s">
        <v>31</v>
      </c>
      <c r="AX181" s="13" t="s">
        <v>75</v>
      </c>
      <c r="AY181" s="243" t="s">
        <v>126</v>
      </c>
    </row>
    <row r="182" s="15" customFormat="1">
      <c r="A182" s="15"/>
      <c r="B182" s="255"/>
      <c r="C182" s="256"/>
      <c r="D182" s="234" t="s">
        <v>136</v>
      </c>
      <c r="E182" s="257" t="s">
        <v>1</v>
      </c>
      <c r="F182" s="258" t="s">
        <v>554</v>
      </c>
      <c r="G182" s="256"/>
      <c r="H182" s="257" t="s">
        <v>1</v>
      </c>
      <c r="I182" s="259"/>
      <c r="J182" s="256"/>
      <c r="K182" s="256"/>
      <c r="L182" s="260"/>
      <c r="M182" s="261"/>
      <c r="N182" s="262"/>
      <c r="O182" s="262"/>
      <c r="P182" s="262"/>
      <c r="Q182" s="262"/>
      <c r="R182" s="262"/>
      <c r="S182" s="262"/>
      <c r="T182" s="263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64" t="s">
        <v>136</v>
      </c>
      <c r="AU182" s="264" t="s">
        <v>85</v>
      </c>
      <c r="AV182" s="15" t="s">
        <v>83</v>
      </c>
      <c r="AW182" s="15" t="s">
        <v>31</v>
      </c>
      <c r="AX182" s="15" t="s">
        <v>75</v>
      </c>
      <c r="AY182" s="264" t="s">
        <v>126</v>
      </c>
    </row>
    <row r="183" s="13" customFormat="1">
      <c r="A183" s="13"/>
      <c r="B183" s="232"/>
      <c r="C183" s="233"/>
      <c r="D183" s="234" t="s">
        <v>136</v>
      </c>
      <c r="E183" s="235" t="s">
        <v>1</v>
      </c>
      <c r="F183" s="236" t="s">
        <v>1376</v>
      </c>
      <c r="G183" s="233"/>
      <c r="H183" s="237">
        <v>10.199999999999999</v>
      </c>
      <c r="I183" s="238"/>
      <c r="J183" s="233"/>
      <c r="K183" s="233"/>
      <c r="L183" s="239"/>
      <c r="M183" s="240"/>
      <c r="N183" s="241"/>
      <c r="O183" s="241"/>
      <c r="P183" s="241"/>
      <c r="Q183" s="241"/>
      <c r="R183" s="241"/>
      <c r="S183" s="241"/>
      <c r="T183" s="24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3" t="s">
        <v>136</v>
      </c>
      <c r="AU183" s="243" t="s">
        <v>85</v>
      </c>
      <c r="AV183" s="13" t="s">
        <v>85</v>
      </c>
      <c r="AW183" s="13" t="s">
        <v>31</v>
      </c>
      <c r="AX183" s="13" t="s">
        <v>75</v>
      </c>
      <c r="AY183" s="243" t="s">
        <v>126</v>
      </c>
    </row>
    <row r="184" s="15" customFormat="1">
      <c r="A184" s="15"/>
      <c r="B184" s="255"/>
      <c r="C184" s="256"/>
      <c r="D184" s="234" t="s">
        <v>136</v>
      </c>
      <c r="E184" s="257" t="s">
        <v>1</v>
      </c>
      <c r="F184" s="258" t="s">
        <v>1378</v>
      </c>
      <c r="G184" s="256"/>
      <c r="H184" s="257" t="s">
        <v>1</v>
      </c>
      <c r="I184" s="259"/>
      <c r="J184" s="256"/>
      <c r="K184" s="256"/>
      <c r="L184" s="260"/>
      <c r="M184" s="261"/>
      <c r="N184" s="262"/>
      <c r="O184" s="262"/>
      <c r="P184" s="262"/>
      <c r="Q184" s="262"/>
      <c r="R184" s="262"/>
      <c r="S184" s="262"/>
      <c r="T184" s="263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64" t="s">
        <v>136</v>
      </c>
      <c r="AU184" s="264" t="s">
        <v>85</v>
      </c>
      <c r="AV184" s="15" t="s">
        <v>83</v>
      </c>
      <c r="AW184" s="15" t="s">
        <v>31</v>
      </c>
      <c r="AX184" s="15" t="s">
        <v>75</v>
      </c>
      <c r="AY184" s="264" t="s">
        <v>126</v>
      </c>
    </row>
    <row r="185" s="13" customFormat="1">
      <c r="A185" s="13"/>
      <c r="B185" s="232"/>
      <c r="C185" s="233"/>
      <c r="D185" s="234" t="s">
        <v>136</v>
      </c>
      <c r="E185" s="235" t="s">
        <v>1</v>
      </c>
      <c r="F185" s="236" t="s">
        <v>1379</v>
      </c>
      <c r="G185" s="233"/>
      <c r="H185" s="237">
        <v>3</v>
      </c>
      <c r="I185" s="238"/>
      <c r="J185" s="233"/>
      <c r="K185" s="233"/>
      <c r="L185" s="239"/>
      <c r="M185" s="240"/>
      <c r="N185" s="241"/>
      <c r="O185" s="241"/>
      <c r="P185" s="241"/>
      <c r="Q185" s="241"/>
      <c r="R185" s="241"/>
      <c r="S185" s="241"/>
      <c r="T185" s="24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3" t="s">
        <v>136</v>
      </c>
      <c r="AU185" s="243" t="s">
        <v>85</v>
      </c>
      <c r="AV185" s="13" t="s">
        <v>85</v>
      </c>
      <c r="AW185" s="13" t="s">
        <v>31</v>
      </c>
      <c r="AX185" s="13" t="s">
        <v>75</v>
      </c>
      <c r="AY185" s="243" t="s">
        <v>126</v>
      </c>
    </row>
    <row r="186" s="15" customFormat="1">
      <c r="A186" s="15"/>
      <c r="B186" s="255"/>
      <c r="C186" s="256"/>
      <c r="D186" s="234" t="s">
        <v>136</v>
      </c>
      <c r="E186" s="257" t="s">
        <v>1</v>
      </c>
      <c r="F186" s="258" t="s">
        <v>1381</v>
      </c>
      <c r="G186" s="256"/>
      <c r="H186" s="257" t="s">
        <v>1</v>
      </c>
      <c r="I186" s="259"/>
      <c r="J186" s="256"/>
      <c r="K186" s="256"/>
      <c r="L186" s="260"/>
      <c r="M186" s="261"/>
      <c r="N186" s="262"/>
      <c r="O186" s="262"/>
      <c r="P186" s="262"/>
      <c r="Q186" s="262"/>
      <c r="R186" s="262"/>
      <c r="S186" s="262"/>
      <c r="T186" s="263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64" t="s">
        <v>136</v>
      </c>
      <c r="AU186" s="264" t="s">
        <v>85</v>
      </c>
      <c r="AV186" s="15" t="s">
        <v>83</v>
      </c>
      <c r="AW186" s="15" t="s">
        <v>31</v>
      </c>
      <c r="AX186" s="15" t="s">
        <v>75</v>
      </c>
      <c r="AY186" s="264" t="s">
        <v>126</v>
      </c>
    </row>
    <row r="187" s="15" customFormat="1">
      <c r="A187" s="15"/>
      <c r="B187" s="255"/>
      <c r="C187" s="256"/>
      <c r="D187" s="234" t="s">
        <v>136</v>
      </c>
      <c r="E187" s="257" t="s">
        <v>1</v>
      </c>
      <c r="F187" s="258" t="s">
        <v>147</v>
      </c>
      <c r="G187" s="256"/>
      <c r="H187" s="257" t="s">
        <v>1</v>
      </c>
      <c r="I187" s="259"/>
      <c r="J187" s="256"/>
      <c r="K187" s="256"/>
      <c r="L187" s="260"/>
      <c r="M187" s="261"/>
      <c r="N187" s="262"/>
      <c r="O187" s="262"/>
      <c r="P187" s="262"/>
      <c r="Q187" s="262"/>
      <c r="R187" s="262"/>
      <c r="S187" s="262"/>
      <c r="T187" s="263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64" t="s">
        <v>136</v>
      </c>
      <c r="AU187" s="264" t="s">
        <v>85</v>
      </c>
      <c r="AV187" s="15" t="s">
        <v>83</v>
      </c>
      <c r="AW187" s="15" t="s">
        <v>31</v>
      </c>
      <c r="AX187" s="15" t="s">
        <v>75</v>
      </c>
      <c r="AY187" s="264" t="s">
        <v>126</v>
      </c>
    </row>
    <row r="188" s="13" customFormat="1">
      <c r="A188" s="13"/>
      <c r="B188" s="232"/>
      <c r="C188" s="233"/>
      <c r="D188" s="234" t="s">
        <v>136</v>
      </c>
      <c r="E188" s="235" t="s">
        <v>1</v>
      </c>
      <c r="F188" s="236" t="s">
        <v>1382</v>
      </c>
      <c r="G188" s="233"/>
      <c r="H188" s="237">
        <v>1</v>
      </c>
      <c r="I188" s="238"/>
      <c r="J188" s="233"/>
      <c r="K188" s="233"/>
      <c r="L188" s="239"/>
      <c r="M188" s="240"/>
      <c r="N188" s="241"/>
      <c r="O188" s="241"/>
      <c r="P188" s="241"/>
      <c r="Q188" s="241"/>
      <c r="R188" s="241"/>
      <c r="S188" s="241"/>
      <c r="T188" s="24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3" t="s">
        <v>136</v>
      </c>
      <c r="AU188" s="243" t="s">
        <v>85</v>
      </c>
      <c r="AV188" s="13" t="s">
        <v>85</v>
      </c>
      <c r="AW188" s="13" t="s">
        <v>31</v>
      </c>
      <c r="AX188" s="13" t="s">
        <v>75</v>
      </c>
      <c r="AY188" s="243" t="s">
        <v>126</v>
      </c>
    </row>
    <row r="189" s="15" customFormat="1">
      <c r="A189" s="15"/>
      <c r="B189" s="255"/>
      <c r="C189" s="256"/>
      <c r="D189" s="234" t="s">
        <v>136</v>
      </c>
      <c r="E189" s="257" t="s">
        <v>1</v>
      </c>
      <c r="F189" s="258" t="s">
        <v>642</v>
      </c>
      <c r="G189" s="256"/>
      <c r="H189" s="257" t="s">
        <v>1</v>
      </c>
      <c r="I189" s="259"/>
      <c r="J189" s="256"/>
      <c r="K189" s="256"/>
      <c r="L189" s="260"/>
      <c r="M189" s="261"/>
      <c r="N189" s="262"/>
      <c r="O189" s="262"/>
      <c r="P189" s="262"/>
      <c r="Q189" s="262"/>
      <c r="R189" s="262"/>
      <c r="S189" s="262"/>
      <c r="T189" s="263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64" t="s">
        <v>136</v>
      </c>
      <c r="AU189" s="264" t="s">
        <v>85</v>
      </c>
      <c r="AV189" s="15" t="s">
        <v>83</v>
      </c>
      <c r="AW189" s="15" t="s">
        <v>31</v>
      </c>
      <c r="AX189" s="15" t="s">
        <v>75</v>
      </c>
      <c r="AY189" s="264" t="s">
        <v>126</v>
      </c>
    </row>
    <row r="190" s="13" customFormat="1">
      <c r="A190" s="13"/>
      <c r="B190" s="232"/>
      <c r="C190" s="233"/>
      <c r="D190" s="234" t="s">
        <v>136</v>
      </c>
      <c r="E190" s="235" t="s">
        <v>1</v>
      </c>
      <c r="F190" s="236" t="s">
        <v>1382</v>
      </c>
      <c r="G190" s="233"/>
      <c r="H190" s="237">
        <v>1</v>
      </c>
      <c r="I190" s="238"/>
      <c r="J190" s="233"/>
      <c r="K190" s="233"/>
      <c r="L190" s="239"/>
      <c r="M190" s="240"/>
      <c r="N190" s="241"/>
      <c r="O190" s="241"/>
      <c r="P190" s="241"/>
      <c r="Q190" s="241"/>
      <c r="R190" s="241"/>
      <c r="S190" s="241"/>
      <c r="T190" s="24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3" t="s">
        <v>136</v>
      </c>
      <c r="AU190" s="243" t="s">
        <v>85</v>
      </c>
      <c r="AV190" s="13" t="s">
        <v>85</v>
      </c>
      <c r="AW190" s="13" t="s">
        <v>31</v>
      </c>
      <c r="AX190" s="13" t="s">
        <v>75</v>
      </c>
      <c r="AY190" s="243" t="s">
        <v>126</v>
      </c>
    </row>
    <row r="191" s="15" customFormat="1">
      <c r="A191" s="15"/>
      <c r="B191" s="255"/>
      <c r="C191" s="256"/>
      <c r="D191" s="234" t="s">
        <v>136</v>
      </c>
      <c r="E191" s="257" t="s">
        <v>1</v>
      </c>
      <c r="F191" s="258" t="s">
        <v>1378</v>
      </c>
      <c r="G191" s="256"/>
      <c r="H191" s="257" t="s">
        <v>1</v>
      </c>
      <c r="I191" s="259"/>
      <c r="J191" s="256"/>
      <c r="K191" s="256"/>
      <c r="L191" s="260"/>
      <c r="M191" s="261"/>
      <c r="N191" s="262"/>
      <c r="O191" s="262"/>
      <c r="P191" s="262"/>
      <c r="Q191" s="262"/>
      <c r="R191" s="262"/>
      <c r="S191" s="262"/>
      <c r="T191" s="263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64" t="s">
        <v>136</v>
      </c>
      <c r="AU191" s="264" t="s">
        <v>85</v>
      </c>
      <c r="AV191" s="15" t="s">
        <v>83</v>
      </c>
      <c r="AW191" s="15" t="s">
        <v>31</v>
      </c>
      <c r="AX191" s="15" t="s">
        <v>75</v>
      </c>
      <c r="AY191" s="264" t="s">
        <v>126</v>
      </c>
    </row>
    <row r="192" s="13" customFormat="1">
      <c r="A192" s="13"/>
      <c r="B192" s="232"/>
      <c r="C192" s="233"/>
      <c r="D192" s="234" t="s">
        <v>136</v>
      </c>
      <c r="E192" s="235" t="s">
        <v>1</v>
      </c>
      <c r="F192" s="236" t="s">
        <v>1383</v>
      </c>
      <c r="G192" s="233"/>
      <c r="H192" s="237">
        <v>0.875</v>
      </c>
      <c r="I192" s="238"/>
      <c r="J192" s="233"/>
      <c r="K192" s="233"/>
      <c r="L192" s="239"/>
      <c r="M192" s="240"/>
      <c r="N192" s="241"/>
      <c r="O192" s="241"/>
      <c r="P192" s="241"/>
      <c r="Q192" s="241"/>
      <c r="R192" s="241"/>
      <c r="S192" s="241"/>
      <c r="T192" s="24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3" t="s">
        <v>136</v>
      </c>
      <c r="AU192" s="243" t="s">
        <v>85</v>
      </c>
      <c r="AV192" s="13" t="s">
        <v>85</v>
      </c>
      <c r="AW192" s="13" t="s">
        <v>31</v>
      </c>
      <c r="AX192" s="13" t="s">
        <v>75</v>
      </c>
      <c r="AY192" s="243" t="s">
        <v>126</v>
      </c>
    </row>
    <row r="193" s="14" customFormat="1">
      <c r="A193" s="14"/>
      <c r="B193" s="244"/>
      <c r="C193" s="245"/>
      <c r="D193" s="234" t="s">
        <v>136</v>
      </c>
      <c r="E193" s="246" t="s">
        <v>1</v>
      </c>
      <c r="F193" s="247" t="s">
        <v>139</v>
      </c>
      <c r="G193" s="245"/>
      <c r="H193" s="248">
        <v>37.075000000000003</v>
      </c>
      <c r="I193" s="249"/>
      <c r="J193" s="245"/>
      <c r="K193" s="245"/>
      <c r="L193" s="250"/>
      <c r="M193" s="251"/>
      <c r="N193" s="252"/>
      <c r="O193" s="252"/>
      <c r="P193" s="252"/>
      <c r="Q193" s="252"/>
      <c r="R193" s="252"/>
      <c r="S193" s="252"/>
      <c r="T193" s="253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4" t="s">
        <v>136</v>
      </c>
      <c r="AU193" s="254" t="s">
        <v>85</v>
      </c>
      <c r="AV193" s="14" t="s">
        <v>134</v>
      </c>
      <c r="AW193" s="14" t="s">
        <v>31</v>
      </c>
      <c r="AX193" s="14" t="s">
        <v>83</v>
      </c>
      <c r="AY193" s="254" t="s">
        <v>126</v>
      </c>
    </row>
    <row r="194" s="2" customFormat="1" ht="24.15" customHeight="1">
      <c r="A194" s="38"/>
      <c r="B194" s="39"/>
      <c r="C194" s="218" t="s">
        <v>133</v>
      </c>
      <c r="D194" s="218" t="s">
        <v>128</v>
      </c>
      <c r="E194" s="219" t="s">
        <v>1384</v>
      </c>
      <c r="F194" s="220" t="s">
        <v>1385</v>
      </c>
      <c r="G194" s="221" t="s">
        <v>250</v>
      </c>
      <c r="H194" s="222">
        <v>15.65</v>
      </c>
      <c r="I194" s="223"/>
      <c r="J194" s="224">
        <f>ROUND(I194*H194,2)</f>
        <v>0</v>
      </c>
      <c r="K194" s="220" t="s">
        <v>132</v>
      </c>
      <c r="L194" s="225"/>
      <c r="M194" s="226" t="s">
        <v>1</v>
      </c>
      <c r="N194" s="227" t="s">
        <v>40</v>
      </c>
      <c r="O194" s="91"/>
      <c r="P194" s="228">
        <f>O194*H194</f>
        <v>0</v>
      </c>
      <c r="Q194" s="228">
        <v>2.234</v>
      </c>
      <c r="R194" s="228">
        <f>Q194*H194</f>
        <v>34.9621</v>
      </c>
      <c r="S194" s="228">
        <v>0</v>
      </c>
      <c r="T194" s="229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30" t="s">
        <v>462</v>
      </c>
      <c r="AT194" s="230" t="s">
        <v>128</v>
      </c>
      <c r="AU194" s="230" t="s">
        <v>85</v>
      </c>
      <c r="AY194" s="17" t="s">
        <v>126</v>
      </c>
      <c r="BE194" s="231">
        <f>IF(N194="základní",J194,0)</f>
        <v>0</v>
      </c>
      <c r="BF194" s="231">
        <f>IF(N194="snížená",J194,0)</f>
        <v>0</v>
      </c>
      <c r="BG194" s="231">
        <f>IF(N194="zákl. přenesená",J194,0)</f>
        <v>0</v>
      </c>
      <c r="BH194" s="231">
        <f>IF(N194="sníž. přenesená",J194,0)</f>
        <v>0</v>
      </c>
      <c r="BI194" s="231">
        <f>IF(N194="nulová",J194,0)</f>
        <v>0</v>
      </c>
      <c r="BJ194" s="17" t="s">
        <v>83</v>
      </c>
      <c r="BK194" s="231">
        <f>ROUND(I194*H194,2)</f>
        <v>0</v>
      </c>
      <c r="BL194" s="17" t="s">
        <v>462</v>
      </c>
      <c r="BM194" s="230" t="s">
        <v>1386</v>
      </c>
    </row>
    <row r="195" s="15" customFormat="1">
      <c r="A195" s="15"/>
      <c r="B195" s="255"/>
      <c r="C195" s="256"/>
      <c r="D195" s="234" t="s">
        <v>136</v>
      </c>
      <c r="E195" s="257" t="s">
        <v>1</v>
      </c>
      <c r="F195" s="258" t="s">
        <v>1387</v>
      </c>
      <c r="G195" s="256"/>
      <c r="H195" s="257" t="s">
        <v>1</v>
      </c>
      <c r="I195" s="259"/>
      <c r="J195" s="256"/>
      <c r="K195" s="256"/>
      <c r="L195" s="260"/>
      <c r="M195" s="261"/>
      <c r="N195" s="262"/>
      <c r="O195" s="262"/>
      <c r="P195" s="262"/>
      <c r="Q195" s="262"/>
      <c r="R195" s="262"/>
      <c r="S195" s="262"/>
      <c r="T195" s="263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64" t="s">
        <v>136</v>
      </c>
      <c r="AU195" s="264" t="s">
        <v>85</v>
      </c>
      <c r="AV195" s="15" t="s">
        <v>83</v>
      </c>
      <c r="AW195" s="15" t="s">
        <v>31</v>
      </c>
      <c r="AX195" s="15" t="s">
        <v>75</v>
      </c>
      <c r="AY195" s="264" t="s">
        <v>126</v>
      </c>
    </row>
    <row r="196" s="15" customFormat="1">
      <c r="A196" s="15"/>
      <c r="B196" s="255"/>
      <c r="C196" s="256"/>
      <c r="D196" s="234" t="s">
        <v>136</v>
      </c>
      <c r="E196" s="257" t="s">
        <v>1</v>
      </c>
      <c r="F196" s="258" t="s">
        <v>160</v>
      </c>
      <c r="G196" s="256"/>
      <c r="H196" s="257" t="s">
        <v>1</v>
      </c>
      <c r="I196" s="259"/>
      <c r="J196" s="256"/>
      <c r="K196" s="256"/>
      <c r="L196" s="260"/>
      <c r="M196" s="261"/>
      <c r="N196" s="262"/>
      <c r="O196" s="262"/>
      <c r="P196" s="262"/>
      <c r="Q196" s="262"/>
      <c r="R196" s="262"/>
      <c r="S196" s="262"/>
      <c r="T196" s="263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64" t="s">
        <v>136</v>
      </c>
      <c r="AU196" s="264" t="s">
        <v>85</v>
      </c>
      <c r="AV196" s="15" t="s">
        <v>83</v>
      </c>
      <c r="AW196" s="15" t="s">
        <v>31</v>
      </c>
      <c r="AX196" s="15" t="s">
        <v>75</v>
      </c>
      <c r="AY196" s="264" t="s">
        <v>126</v>
      </c>
    </row>
    <row r="197" s="13" customFormat="1">
      <c r="A197" s="13"/>
      <c r="B197" s="232"/>
      <c r="C197" s="233"/>
      <c r="D197" s="234" t="s">
        <v>136</v>
      </c>
      <c r="E197" s="235" t="s">
        <v>1</v>
      </c>
      <c r="F197" s="236" t="s">
        <v>85</v>
      </c>
      <c r="G197" s="233"/>
      <c r="H197" s="237">
        <v>2</v>
      </c>
      <c r="I197" s="238"/>
      <c r="J197" s="233"/>
      <c r="K197" s="233"/>
      <c r="L197" s="239"/>
      <c r="M197" s="240"/>
      <c r="N197" s="241"/>
      <c r="O197" s="241"/>
      <c r="P197" s="241"/>
      <c r="Q197" s="241"/>
      <c r="R197" s="241"/>
      <c r="S197" s="241"/>
      <c r="T197" s="242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3" t="s">
        <v>136</v>
      </c>
      <c r="AU197" s="243" t="s">
        <v>85</v>
      </c>
      <c r="AV197" s="13" t="s">
        <v>85</v>
      </c>
      <c r="AW197" s="13" t="s">
        <v>31</v>
      </c>
      <c r="AX197" s="13" t="s">
        <v>75</v>
      </c>
      <c r="AY197" s="243" t="s">
        <v>126</v>
      </c>
    </row>
    <row r="198" s="15" customFormat="1">
      <c r="A198" s="15"/>
      <c r="B198" s="255"/>
      <c r="C198" s="256"/>
      <c r="D198" s="234" t="s">
        <v>136</v>
      </c>
      <c r="E198" s="257" t="s">
        <v>1</v>
      </c>
      <c r="F198" s="258" t="s">
        <v>147</v>
      </c>
      <c r="G198" s="256"/>
      <c r="H198" s="257" t="s">
        <v>1</v>
      </c>
      <c r="I198" s="259"/>
      <c r="J198" s="256"/>
      <c r="K198" s="256"/>
      <c r="L198" s="260"/>
      <c r="M198" s="261"/>
      <c r="N198" s="262"/>
      <c r="O198" s="262"/>
      <c r="P198" s="262"/>
      <c r="Q198" s="262"/>
      <c r="R198" s="262"/>
      <c r="S198" s="262"/>
      <c r="T198" s="263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64" t="s">
        <v>136</v>
      </c>
      <c r="AU198" s="264" t="s">
        <v>85</v>
      </c>
      <c r="AV198" s="15" t="s">
        <v>83</v>
      </c>
      <c r="AW198" s="15" t="s">
        <v>31</v>
      </c>
      <c r="AX198" s="15" t="s">
        <v>75</v>
      </c>
      <c r="AY198" s="264" t="s">
        <v>126</v>
      </c>
    </row>
    <row r="199" s="13" customFormat="1">
      <c r="A199" s="13"/>
      <c r="B199" s="232"/>
      <c r="C199" s="233"/>
      <c r="D199" s="234" t="s">
        <v>136</v>
      </c>
      <c r="E199" s="235" t="s">
        <v>1</v>
      </c>
      <c r="F199" s="236" t="s">
        <v>85</v>
      </c>
      <c r="G199" s="233"/>
      <c r="H199" s="237">
        <v>2</v>
      </c>
      <c r="I199" s="238"/>
      <c r="J199" s="233"/>
      <c r="K199" s="233"/>
      <c r="L199" s="239"/>
      <c r="M199" s="240"/>
      <c r="N199" s="241"/>
      <c r="O199" s="241"/>
      <c r="P199" s="241"/>
      <c r="Q199" s="241"/>
      <c r="R199" s="241"/>
      <c r="S199" s="241"/>
      <c r="T199" s="242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3" t="s">
        <v>136</v>
      </c>
      <c r="AU199" s="243" t="s">
        <v>85</v>
      </c>
      <c r="AV199" s="13" t="s">
        <v>85</v>
      </c>
      <c r="AW199" s="13" t="s">
        <v>31</v>
      </c>
      <c r="AX199" s="13" t="s">
        <v>75</v>
      </c>
      <c r="AY199" s="243" t="s">
        <v>126</v>
      </c>
    </row>
    <row r="200" s="15" customFormat="1">
      <c r="A200" s="15"/>
      <c r="B200" s="255"/>
      <c r="C200" s="256"/>
      <c r="D200" s="234" t="s">
        <v>136</v>
      </c>
      <c r="E200" s="257" t="s">
        <v>1</v>
      </c>
      <c r="F200" s="258" t="s">
        <v>163</v>
      </c>
      <c r="G200" s="256"/>
      <c r="H200" s="257" t="s">
        <v>1</v>
      </c>
      <c r="I200" s="259"/>
      <c r="J200" s="256"/>
      <c r="K200" s="256"/>
      <c r="L200" s="260"/>
      <c r="M200" s="261"/>
      <c r="N200" s="262"/>
      <c r="O200" s="262"/>
      <c r="P200" s="262"/>
      <c r="Q200" s="262"/>
      <c r="R200" s="262"/>
      <c r="S200" s="262"/>
      <c r="T200" s="263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64" t="s">
        <v>136</v>
      </c>
      <c r="AU200" s="264" t="s">
        <v>85</v>
      </c>
      <c r="AV200" s="15" t="s">
        <v>83</v>
      </c>
      <c r="AW200" s="15" t="s">
        <v>31</v>
      </c>
      <c r="AX200" s="15" t="s">
        <v>75</v>
      </c>
      <c r="AY200" s="264" t="s">
        <v>126</v>
      </c>
    </row>
    <row r="201" s="13" customFormat="1">
      <c r="A201" s="13"/>
      <c r="B201" s="232"/>
      <c r="C201" s="233"/>
      <c r="D201" s="234" t="s">
        <v>136</v>
      </c>
      <c r="E201" s="235" t="s">
        <v>1</v>
      </c>
      <c r="F201" s="236" t="s">
        <v>1388</v>
      </c>
      <c r="G201" s="233"/>
      <c r="H201" s="237">
        <v>2.3999999999999999</v>
      </c>
      <c r="I201" s="238"/>
      <c r="J201" s="233"/>
      <c r="K201" s="233"/>
      <c r="L201" s="239"/>
      <c r="M201" s="240"/>
      <c r="N201" s="241"/>
      <c r="O201" s="241"/>
      <c r="P201" s="241"/>
      <c r="Q201" s="241"/>
      <c r="R201" s="241"/>
      <c r="S201" s="241"/>
      <c r="T201" s="24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3" t="s">
        <v>136</v>
      </c>
      <c r="AU201" s="243" t="s">
        <v>85</v>
      </c>
      <c r="AV201" s="13" t="s">
        <v>85</v>
      </c>
      <c r="AW201" s="13" t="s">
        <v>31</v>
      </c>
      <c r="AX201" s="13" t="s">
        <v>75</v>
      </c>
      <c r="AY201" s="243" t="s">
        <v>126</v>
      </c>
    </row>
    <row r="202" s="15" customFormat="1">
      <c r="A202" s="15"/>
      <c r="B202" s="255"/>
      <c r="C202" s="256"/>
      <c r="D202" s="234" t="s">
        <v>136</v>
      </c>
      <c r="E202" s="257" t="s">
        <v>1</v>
      </c>
      <c r="F202" s="258" t="s">
        <v>554</v>
      </c>
      <c r="G202" s="256"/>
      <c r="H202" s="257" t="s">
        <v>1</v>
      </c>
      <c r="I202" s="259"/>
      <c r="J202" s="256"/>
      <c r="K202" s="256"/>
      <c r="L202" s="260"/>
      <c r="M202" s="261"/>
      <c r="N202" s="262"/>
      <c r="O202" s="262"/>
      <c r="P202" s="262"/>
      <c r="Q202" s="262"/>
      <c r="R202" s="262"/>
      <c r="S202" s="262"/>
      <c r="T202" s="263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64" t="s">
        <v>136</v>
      </c>
      <c r="AU202" s="264" t="s">
        <v>85</v>
      </c>
      <c r="AV202" s="15" t="s">
        <v>83</v>
      </c>
      <c r="AW202" s="15" t="s">
        <v>31</v>
      </c>
      <c r="AX202" s="15" t="s">
        <v>75</v>
      </c>
      <c r="AY202" s="264" t="s">
        <v>126</v>
      </c>
    </row>
    <row r="203" s="13" customFormat="1">
      <c r="A203" s="13"/>
      <c r="B203" s="232"/>
      <c r="C203" s="233"/>
      <c r="D203" s="234" t="s">
        <v>136</v>
      </c>
      <c r="E203" s="235" t="s">
        <v>1</v>
      </c>
      <c r="F203" s="236" t="s">
        <v>1389</v>
      </c>
      <c r="G203" s="233"/>
      <c r="H203" s="237">
        <v>1.6000000000000001</v>
      </c>
      <c r="I203" s="238"/>
      <c r="J203" s="233"/>
      <c r="K203" s="233"/>
      <c r="L203" s="239"/>
      <c r="M203" s="240"/>
      <c r="N203" s="241"/>
      <c r="O203" s="241"/>
      <c r="P203" s="241"/>
      <c r="Q203" s="241"/>
      <c r="R203" s="241"/>
      <c r="S203" s="241"/>
      <c r="T203" s="242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3" t="s">
        <v>136</v>
      </c>
      <c r="AU203" s="243" t="s">
        <v>85</v>
      </c>
      <c r="AV203" s="13" t="s">
        <v>85</v>
      </c>
      <c r="AW203" s="13" t="s">
        <v>31</v>
      </c>
      <c r="AX203" s="13" t="s">
        <v>75</v>
      </c>
      <c r="AY203" s="243" t="s">
        <v>126</v>
      </c>
    </row>
    <row r="204" s="15" customFormat="1">
      <c r="A204" s="15"/>
      <c r="B204" s="255"/>
      <c r="C204" s="256"/>
      <c r="D204" s="234" t="s">
        <v>136</v>
      </c>
      <c r="E204" s="257" t="s">
        <v>1</v>
      </c>
      <c r="F204" s="258" t="s">
        <v>1390</v>
      </c>
      <c r="G204" s="256"/>
      <c r="H204" s="257" t="s">
        <v>1</v>
      </c>
      <c r="I204" s="259"/>
      <c r="J204" s="256"/>
      <c r="K204" s="256"/>
      <c r="L204" s="260"/>
      <c r="M204" s="261"/>
      <c r="N204" s="262"/>
      <c r="O204" s="262"/>
      <c r="P204" s="262"/>
      <c r="Q204" s="262"/>
      <c r="R204" s="262"/>
      <c r="S204" s="262"/>
      <c r="T204" s="263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64" t="s">
        <v>136</v>
      </c>
      <c r="AU204" s="264" t="s">
        <v>85</v>
      </c>
      <c r="AV204" s="15" t="s">
        <v>83</v>
      </c>
      <c r="AW204" s="15" t="s">
        <v>31</v>
      </c>
      <c r="AX204" s="15" t="s">
        <v>75</v>
      </c>
      <c r="AY204" s="264" t="s">
        <v>126</v>
      </c>
    </row>
    <row r="205" s="13" customFormat="1">
      <c r="A205" s="13"/>
      <c r="B205" s="232"/>
      <c r="C205" s="233"/>
      <c r="D205" s="234" t="s">
        <v>136</v>
      </c>
      <c r="E205" s="235" t="s">
        <v>1</v>
      </c>
      <c r="F205" s="236" t="s">
        <v>1391</v>
      </c>
      <c r="G205" s="233"/>
      <c r="H205" s="237">
        <v>7.6500000000000004</v>
      </c>
      <c r="I205" s="238"/>
      <c r="J205" s="233"/>
      <c r="K205" s="233"/>
      <c r="L205" s="239"/>
      <c r="M205" s="240"/>
      <c r="N205" s="241"/>
      <c r="O205" s="241"/>
      <c r="P205" s="241"/>
      <c r="Q205" s="241"/>
      <c r="R205" s="241"/>
      <c r="S205" s="241"/>
      <c r="T205" s="242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3" t="s">
        <v>136</v>
      </c>
      <c r="AU205" s="243" t="s">
        <v>85</v>
      </c>
      <c r="AV205" s="13" t="s">
        <v>85</v>
      </c>
      <c r="AW205" s="13" t="s">
        <v>31</v>
      </c>
      <c r="AX205" s="13" t="s">
        <v>75</v>
      </c>
      <c r="AY205" s="243" t="s">
        <v>126</v>
      </c>
    </row>
    <row r="206" s="14" customFormat="1">
      <c r="A206" s="14"/>
      <c r="B206" s="244"/>
      <c r="C206" s="245"/>
      <c r="D206" s="234" t="s">
        <v>136</v>
      </c>
      <c r="E206" s="246" t="s">
        <v>1</v>
      </c>
      <c r="F206" s="247" t="s">
        <v>139</v>
      </c>
      <c r="G206" s="245"/>
      <c r="H206" s="248">
        <v>15.65</v>
      </c>
      <c r="I206" s="249"/>
      <c r="J206" s="245"/>
      <c r="K206" s="245"/>
      <c r="L206" s="250"/>
      <c r="M206" s="251"/>
      <c r="N206" s="252"/>
      <c r="O206" s="252"/>
      <c r="P206" s="252"/>
      <c r="Q206" s="252"/>
      <c r="R206" s="252"/>
      <c r="S206" s="252"/>
      <c r="T206" s="253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4" t="s">
        <v>136</v>
      </c>
      <c r="AU206" s="254" t="s">
        <v>85</v>
      </c>
      <c r="AV206" s="14" t="s">
        <v>134</v>
      </c>
      <c r="AW206" s="14" t="s">
        <v>31</v>
      </c>
      <c r="AX206" s="14" t="s">
        <v>83</v>
      </c>
      <c r="AY206" s="254" t="s">
        <v>126</v>
      </c>
    </row>
    <row r="207" s="2" customFormat="1" ht="24.15" customHeight="1">
      <c r="A207" s="38"/>
      <c r="B207" s="39"/>
      <c r="C207" s="218" t="s">
        <v>185</v>
      </c>
      <c r="D207" s="218" t="s">
        <v>128</v>
      </c>
      <c r="E207" s="219" t="s">
        <v>1051</v>
      </c>
      <c r="F207" s="220" t="s">
        <v>1052</v>
      </c>
      <c r="G207" s="221" t="s">
        <v>131</v>
      </c>
      <c r="H207" s="222">
        <v>6</v>
      </c>
      <c r="I207" s="223"/>
      <c r="J207" s="224">
        <f>ROUND(I207*H207,2)</f>
        <v>0</v>
      </c>
      <c r="K207" s="220" t="s">
        <v>132</v>
      </c>
      <c r="L207" s="225"/>
      <c r="M207" s="226" t="s">
        <v>1</v>
      </c>
      <c r="N207" s="227" t="s">
        <v>40</v>
      </c>
      <c r="O207" s="91"/>
      <c r="P207" s="228">
        <f>O207*H207</f>
        <v>0</v>
      </c>
      <c r="Q207" s="228">
        <v>0.0080000000000000002</v>
      </c>
      <c r="R207" s="228">
        <f>Q207*H207</f>
        <v>0.048000000000000001</v>
      </c>
      <c r="S207" s="228">
        <v>0</v>
      </c>
      <c r="T207" s="229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30" t="s">
        <v>133</v>
      </c>
      <c r="AT207" s="230" t="s">
        <v>128</v>
      </c>
      <c r="AU207" s="230" t="s">
        <v>85</v>
      </c>
      <c r="AY207" s="17" t="s">
        <v>126</v>
      </c>
      <c r="BE207" s="231">
        <f>IF(N207="základní",J207,0)</f>
        <v>0</v>
      </c>
      <c r="BF207" s="231">
        <f>IF(N207="snížená",J207,0)</f>
        <v>0</v>
      </c>
      <c r="BG207" s="231">
        <f>IF(N207="zákl. přenesená",J207,0)</f>
        <v>0</v>
      </c>
      <c r="BH207" s="231">
        <f>IF(N207="sníž. přenesená",J207,0)</f>
        <v>0</v>
      </c>
      <c r="BI207" s="231">
        <f>IF(N207="nulová",J207,0)</f>
        <v>0</v>
      </c>
      <c r="BJ207" s="17" t="s">
        <v>83</v>
      </c>
      <c r="BK207" s="231">
        <f>ROUND(I207*H207,2)</f>
        <v>0</v>
      </c>
      <c r="BL207" s="17" t="s">
        <v>134</v>
      </c>
      <c r="BM207" s="230" t="s">
        <v>1392</v>
      </c>
    </row>
    <row r="208" s="15" customFormat="1">
      <c r="A208" s="15"/>
      <c r="B208" s="255"/>
      <c r="C208" s="256"/>
      <c r="D208" s="234" t="s">
        <v>136</v>
      </c>
      <c r="E208" s="257" t="s">
        <v>1</v>
      </c>
      <c r="F208" s="258" t="s">
        <v>147</v>
      </c>
      <c r="G208" s="256"/>
      <c r="H208" s="257" t="s">
        <v>1</v>
      </c>
      <c r="I208" s="259"/>
      <c r="J208" s="256"/>
      <c r="K208" s="256"/>
      <c r="L208" s="260"/>
      <c r="M208" s="261"/>
      <c r="N208" s="262"/>
      <c r="O208" s="262"/>
      <c r="P208" s="262"/>
      <c r="Q208" s="262"/>
      <c r="R208" s="262"/>
      <c r="S208" s="262"/>
      <c r="T208" s="263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64" t="s">
        <v>136</v>
      </c>
      <c r="AU208" s="264" t="s">
        <v>85</v>
      </c>
      <c r="AV208" s="15" t="s">
        <v>83</v>
      </c>
      <c r="AW208" s="15" t="s">
        <v>31</v>
      </c>
      <c r="AX208" s="15" t="s">
        <v>75</v>
      </c>
      <c r="AY208" s="264" t="s">
        <v>126</v>
      </c>
    </row>
    <row r="209" s="13" customFormat="1">
      <c r="A209" s="13"/>
      <c r="B209" s="232"/>
      <c r="C209" s="233"/>
      <c r="D209" s="234" t="s">
        <v>136</v>
      </c>
      <c r="E209" s="235" t="s">
        <v>1</v>
      </c>
      <c r="F209" s="236" t="s">
        <v>85</v>
      </c>
      <c r="G209" s="233"/>
      <c r="H209" s="237">
        <v>2</v>
      </c>
      <c r="I209" s="238"/>
      <c r="J209" s="233"/>
      <c r="K209" s="233"/>
      <c r="L209" s="239"/>
      <c r="M209" s="240"/>
      <c r="N209" s="241"/>
      <c r="O209" s="241"/>
      <c r="P209" s="241"/>
      <c r="Q209" s="241"/>
      <c r="R209" s="241"/>
      <c r="S209" s="241"/>
      <c r="T209" s="24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3" t="s">
        <v>136</v>
      </c>
      <c r="AU209" s="243" t="s">
        <v>85</v>
      </c>
      <c r="AV209" s="13" t="s">
        <v>85</v>
      </c>
      <c r="AW209" s="13" t="s">
        <v>31</v>
      </c>
      <c r="AX209" s="13" t="s">
        <v>75</v>
      </c>
      <c r="AY209" s="243" t="s">
        <v>126</v>
      </c>
    </row>
    <row r="210" s="15" customFormat="1">
      <c r="A210" s="15"/>
      <c r="B210" s="255"/>
      <c r="C210" s="256"/>
      <c r="D210" s="234" t="s">
        <v>136</v>
      </c>
      <c r="E210" s="257" t="s">
        <v>1</v>
      </c>
      <c r="F210" s="258" t="s">
        <v>642</v>
      </c>
      <c r="G210" s="256"/>
      <c r="H210" s="257" t="s">
        <v>1</v>
      </c>
      <c r="I210" s="259"/>
      <c r="J210" s="256"/>
      <c r="K210" s="256"/>
      <c r="L210" s="260"/>
      <c r="M210" s="261"/>
      <c r="N210" s="262"/>
      <c r="O210" s="262"/>
      <c r="P210" s="262"/>
      <c r="Q210" s="262"/>
      <c r="R210" s="262"/>
      <c r="S210" s="262"/>
      <c r="T210" s="263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64" t="s">
        <v>136</v>
      </c>
      <c r="AU210" s="264" t="s">
        <v>85</v>
      </c>
      <c r="AV210" s="15" t="s">
        <v>83</v>
      </c>
      <c r="AW210" s="15" t="s">
        <v>31</v>
      </c>
      <c r="AX210" s="15" t="s">
        <v>75</v>
      </c>
      <c r="AY210" s="264" t="s">
        <v>126</v>
      </c>
    </row>
    <row r="211" s="13" customFormat="1">
      <c r="A211" s="13"/>
      <c r="B211" s="232"/>
      <c r="C211" s="233"/>
      <c r="D211" s="234" t="s">
        <v>136</v>
      </c>
      <c r="E211" s="235" t="s">
        <v>1</v>
      </c>
      <c r="F211" s="236" t="s">
        <v>85</v>
      </c>
      <c r="G211" s="233"/>
      <c r="H211" s="237">
        <v>2</v>
      </c>
      <c r="I211" s="238"/>
      <c r="J211" s="233"/>
      <c r="K211" s="233"/>
      <c r="L211" s="239"/>
      <c r="M211" s="240"/>
      <c r="N211" s="241"/>
      <c r="O211" s="241"/>
      <c r="P211" s="241"/>
      <c r="Q211" s="241"/>
      <c r="R211" s="241"/>
      <c r="S211" s="241"/>
      <c r="T211" s="242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3" t="s">
        <v>136</v>
      </c>
      <c r="AU211" s="243" t="s">
        <v>85</v>
      </c>
      <c r="AV211" s="13" t="s">
        <v>85</v>
      </c>
      <c r="AW211" s="13" t="s">
        <v>31</v>
      </c>
      <c r="AX211" s="13" t="s">
        <v>75</v>
      </c>
      <c r="AY211" s="243" t="s">
        <v>126</v>
      </c>
    </row>
    <row r="212" s="15" customFormat="1">
      <c r="A212" s="15"/>
      <c r="B212" s="255"/>
      <c r="C212" s="256"/>
      <c r="D212" s="234" t="s">
        <v>136</v>
      </c>
      <c r="E212" s="257" t="s">
        <v>1</v>
      </c>
      <c r="F212" s="258" t="s">
        <v>1378</v>
      </c>
      <c r="G212" s="256"/>
      <c r="H212" s="257" t="s">
        <v>1</v>
      </c>
      <c r="I212" s="259"/>
      <c r="J212" s="256"/>
      <c r="K212" s="256"/>
      <c r="L212" s="260"/>
      <c r="M212" s="261"/>
      <c r="N212" s="262"/>
      <c r="O212" s="262"/>
      <c r="P212" s="262"/>
      <c r="Q212" s="262"/>
      <c r="R212" s="262"/>
      <c r="S212" s="262"/>
      <c r="T212" s="263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64" t="s">
        <v>136</v>
      </c>
      <c r="AU212" s="264" t="s">
        <v>85</v>
      </c>
      <c r="AV212" s="15" t="s">
        <v>83</v>
      </c>
      <c r="AW212" s="15" t="s">
        <v>31</v>
      </c>
      <c r="AX212" s="15" t="s">
        <v>75</v>
      </c>
      <c r="AY212" s="264" t="s">
        <v>126</v>
      </c>
    </row>
    <row r="213" s="13" customFormat="1">
      <c r="A213" s="13"/>
      <c r="B213" s="232"/>
      <c r="C213" s="233"/>
      <c r="D213" s="234" t="s">
        <v>136</v>
      </c>
      <c r="E213" s="235" t="s">
        <v>1</v>
      </c>
      <c r="F213" s="236" t="s">
        <v>85</v>
      </c>
      <c r="G213" s="233"/>
      <c r="H213" s="237">
        <v>2</v>
      </c>
      <c r="I213" s="238"/>
      <c r="J213" s="233"/>
      <c r="K213" s="233"/>
      <c r="L213" s="239"/>
      <c r="M213" s="240"/>
      <c r="N213" s="241"/>
      <c r="O213" s="241"/>
      <c r="P213" s="241"/>
      <c r="Q213" s="241"/>
      <c r="R213" s="241"/>
      <c r="S213" s="241"/>
      <c r="T213" s="242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3" t="s">
        <v>136</v>
      </c>
      <c r="AU213" s="243" t="s">
        <v>85</v>
      </c>
      <c r="AV213" s="13" t="s">
        <v>85</v>
      </c>
      <c r="AW213" s="13" t="s">
        <v>31</v>
      </c>
      <c r="AX213" s="13" t="s">
        <v>75</v>
      </c>
      <c r="AY213" s="243" t="s">
        <v>126</v>
      </c>
    </row>
    <row r="214" s="14" customFormat="1">
      <c r="A214" s="14"/>
      <c r="B214" s="244"/>
      <c r="C214" s="245"/>
      <c r="D214" s="234" t="s">
        <v>136</v>
      </c>
      <c r="E214" s="246" t="s">
        <v>1</v>
      </c>
      <c r="F214" s="247" t="s">
        <v>139</v>
      </c>
      <c r="G214" s="245"/>
      <c r="H214" s="248">
        <v>6</v>
      </c>
      <c r="I214" s="249"/>
      <c r="J214" s="245"/>
      <c r="K214" s="245"/>
      <c r="L214" s="250"/>
      <c r="M214" s="251"/>
      <c r="N214" s="252"/>
      <c r="O214" s="252"/>
      <c r="P214" s="252"/>
      <c r="Q214" s="252"/>
      <c r="R214" s="252"/>
      <c r="S214" s="252"/>
      <c r="T214" s="253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4" t="s">
        <v>136</v>
      </c>
      <c r="AU214" s="254" t="s">
        <v>85</v>
      </c>
      <c r="AV214" s="14" t="s">
        <v>134</v>
      </c>
      <c r="AW214" s="14" t="s">
        <v>31</v>
      </c>
      <c r="AX214" s="14" t="s">
        <v>83</v>
      </c>
      <c r="AY214" s="254" t="s">
        <v>126</v>
      </c>
    </row>
    <row r="215" s="2" customFormat="1" ht="24.15" customHeight="1">
      <c r="A215" s="38"/>
      <c r="B215" s="39"/>
      <c r="C215" s="218" t="s">
        <v>189</v>
      </c>
      <c r="D215" s="218" t="s">
        <v>128</v>
      </c>
      <c r="E215" s="219" t="s">
        <v>944</v>
      </c>
      <c r="F215" s="220" t="s">
        <v>945</v>
      </c>
      <c r="G215" s="221" t="s">
        <v>131</v>
      </c>
      <c r="H215" s="222">
        <v>4</v>
      </c>
      <c r="I215" s="223"/>
      <c r="J215" s="224">
        <f>ROUND(I215*H215,2)</f>
        <v>0</v>
      </c>
      <c r="K215" s="220" t="s">
        <v>132</v>
      </c>
      <c r="L215" s="225"/>
      <c r="M215" s="226" t="s">
        <v>1</v>
      </c>
      <c r="N215" s="227" t="s">
        <v>40</v>
      </c>
      <c r="O215" s="91"/>
      <c r="P215" s="228">
        <f>O215*H215</f>
        <v>0</v>
      </c>
      <c r="Q215" s="228">
        <v>1.5549999999999999</v>
      </c>
      <c r="R215" s="228">
        <f>Q215*H215</f>
        <v>6.2199999999999998</v>
      </c>
      <c r="S215" s="228">
        <v>0</v>
      </c>
      <c r="T215" s="229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30" t="s">
        <v>133</v>
      </c>
      <c r="AT215" s="230" t="s">
        <v>128</v>
      </c>
      <c r="AU215" s="230" t="s">
        <v>85</v>
      </c>
      <c r="AY215" s="17" t="s">
        <v>126</v>
      </c>
      <c r="BE215" s="231">
        <f>IF(N215="základní",J215,0)</f>
        <v>0</v>
      </c>
      <c r="BF215" s="231">
        <f>IF(N215="snížená",J215,0)</f>
        <v>0</v>
      </c>
      <c r="BG215" s="231">
        <f>IF(N215="zákl. přenesená",J215,0)</f>
        <v>0</v>
      </c>
      <c r="BH215" s="231">
        <f>IF(N215="sníž. přenesená",J215,0)</f>
        <v>0</v>
      </c>
      <c r="BI215" s="231">
        <f>IF(N215="nulová",J215,0)</f>
        <v>0</v>
      </c>
      <c r="BJ215" s="17" t="s">
        <v>83</v>
      </c>
      <c r="BK215" s="231">
        <f>ROUND(I215*H215,2)</f>
        <v>0</v>
      </c>
      <c r="BL215" s="17" t="s">
        <v>134</v>
      </c>
      <c r="BM215" s="230" t="s">
        <v>1393</v>
      </c>
    </row>
    <row r="216" s="15" customFormat="1">
      <c r="A216" s="15"/>
      <c r="B216" s="255"/>
      <c r="C216" s="256"/>
      <c r="D216" s="234" t="s">
        <v>136</v>
      </c>
      <c r="E216" s="257" t="s">
        <v>1</v>
      </c>
      <c r="F216" s="258" t="s">
        <v>1394</v>
      </c>
      <c r="G216" s="256"/>
      <c r="H216" s="257" t="s">
        <v>1</v>
      </c>
      <c r="I216" s="259"/>
      <c r="J216" s="256"/>
      <c r="K216" s="256"/>
      <c r="L216" s="260"/>
      <c r="M216" s="261"/>
      <c r="N216" s="262"/>
      <c r="O216" s="262"/>
      <c r="P216" s="262"/>
      <c r="Q216" s="262"/>
      <c r="R216" s="262"/>
      <c r="S216" s="262"/>
      <c r="T216" s="263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64" t="s">
        <v>136</v>
      </c>
      <c r="AU216" s="264" t="s">
        <v>85</v>
      </c>
      <c r="AV216" s="15" t="s">
        <v>83</v>
      </c>
      <c r="AW216" s="15" t="s">
        <v>31</v>
      </c>
      <c r="AX216" s="15" t="s">
        <v>75</v>
      </c>
      <c r="AY216" s="264" t="s">
        <v>126</v>
      </c>
    </row>
    <row r="217" s="15" customFormat="1">
      <c r="A217" s="15"/>
      <c r="B217" s="255"/>
      <c r="C217" s="256"/>
      <c r="D217" s="234" t="s">
        <v>136</v>
      </c>
      <c r="E217" s="257" t="s">
        <v>1</v>
      </c>
      <c r="F217" s="258" t="s">
        <v>147</v>
      </c>
      <c r="G217" s="256"/>
      <c r="H217" s="257" t="s">
        <v>1</v>
      </c>
      <c r="I217" s="259"/>
      <c r="J217" s="256"/>
      <c r="K217" s="256"/>
      <c r="L217" s="260"/>
      <c r="M217" s="261"/>
      <c r="N217" s="262"/>
      <c r="O217" s="262"/>
      <c r="P217" s="262"/>
      <c r="Q217" s="262"/>
      <c r="R217" s="262"/>
      <c r="S217" s="262"/>
      <c r="T217" s="263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64" t="s">
        <v>136</v>
      </c>
      <c r="AU217" s="264" t="s">
        <v>85</v>
      </c>
      <c r="AV217" s="15" t="s">
        <v>83</v>
      </c>
      <c r="AW217" s="15" t="s">
        <v>31</v>
      </c>
      <c r="AX217" s="15" t="s">
        <v>75</v>
      </c>
      <c r="AY217" s="264" t="s">
        <v>126</v>
      </c>
    </row>
    <row r="218" s="13" customFormat="1">
      <c r="A218" s="13"/>
      <c r="B218" s="232"/>
      <c r="C218" s="233"/>
      <c r="D218" s="234" t="s">
        <v>136</v>
      </c>
      <c r="E218" s="235" t="s">
        <v>1</v>
      </c>
      <c r="F218" s="236" t="s">
        <v>85</v>
      </c>
      <c r="G218" s="233"/>
      <c r="H218" s="237">
        <v>2</v>
      </c>
      <c r="I218" s="238"/>
      <c r="J218" s="233"/>
      <c r="K218" s="233"/>
      <c r="L218" s="239"/>
      <c r="M218" s="240"/>
      <c r="N218" s="241"/>
      <c r="O218" s="241"/>
      <c r="P218" s="241"/>
      <c r="Q218" s="241"/>
      <c r="R218" s="241"/>
      <c r="S218" s="241"/>
      <c r="T218" s="242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3" t="s">
        <v>136</v>
      </c>
      <c r="AU218" s="243" t="s">
        <v>85</v>
      </c>
      <c r="AV218" s="13" t="s">
        <v>85</v>
      </c>
      <c r="AW218" s="13" t="s">
        <v>31</v>
      </c>
      <c r="AX218" s="13" t="s">
        <v>75</v>
      </c>
      <c r="AY218" s="243" t="s">
        <v>126</v>
      </c>
    </row>
    <row r="219" s="15" customFormat="1">
      <c r="A219" s="15"/>
      <c r="B219" s="255"/>
      <c r="C219" s="256"/>
      <c r="D219" s="234" t="s">
        <v>136</v>
      </c>
      <c r="E219" s="257" t="s">
        <v>1</v>
      </c>
      <c r="F219" s="258" t="s">
        <v>642</v>
      </c>
      <c r="G219" s="256"/>
      <c r="H219" s="257" t="s">
        <v>1</v>
      </c>
      <c r="I219" s="259"/>
      <c r="J219" s="256"/>
      <c r="K219" s="256"/>
      <c r="L219" s="260"/>
      <c r="M219" s="261"/>
      <c r="N219" s="262"/>
      <c r="O219" s="262"/>
      <c r="P219" s="262"/>
      <c r="Q219" s="262"/>
      <c r="R219" s="262"/>
      <c r="S219" s="262"/>
      <c r="T219" s="263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64" t="s">
        <v>136</v>
      </c>
      <c r="AU219" s="264" t="s">
        <v>85</v>
      </c>
      <c r="AV219" s="15" t="s">
        <v>83</v>
      </c>
      <c r="AW219" s="15" t="s">
        <v>31</v>
      </c>
      <c r="AX219" s="15" t="s">
        <v>75</v>
      </c>
      <c r="AY219" s="264" t="s">
        <v>126</v>
      </c>
    </row>
    <row r="220" s="13" customFormat="1">
      <c r="A220" s="13"/>
      <c r="B220" s="232"/>
      <c r="C220" s="233"/>
      <c r="D220" s="234" t="s">
        <v>136</v>
      </c>
      <c r="E220" s="235" t="s">
        <v>1</v>
      </c>
      <c r="F220" s="236" t="s">
        <v>85</v>
      </c>
      <c r="G220" s="233"/>
      <c r="H220" s="237">
        <v>2</v>
      </c>
      <c r="I220" s="238"/>
      <c r="J220" s="233"/>
      <c r="K220" s="233"/>
      <c r="L220" s="239"/>
      <c r="M220" s="240"/>
      <c r="N220" s="241"/>
      <c r="O220" s="241"/>
      <c r="P220" s="241"/>
      <c r="Q220" s="241"/>
      <c r="R220" s="241"/>
      <c r="S220" s="241"/>
      <c r="T220" s="242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3" t="s">
        <v>136</v>
      </c>
      <c r="AU220" s="243" t="s">
        <v>85</v>
      </c>
      <c r="AV220" s="13" t="s">
        <v>85</v>
      </c>
      <c r="AW220" s="13" t="s">
        <v>31</v>
      </c>
      <c r="AX220" s="13" t="s">
        <v>75</v>
      </c>
      <c r="AY220" s="243" t="s">
        <v>126</v>
      </c>
    </row>
    <row r="221" s="14" customFormat="1">
      <c r="A221" s="14"/>
      <c r="B221" s="244"/>
      <c r="C221" s="245"/>
      <c r="D221" s="234" t="s">
        <v>136</v>
      </c>
      <c r="E221" s="246" t="s">
        <v>1</v>
      </c>
      <c r="F221" s="247" t="s">
        <v>139</v>
      </c>
      <c r="G221" s="245"/>
      <c r="H221" s="248">
        <v>4</v>
      </c>
      <c r="I221" s="249"/>
      <c r="J221" s="245"/>
      <c r="K221" s="245"/>
      <c r="L221" s="250"/>
      <c r="M221" s="251"/>
      <c r="N221" s="252"/>
      <c r="O221" s="252"/>
      <c r="P221" s="252"/>
      <c r="Q221" s="252"/>
      <c r="R221" s="252"/>
      <c r="S221" s="252"/>
      <c r="T221" s="253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4" t="s">
        <v>136</v>
      </c>
      <c r="AU221" s="254" t="s">
        <v>85</v>
      </c>
      <c r="AV221" s="14" t="s">
        <v>134</v>
      </c>
      <c r="AW221" s="14" t="s">
        <v>31</v>
      </c>
      <c r="AX221" s="14" t="s">
        <v>83</v>
      </c>
      <c r="AY221" s="254" t="s">
        <v>126</v>
      </c>
    </row>
    <row r="222" s="2" customFormat="1" ht="24.15" customHeight="1">
      <c r="A222" s="38"/>
      <c r="B222" s="39"/>
      <c r="C222" s="218" t="s">
        <v>195</v>
      </c>
      <c r="D222" s="218" t="s">
        <v>128</v>
      </c>
      <c r="E222" s="219" t="s">
        <v>1395</v>
      </c>
      <c r="F222" s="220" t="s">
        <v>1396</v>
      </c>
      <c r="G222" s="221" t="s">
        <v>131</v>
      </c>
      <c r="H222" s="222">
        <v>2</v>
      </c>
      <c r="I222" s="223"/>
      <c r="J222" s="224">
        <f>ROUND(I222*H222,2)</f>
        <v>0</v>
      </c>
      <c r="K222" s="220" t="s">
        <v>132</v>
      </c>
      <c r="L222" s="225"/>
      <c r="M222" s="226" t="s">
        <v>1</v>
      </c>
      <c r="N222" s="227" t="s">
        <v>40</v>
      </c>
      <c r="O222" s="91"/>
      <c r="P222" s="228">
        <f>O222*H222</f>
        <v>0</v>
      </c>
      <c r="Q222" s="228">
        <v>0.77400000000000002</v>
      </c>
      <c r="R222" s="228">
        <f>Q222*H222</f>
        <v>1.548</v>
      </c>
      <c r="S222" s="228">
        <v>0</v>
      </c>
      <c r="T222" s="229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30" t="s">
        <v>133</v>
      </c>
      <c r="AT222" s="230" t="s">
        <v>128</v>
      </c>
      <c r="AU222" s="230" t="s">
        <v>85</v>
      </c>
      <c r="AY222" s="17" t="s">
        <v>126</v>
      </c>
      <c r="BE222" s="231">
        <f>IF(N222="základní",J222,0)</f>
        <v>0</v>
      </c>
      <c r="BF222" s="231">
        <f>IF(N222="snížená",J222,0)</f>
        <v>0</v>
      </c>
      <c r="BG222" s="231">
        <f>IF(N222="zákl. přenesená",J222,0)</f>
        <v>0</v>
      </c>
      <c r="BH222" s="231">
        <f>IF(N222="sníž. přenesená",J222,0)</f>
        <v>0</v>
      </c>
      <c r="BI222" s="231">
        <f>IF(N222="nulová",J222,0)</f>
        <v>0</v>
      </c>
      <c r="BJ222" s="17" t="s">
        <v>83</v>
      </c>
      <c r="BK222" s="231">
        <f>ROUND(I222*H222,2)</f>
        <v>0</v>
      </c>
      <c r="BL222" s="17" t="s">
        <v>134</v>
      </c>
      <c r="BM222" s="230" t="s">
        <v>1397</v>
      </c>
    </row>
    <row r="223" s="15" customFormat="1">
      <c r="A223" s="15"/>
      <c r="B223" s="255"/>
      <c r="C223" s="256"/>
      <c r="D223" s="234" t="s">
        <v>136</v>
      </c>
      <c r="E223" s="257" t="s">
        <v>1</v>
      </c>
      <c r="F223" s="258" t="s">
        <v>147</v>
      </c>
      <c r="G223" s="256"/>
      <c r="H223" s="257" t="s">
        <v>1</v>
      </c>
      <c r="I223" s="259"/>
      <c r="J223" s="256"/>
      <c r="K223" s="256"/>
      <c r="L223" s="260"/>
      <c r="M223" s="261"/>
      <c r="N223" s="262"/>
      <c r="O223" s="262"/>
      <c r="P223" s="262"/>
      <c r="Q223" s="262"/>
      <c r="R223" s="262"/>
      <c r="S223" s="262"/>
      <c r="T223" s="263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64" t="s">
        <v>136</v>
      </c>
      <c r="AU223" s="264" t="s">
        <v>85</v>
      </c>
      <c r="AV223" s="15" t="s">
        <v>83</v>
      </c>
      <c r="AW223" s="15" t="s">
        <v>31</v>
      </c>
      <c r="AX223" s="15" t="s">
        <v>75</v>
      </c>
      <c r="AY223" s="264" t="s">
        <v>126</v>
      </c>
    </row>
    <row r="224" s="13" customFormat="1">
      <c r="A224" s="13"/>
      <c r="B224" s="232"/>
      <c r="C224" s="233"/>
      <c r="D224" s="234" t="s">
        <v>136</v>
      </c>
      <c r="E224" s="235" t="s">
        <v>1</v>
      </c>
      <c r="F224" s="236" t="s">
        <v>83</v>
      </c>
      <c r="G224" s="233"/>
      <c r="H224" s="237">
        <v>1</v>
      </c>
      <c r="I224" s="238"/>
      <c r="J224" s="233"/>
      <c r="K224" s="233"/>
      <c r="L224" s="239"/>
      <c r="M224" s="240"/>
      <c r="N224" s="241"/>
      <c r="O224" s="241"/>
      <c r="P224" s="241"/>
      <c r="Q224" s="241"/>
      <c r="R224" s="241"/>
      <c r="S224" s="241"/>
      <c r="T224" s="242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3" t="s">
        <v>136</v>
      </c>
      <c r="AU224" s="243" t="s">
        <v>85</v>
      </c>
      <c r="AV224" s="13" t="s">
        <v>85</v>
      </c>
      <c r="AW224" s="13" t="s">
        <v>31</v>
      </c>
      <c r="AX224" s="13" t="s">
        <v>75</v>
      </c>
      <c r="AY224" s="243" t="s">
        <v>126</v>
      </c>
    </row>
    <row r="225" s="15" customFormat="1">
      <c r="A225" s="15"/>
      <c r="B225" s="255"/>
      <c r="C225" s="256"/>
      <c r="D225" s="234" t="s">
        <v>136</v>
      </c>
      <c r="E225" s="257" t="s">
        <v>1</v>
      </c>
      <c r="F225" s="258" t="s">
        <v>642</v>
      </c>
      <c r="G225" s="256"/>
      <c r="H225" s="257" t="s">
        <v>1</v>
      </c>
      <c r="I225" s="259"/>
      <c r="J225" s="256"/>
      <c r="K225" s="256"/>
      <c r="L225" s="260"/>
      <c r="M225" s="261"/>
      <c r="N225" s="262"/>
      <c r="O225" s="262"/>
      <c r="P225" s="262"/>
      <c r="Q225" s="262"/>
      <c r="R225" s="262"/>
      <c r="S225" s="262"/>
      <c r="T225" s="263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64" t="s">
        <v>136</v>
      </c>
      <c r="AU225" s="264" t="s">
        <v>85</v>
      </c>
      <c r="AV225" s="15" t="s">
        <v>83</v>
      </c>
      <c r="AW225" s="15" t="s">
        <v>31</v>
      </c>
      <c r="AX225" s="15" t="s">
        <v>75</v>
      </c>
      <c r="AY225" s="264" t="s">
        <v>126</v>
      </c>
    </row>
    <row r="226" s="13" customFormat="1">
      <c r="A226" s="13"/>
      <c r="B226" s="232"/>
      <c r="C226" s="233"/>
      <c r="D226" s="234" t="s">
        <v>136</v>
      </c>
      <c r="E226" s="235" t="s">
        <v>1</v>
      </c>
      <c r="F226" s="236" t="s">
        <v>83</v>
      </c>
      <c r="G226" s="233"/>
      <c r="H226" s="237">
        <v>1</v>
      </c>
      <c r="I226" s="238"/>
      <c r="J226" s="233"/>
      <c r="K226" s="233"/>
      <c r="L226" s="239"/>
      <c r="M226" s="240"/>
      <c r="N226" s="241"/>
      <c r="O226" s="241"/>
      <c r="P226" s="241"/>
      <c r="Q226" s="241"/>
      <c r="R226" s="241"/>
      <c r="S226" s="241"/>
      <c r="T226" s="242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3" t="s">
        <v>136</v>
      </c>
      <c r="AU226" s="243" t="s">
        <v>85</v>
      </c>
      <c r="AV226" s="13" t="s">
        <v>85</v>
      </c>
      <c r="AW226" s="13" t="s">
        <v>31</v>
      </c>
      <c r="AX226" s="13" t="s">
        <v>75</v>
      </c>
      <c r="AY226" s="243" t="s">
        <v>126</v>
      </c>
    </row>
    <row r="227" s="14" customFormat="1">
      <c r="A227" s="14"/>
      <c r="B227" s="244"/>
      <c r="C227" s="245"/>
      <c r="D227" s="234" t="s">
        <v>136</v>
      </c>
      <c r="E227" s="246" t="s">
        <v>1</v>
      </c>
      <c r="F227" s="247" t="s">
        <v>139</v>
      </c>
      <c r="G227" s="245"/>
      <c r="H227" s="248">
        <v>2</v>
      </c>
      <c r="I227" s="249"/>
      <c r="J227" s="245"/>
      <c r="K227" s="245"/>
      <c r="L227" s="250"/>
      <c r="M227" s="251"/>
      <c r="N227" s="252"/>
      <c r="O227" s="252"/>
      <c r="P227" s="252"/>
      <c r="Q227" s="252"/>
      <c r="R227" s="252"/>
      <c r="S227" s="252"/>
      <c r="T227" s="253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4" t="s">
        <v>136</v>
      </c>
      <c r="AU227" s="254" t="s">
        <v>85</v>
      </c>
      <c r="AV227" s="14" t="s">
        <v>134</v>
      </c>
      <c r="AW227" s="14" t="s">
        <v>31</v>
      </c>
      <c r="AX227" s="14" t="s">
        <v>83</v>
      </c>
      <c r="AY227" s="254" t="s">
        <v>126</v>
      </c>
    </row>
    <row r="228" s="2" customFormat="1" ht="24.15" customHeight="1">
      <c r="A228" s="38"/>
      <c r="B228" s="39"/>
      <c r="C228" s="218" t="s">
        <v>194</v>
      </c>
      <c r="D228" s="218" t="s">
        <v>128</v>
      </c>
      <c r="E228" s="219" t="s">
        <v>267</v>
      </c>
      <c r="F228" s="220" t="s">
        <v>268</v>
      </c>
      <c r="G228" s="221" t="s">
        <v>207</v>
      </c>
      <c r="H228" s="222">
        <v>1.3999999999999999</v>
      </c>
      <c r="I228" s="223"/>
      <c r="J228" s="224">
        <f>ROUND(I228*H228,2)</f>
        <v>0</v>
      </c>
      <c r="K228" s="220" t="s">
        <v>132</v>
      </c>
      <c r="L228" s="225"/>
      <c r="M228" s="226" t="s">
        <v>1</v>
      </c>
      <c r="N228" s="227" t="s">
        <v>40</v>
      </c>
      <c r="O228" s="91"/>
      <c r="P228" s="228">
        <f>O228*H228</f>
        <v>0</v>
      </c>
      <c r="Q228" s="228">
        <v>1</v>
      </c>
      <c r="R228" s="228">
        <f>Q228*H228</f>
        <v>1.3999999999999999</v>
      </c>
      <c r="S228" s="228">
        <v>0</v>
      </c>
      <c r="T228" s="229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30" t="s">
        <v>133</v>
      </c>
      <c r="AT228" s="230" t="s">
        <v>128</v>
      </c>
      <c r="AU228" s="230" t="s">
        <v>85</v>
      </c>
      <c r="AY228" s="17" t="s">
        <v>126</v>
      </c>
      <c r="BE228" s="231">
        <f>IF(N228="základní",J228,0)</f>
        <v>0</v>
      </c>
      <c r="BF228" s="231">
        <f>IF(N228="snížená",J228,0)</f>
        <v>0</v>
      </c>
      <c r="BG228" s="231">
        <f>IF(N228="zákl. přenesená",J228,0)</f>
        <v>0</v>
      </c>
      <c r="BH228" s="231">
        <f>IF(N228="sníž. přenesená",J228,0)</f>
        <v>0</v>
      </c>
      <c r="BI228" s="231">
        <f>IF(N228="nulová",J228,0)</f>
        <v>0</v>
      </c>
      <c r="BJ228" s="17" t="s">
        <v>83</v>
      </c>
      <c r="BK228" s="231">
        <f>ROUND(I228*H228,2)</f>
        <v>0</v>
      </c>
      <c r="BL228" s="17" t="s">
        <v>134</v>
      </c>
      <c r="BM228" s="230" t="s">
        <v>1398</v>
      </c>
    </row>
    <row r="229" s="15" customFormat="1">
      <c r="A229" s="15"/>
      <c r="B229" s="255"/>
      <c r="C229" s="256"/>
      <c r="D229" s="234" t="s">
        <v>136</v>
      </c>
      <c r="E229" s="257" t="s">
        <v>1</v>
      </c>
      <c r="F229" s="258" t="s">
        <v>1399</v>
      </c>
      <c r="G229" s="256"/>
      <c r="H229" s="257" t="s">
        <v>1</v>
      </c>
      <c r="I229" s="259"/>
      <c r="J229" s="256"/>
      <c r="K229" s="256"/>
      <c r="L229" s="260"/>
      <c r="M229" s="261"/>
      <c r="N229" s="262"/>
      <c r="O229" s="262"/>
      <c r="P229" s="262"/>
      <c r="Q229" s="262"/>
      <c r="R229" s="262"/>
      <c r="S229" s="262"/>
      <c r="T229" s="263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64" t="s">
        <v>136</v>
      </c>
      <c r="AU229" s="264" t="s">
        <v>85</v>
      </c>
      <c r="AV229" s="15" t="s">
        <v>83</v>
      </c>
      <c r="AW229" s="15" t="s">
        <v>31</v>
      </c>
      <c r="AX229" s="15" t="s">
        <v>75</v>
      </c>
      <c r="AY229" s="264" t="s">
        <v>126</v>
      </c>
    </row>
    <row r="230" s="15" customFormat="1">
      <c r="A230" s="15"/>
      <c r="B230" s="255"/>
      <c r="C230" s="256"/>
      <c r="D230" s="234" t="s">
        <v>136</v>
      </c>
      <c r="E230" s="257" t="s">
        <v>1</v>
      </c>
      <c r="F230" s="258" t="s">
        <v>147</v>
      </c>
      <c r="G230" s="256"/>
      <c r="H230" s="257" t="s">
        <v>1</v>
      </c>
      <c r="I230" s="259"/>
      <c r="J230" s="256"/>
      <c r="K230" s="256"/>
      <c r="L230" s="260"/>
      <c r="M230" s="261"/>
      <c r="N230" s="262"/>
      <c r="O230" s="262"/>
      <c r="P230" s="262"/>
      <c r="Q230" s="262"/>
      <c r="R230" s="262"/>
      <c r="S230" s="262"/>
      <c r="T230" s="263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64" t="s">
        <v>136</v>
      </c>
      <c r="AU230" s="264" t="s">
        <v>85</v>
      </c>
      <c r="AV230" s="15" t="s">
        <v>83</v>
      </c>
      <c r="AW230" s="15" t="s">
        <v>31</v>
      </c>
      <c r="AX230" s="15" t="s">
        <v>75</v>
      </c>
      <c r="AY230" s="264" t="s">
        <v>126</v>
      </c>
    </row>
    <row r="231" s="13" customFormat="1">
      <c r="A231" s="13"/>
      <c r="B231" s="232"/>
      <c r="C231" s="233"/>
      <c r="D231" s="234" t="s">
        <v>136</v>
      </c>
      <c r="E231" s="235" t="s">
        <v>1</v>
      </c>
      <c r="F231" s="236" t="s">
        <v>1400</v>
      </c>
      <c r="G231" s="233"/>
      <c r="H231" s="237">
        <v>0.5</v>
      </c>
      <c r="I231" s="238"/>
      <c r="J231" s="233"/>
      <c r="K231" s="233"/>
      <c r="L231" s="239"/>
      <c r="M231" s="240"/>
      <c r="N231" s="241"/>
      <c r="O231" s="241"/>
      <c r="P231" s="241"/>
      <c r="Q231" s="241"/>
      <c r="R231" s="241"/>
      <c r="S231" s="241"/>
      <c r="T231" s="242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3" t="s">
        <v>136</v>
      </c>
      <c r="AU231" s="243" t="s">
        <v>85</v>
      </c>
      <c r="AV231" s="13" t="s">
        <v>85</v>
      </c>
      <c r="AW231" s="13" t="s">
        <v>31</v>
      </c>
      <c r="AX231" s="13" t="s">
        <v>75</v>
      </c>
      <c r="AY231" s="243" t="s">
        <v>126</v>
      </c>
    </row>
    <row r="232" s="15" customFormat="1">
      <c r="A232" s="15"/>
      <c r="B232" s="255"/>
      <c r="C232" s="256"/>
      <c r="D232" s="234" t="s">
        <v>136</v>
      </c>
      <c r="E232" s="257" t="s">
        <v>1</v>
      </c>
      <c r="F232" s="258" t="s">
        <v>642</v>
      </c>
      <c r="G232" s="256"/>
      <c r="H232" s="257" t="s">
        <v>1</v>
      </c>
      <c r="I232" s="259"/>
      <c r="J232" s="256"/>
      <c r="K232" s="256"/>
      <c r="L232" s="260"/>
      <c r="M232" s="261"/>
      <c r="N232" s="262"/>
      <c r="O232" s="262"/>
      <c r="P232" s="262"/>
      <c r="Q232" s="262"/>
      <c r="R232" s="262"/>
      <c r="S232" s="262"/>
      <c r="T232" s="263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64" t="s">
        <v>136</v>
      </c>
      <c r="AU232" s="264" t="s">
        <v>85</v>
      </c>
      <c r="AV232" s="15" t="s">
        <v>83</v>
      </c>
      <c r="AW232" s="15" t="s">
        <v>31</v>
      </c>
      <c r="AX232" s="15" t="s">
        <v>75</v>
      </c>
      <c r="AY232" s="264" t="s">
        <v>126</v>
      </c>
    </row>
    <row r="233" s="13" customFormat="1">
      <c r="A233" s="13"/>
      <c r="B233" s="232"/>
      <c r="C233" s="233"/>
      <c r="D233" s="234" t="s">
        <v>136</v>
      </c>
      <c r="E233" s="235" t="s">
        <v>1</v>
      </c>
      <c r="F233" s="236" t="s">
        <v>1400</v>
      </c>
      <c r="G233" s="233"/>
      <c r="H233" s="237">
        <v>0.5</v>
      </c>
      <c r="I233" s="238"/>
      <c r="J233" s="233"/>
      <c r="K233" s="233"/>
      <c r="L233" s="239"/>
      <c r="M233" s="240"/>
      <c r="N233" s="241"/>
      <c r="O233" s="241"/>
      <c r="P233" s="241"/>
      <c r="Q233" s="241"/>
      <c r="R233" s="241"/>
      <c r="S233" s="241"/>
      <c r="T233" s="242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3" t="s">
        <v>136</v>
      </c>
      <c r="AU233" s="243" t="s">
        <v>85</v>
      </c>
      <c r="AV233" s="13" t="s">
        <v>85</v>
      </c>
      <c r="AW233" s="13" t="s">
        <v>31</v>
      </c>
      <c r="AX233" s="13" t="s">
        <v>75</v>
      </c>
      <c r="AY233" s="243" t="s">
        <v>126</v>
      </c>
    </row>
    <row r="234" s="15" customFormat="1">
      <c r="A234" s="15"/>
      <c r="B234" s="255"/>
      <c r="C234" s="256"/>
      <c r="D234" s="234" t="s">
        <v>136</v>
      </c>
      <c r="E234" s="257" t="s">
        <v>1</v>
      </c>
      <c r="F234" s="258" t="s">
        <v>1378</v>
      </c>
      <c r="G234" s="256"/>
      <c r="H234" s="257" t="s">
        <v>1</v>
      </c>
      <c r="I234" s="259"/>
      <c r="J234" s="256"/>
      <c r="K234" s="256"/>
      <c r="L234" s="260"/>
      <c r="M234" s="261"/>
      <c r="N234" s="262"/>
      <c r="O234" s="262"/>
      <c r="P234" s="262"/>
      <c r="Q234" s="262"/>
      <c r="R234" s="262"/>
      <c r="S234" s="262"/>
      <c r="T234" s="263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64" t="s">
        <v>136</v>
      </c>
      <c r="AU234" s="264" t="s">
        <v>85</v>
      </c>
      <c r="AV234" s="15" t="s">
        <v>83</v>
      </c>
      <c r="AW234" s="15" t="s">
        <v>31</v>
      </c>
      <c r="AX234" s="15" t="s">
        <v>75</v>
      </c>
      <c r="AY234" s="264" t="s">
        <v>126</v>
      </c>
    </row>
    <row r="235" s="13" customFormat="1">
      <c r="A235" s="13"/>
      <c r="B235" s="232"/>
      <c r="C235" s="233"/>
      <c r="D235" s="234" t="s">
        <v>136</v>
      </c>
      <c r="E235" s="235" t="s">
        <v>1</v>
      </c>
      <c r="F235" s="236" t="s">
        <v>573</v>
      </c>
      <c r="G235" s="233"/>
      <c r="H235" s="237">
        <v>0.40000000000000002</v>
      </c>
      <c r="I235" s="238"/>
      <c r="J235" s="233"/>
      <c r="K235" s="233"/>
      <c r="L235" s="239"/>
      <c r="M235" s="240"/>
      <c r="N235" s="241"/>
      <c r="O235" s="241"/>
      <c r="P235" s="241"/>
      <c r="Q235" s="241"/>
      <c r="R235" s="241"/>
      <c r="S235" s="241"/>
      <c r="T235" s="242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3" t="s">
        <v>136</v>
      </c>
      <c r="AU235" s="243" t="s">
        <v>85</v>
      </c>
      <c r="AV235" s="13" t="s">
        <v>85</v>
      </c>
      <c r="AW235" s="13" t="s">
        <v>31</v>
      </c>
      <c r="AX235" s="13" t="s">
        <v>75</v>
      </c>
      <c r="AY235" s="243" t="s">
        <v>126</v>
      </c>
    </row>
    <row r="236" s="14" customFormat="1">
      <c r="A236" s="14"/>
      <c r="B236" s="244"/>
      <c r="C236" s="245"/>
      <c r="D236" s="234" t="s">
        <v>136</v>
      </c>
      <c r="E236" s="246" t="s">
        <v>1</v>
      </c>
      <c r="F236" s="247" t="s">
        <v>139</v>
      </c>
      <c r="G236" s="245"/>
      <c r="H236" s="248">
        <v>1.3999999999999999</v>
      </c>
      <c r="I236" s="249"/>
      <c r="J236" s="245"/>
      <c r="K236" s="245"/>
      <c r="L236" s="250"/>
      <c r="M236" s="251"/>
      <c r="N236" s="252"/>
      <c r="O236" s="252"/>
      <c r="P236" s="252"/>
      <c r="Q236" s="252"/>
      <c r="R236" s="252"/>
      <c r="S236" s="252"/>
      <c r="T236" s="253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4" t="s">
        <v>136</v>
      </c>
      <c r="AU236" s="254" t="s">
        <v>85</v>
      </c>
      <c r="AV236" s="14" t="s">
        <v>134</v>
      </c>
      <c r="AW236" s="14" t="s">
        <v>31</v>
      </c>
      <c r="AX236" s="14" t="s">
        <v>83</v>
      </c>
      <c r="AY236" s="254" t="s">
        <v>126</v>
      </c>
    </row>
    <row r="237" s="2" customFormat="1" ht="14.4" customHeight="1">
      <c r="A237" s="38"/>
      <c r="B237" s="39"/>
      <c r="C237" s="218" t="s">
        <v>204</v>
      </c>
      <c r="D237" s="218" t="s">
        <v>128</v>
      </c>
      <c r="E237" s="219" t="s">
        <v>1401</v>
      </c>
      <c r="F237" s="220" t="s">
        <v>1402</v>
      </c>
      <c r="G237" s="221" t="s">
        <v>207</v>
      </c>
      <c r="H237" s="222">
        <v>29.600000000000001</v>
      </c>
      <c r="I237" s="223"/>
      <c r="J237" s="224">
        <f>ROUND(I237*H237,2)</f>
        <v>0</v>
      </c>
      <c r="K237" s="220" t="s">
        <v>1</v>
      </c>
      <c r="L237" s="225"/>
      <c r="M237" s="226" t="s">
        <v>1</v>
      </c>
      <c r="N237" s="227" t="s">
        <v>40</v>
      </c>
      <c r="O237" s="91"/>
      <c r="P237" s="228">
        <f>O237*H237</f>
        <v>0</v>
      </c>
      <c r="Q237" s="228">
        <v>1</v>
      </c>
      <c r="R237" s="228">
        <f>Q237*H237</f>
        <v>29.600000000000001</v>
      </c>
      <c r="S237" s="228">
        <v>0</v>
      </c>
      <c r="T237" s="229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30" t="s">
        <v>133</v>
      </c>
      <c r="AT237" s="230" t="s">
        <v>128</v>
      </c>
      <c r="AU237" s="230" t="s">
        <v>85</v>
      </c>
      <c r="AY237" s="17" t="s">
        <v>126</v>
      </c>
      <c r="BE237" s="231">
        <f>IF(N237="základní",J237,0)</f>
        <v>0</v>
      </c>
      <c r="BF237" s="231">
        <f>IF(N237="snížená",J237,0)</f>
        <v>0</v>
      </c>
      <c r="BG237" s="231">
        <f>IF(N237="zákl. přenesená",J237,0)</f>
        <v>0</v>
      </c>
      <c r="BH237" s="231">
        <f>IF(N237="sníž. přenesená",J237,0)</f>
        <v>0</v>
      </c>
      <c r="BI237" s="231">
        <f>IF(N237="nulová",J237,0)</f>
        <v>0</v>
      </c>
      <c r="BJ237" s="17" t="s">
        <v>83</v>
      </c>
      <c r="BK237" s="231">
        <f>ROUND(I237*H237,2)</f>
        <v>0</v>
      </c>
      <c r="BL237" s="17" t="s">
        <v>134</v>
      </c>
      <c r="BM237" s="230" t="s">
        <v>1403</v>
      </c>
    </row>
    <row r="238" s="15" customFormat="1">
      <c r="A238" s="15"/>
      <c r="B238" s="255"/>
      <c r="C238" s="256"/>
      <c r="D238" s="234" t="s">
        <v>136</v>
      </c>
      <c r="E238" s="257" t="s">
        <v>1</v>
      </c>
      <c r="F238" s="258" t="s">
        <v>1404</v>
      </c>
      <c r="G238" s="256"/>
      <c r="H238" s="257" t="s">
        <v>1</v>
      </c>
      <c r="I238" s="259"/>
      <c r="J238" s="256"/>
      <c r="K238" s="256"/>
      <c r="L238" s="260"/>
      <c r="M238" s="261"/>
      <c r="N238" s="262"/>
      <c r="O238" s="262"/>
      <c r="P238" s="262"/>
      <c r="Q238" s="262"/>
      <c r="R238" s="262"/>
      <c r="S238" s="262"/>
      <c r="T238" s="263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64" t="s">
        <v>136</v>
      </c>
      <c r="AU238" s="264" t="s">
        <v>85</v>
      </c>
      <c r="AV238" s="15" t="s">
        <v>83</v>
      </c>
      <c r="AW238" s="15" t="s">
        <v>31</v>
      </c>
      <c r="AX238" s="15" t="s">
        <v>75</v>
      </c>
      <c r="AY238" s="264" t="s">
        <v>126</v>
      </c>
    </row>
    <row r="239" s="15" customFormat="1">
      <c r="A239" s="15"/>
      <c r="B239" s="255"/>
      <c r="C239" s="256"/>
      <c r="D239" s="234" t="s">
        <v>136</v>
      </c>
      <c r="E239" s="257" t="s">
        <v>1</v>
      </c>
      <c r="F239" s="258" t="s">
        <v>1405</v>
      </c>
      <c r="G239" s="256"/>
      <c r="H239" s="257" t="s">
        <v>1</v>
      </c>
      <c r="I239" s="259"/>
      <c r="J239" s="256"/>
      <c r="K239" s="256"/>
      <c r="L239" s="260"/>
      <c r="M239" s="261"/>
      <c r="N239" s="262"/>
      <c r="O239" s="262"/>
      <c r="P239" s="262"/>
      <c r="Q239" s="262"/>
      <c r="R239" s="262"/>
      <c r="S239" s="262"/>
      <c r="T239" s="263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64" t="s">
        <v>136</v>
      </c>
      <c r="AU239" s="264" t="s">
        <v>85</v>
      </c>
      <c r="AV239" s="15" t="s">
        <v>83</v>
      </c>
      <c r="AW239" s="15" t="s">
        <v>31</v>
      </c>
      <c r="AX239" s="15" t="s">
        <v>75</v>
      </c>
      <c r="AY239" s="264" t="s">
        <v>126</v>
      </c>
    </row>
    <row r="240" s="13" customFormat="1">
      <c r="A240" s="13"/>
      <c r="B240" s="232"/>
      <c r="C240" s="233"/>
      <c r="D240" s="234" t="s">
        <v>136</v>
      </c>
      <c r="E240" s="235" t="s">
        <v>1</v>
      </c>
      <c r="F240" s="236" t="s">
        <v>1406</v>
      </c>
      <c r="G240" s="233"/>
      <c r="H240" s="237">
        <v>13.6</v>
      </c>
      <c r="I240" s="238"/>
      <c r="J240" s="233"/>
      <c r="K240" s="233"/>
      <c r="L240" s="239"/>
      <c r="M240" s="240"/>
      <c r="N240" s="241"/>
      <c r="O240" s="241"/>
      <c r="P240" s="241"/>
      <c r="Q240" s="241"/>
      <c r="R240" s="241"/>
      <c r="S240" s="241"/>
      <c r="T240" s="242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3" t="s">
        <v>136</v>
      </c>
      <c r="AU240" s="243" t="s">
        <v>85</v>
      </c>
      <c r="AV240" s="13" t="s">
        <v>85</v>
      </c>
      <c r="AW240" s="13" t="s">
        <v>31</v>
      </c>
      <c r="AX240" s="13" t="s">
        <v>75</v>
      </c>
      <c r="AY240" s="243" t="s">
        <v>126</v>
      </c>
    </row>
    <row r="241" s="15" customFormat="1">
      <c r="A241" s="15"/>
      <c r="B241" s="255"/>
      <c r="C241" s="256"/>
      <c r="D241" s="234" t="s">
        <v>136</v>
      </c>
      <c r="E241" s="257" t="s">
        <v>1</v>
      </c>
      <c r="F241" s="258" t="s">
        <v>642</v>
      </c>
      <c r="G241" s="256"/>
      <c r="H241" s="257" t="s">
        <v>1</v>
      </c>
      <c r="I241" s="259"/>
      <c r="J241" s="256"/>
      <c r="K241" s="256"/>
      <c r="L241" s="260"/>
      <c r="M241" s="261"/>
      <c r="N241" s="262"/>
      <c r="O241" s="262"/>
      <c r="P241" s="262"/>
      <c r="Q241" s="262"/>
      <c r="R241" s="262"/>
      <c r="S241" s="262"/>
      <c r="T241" s="263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64" t="s">
        <v>136</v>
      </c>
      <c r="AU241" s="264" t="s">
        <v>85</v>
      </c>
      <c r="AV241" s="15" t="s">
        <v>83</v>
      </c>
      <c r="AW241" s="15" t="s">
        <v>31</v>
      </c>
      <c r="AX241" s="15" t="s">
        <v>75</v>
      </c>
      <c r="AY241" s="264" t="s">
        <v>126</v>
      </c>
    </row>
    <row r="242" s="13" customFormat="1">
      <c r="A242" s="13"/>
      <c r="B242" s="232"/>
      <c r="C242" s="233"/>
      <c r="D242" s="234" t="s">
        <v>136</v>
      </c>
      <c r="E242" s="235" t="s">
        <v>1</v>
      </c>
      <c r="F242" s="236" t="s">
        <v>1407</v>
      </c>
      <c r="G242" s="233"/>
      <c r="H242" s="237">
        <v>16</v>
      </c>
      <c r="I242" s="238"/>
      <c r="J242" s="233"/>
      <c r="K242" s="233"/>
      <c r="L242" s="239"/>
      <c r="M242" s="240"/>
      <c r="N242" s="241"/>
      <c r="O242" s="241"/>
      <c r="P242" s="241"/>
      <c r="Q242" s="241"/>
      <c r="R242" s="241"/>
      <c r="S242" s="241"/>
      <c r="T242" s="242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3" t="s">
        <v>136</v>
      </c>
      <c r="AU242" s="243" t="s">
        <v>85</v>
      </c>
      <c r="AV242" s="13" t="s">
        <v>85</v>
      </c>
      <c r="AW242" s="13" t="s">
        <v>31</v>
      </c>
      <c r="AX242" s="13" t="s">
        <v>75</v>
      </c>
      <c r="AY242" s="243" t="s">
        <v>126</v>
      </c>
    </row>
    <row r="243" s="14" customFormat="1">
      <c r="A243" s="14"/>
      <c r="B243" s="244"/>
      <c r="C243" s="245"/>
      <c r="D243" s="234" t="s">
        <v>136</v>
      </c>
      <c r="E243" s="246" t="s">
        <v>1</v>
      </c>
      <c r="F243" s="247" t="s">
        <v>139</v>
      </c>
      <c r="G243" s="245"/>
      <c r="H243" s="248">
        <v>29.600000000000001</v>
      </c>
      <c r="I243" s="249"/>
      <c r="J243" s="245"/>
      <c r="K243" s="245"/>
      <c r="L243" s="250"/>
      <c r="M243" s="251"/>
      <c r="N243" s="252"/>
      <c r="O243" s="252"/>
      <c r="P243" s="252"/>
      <c r="Q243" s="252"/>
      <c r="R243" s="252"/>
      <c r="S243" s="252"/>
      <c r="T243" s="253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4" t="s">
        <v>136</v>
      </c>
      <c r="AU243" s="254" t="s">
        <v>85</v>
      </c>
      <c r="AV243" s="14" t="s">
        <v>134</v>
      </c>
      <c r="AW243" s="14" t="s">
        <v>31</v>
      </c>
      <c r="AX243" s="14" t="s">
        <v>83</v>
      </c>
      <c r="AY243" s="254" t="s">
        <v>126</v>
      </c>
    </row>
    <row r="244" s="2" customFormat="1" ht="24.15" customHeight="1">
      <c r="A244" s="38"/>
      <c r="B244" s="39"/>
      <c r="C244" s="218" t="s">
        <v>217</v>
      </c>
      <c r="D244" s="218" t="s">
        <v>128</v>
      </c>
      <c r="E244" s="219" t="s">
        <v>1055</v>
      </c>
      <c r="F244" s="220" t="s">
        <v>1056</v>
      </c>
      <c r="G244" s="221" t="s">
        <v>413</v>
      </c>
      <c r="H244" s="222">
        <v>52.5</v>
      </c>
      <c r="I244" s="223"/>
      <c r="J244" s="224">
        <f>ROUND(I244*H244,2)</f>
        <v>0</v>
      </c>
      <c r="K244" s="220" t="s">
        <v>132</v>
      </c>
      <c r="L244" s="225"/>
      <c r="M244" s="226" t="s">
        <v>1</v>
      </c>
      <c r="N244" s="227" t="s">
        <v>40</v>
      </c>
      <c r="O244" s="91"/>
      <c r="P244" s="228">
        <f>O244*H244</f>
        <v>0</v>
      </c>
      <c r="Q244" s="228">
        <v>0</v>
      </c>
      <c r="R244" s="228">
        <f>Q244*H244</f>
        <v>0</v>
      </c>
      <c r="S244" s="228">
        <v>0</v>
      </c>
      <c r="T244" s="229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30" t="s">
        <v>133</v>
      </c>
      <c r="AT244" s="230" t="s">
        <v>128</v>
      </c>
      <c r="AU244" s="230" t="s">
        <v>85</v>
      </c>
      <c r="AY244" s="17" t="s">
        <v>126</v>
      </c>
      <c r="BE244" s="231">
        <f>IF(N244="základní",J244,0)</f>
        <v>0</v>
      </c>
      <c r="BF244" s="231">
        <f>IF(N244="snížená",J244,0)</f>
        <v>0</v>
      </c>
      <c r="BG244" s="231">
        <f>IF(N244="zákl. přenesená",J244,0)</f>
        <v>0</v>
      </c>
      <c r="BH244" s="231">
        <f>IF(N244="sníž. přenesená",J244,0)</f>
        <v>0</v>
      </c>
      <c r="BI244" s="231">
        <f>IF(N244="nulová",J244,0)</f>
        <v>0</v>
      </c>
      <c r="BJ244" s="17" t="s">
        <v>83</v>
      </c>
      <c r="BK244" s="231">
        <f>ROUND(I244*H244,2)</f>
        <v>0</v>
      </c>
      <c r="BL244" s="17" t="s">
        <v>134</v>
      </c>
      <c r="BM244" s="230" t="s">
        <v>1408</v>
      </c>
    </row>
    <row r="245" s="15" customFormat="1">
      <c r="A245" s="15"/>
      <c r="B245" s="255"/>
      <c r="C245" s="256"/>
      <c r="D245" s="234" t="s">
        <v>136</v>
      </c>
      <c r="E245" s="257" t="s">
        <v>1</v>
      </c>
      <c r="F245" s="258" t="s">
        <v>1409</v>
      </c>
      <c r="G245" s="256"/>
      <c r="H245" s="257" t="s">
        <v>1</v>
      </c>
      <c r="I245" s="259"/>
      <c r="J245" s="256"/>
      <c r="K245" s="256"/>
      <c r="L245" s="260"/>
      <c r="M245" s="261"/>
      <c r="N245" s="262"/>
      <c r="O245" s="262"/>
      <c r="P245" s="262"/>
      <c r="Q245" s="262"/>
      <c r="R245" s="262"/>
      <c r="S245" s="262"/>
      <c r="T245" s="263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64" t="s">
        <v>136</v>
      </c>
      <c r="AU245" s="264" t="s">
        <v>85</v>
      </c>
      <c r="AV245" s="15" t="s">
        <v>83</v>
      </c>
      <c r="AW245" s="15" t="s">
        <v>31</v>
      </c>
      <c r="AX245" s="15" t="s">
        <v>75</v>
      </c>
      <c r="AY245" s="264" t="s">
        <v>126</v>
      </c>
    </row>
    <row r="246" s="15" customFormat="1">
      <c r="A246" s="15"/>
      <c r="B246" s="255"/>
      <c r="C246" s="256"/>
      <c r="D246" s="234" t="s">
        <v>136</v>
      </c>
      <c r="E246" s="257" t="s">
        <v>1</v>
      </c>
      <c r="F246" s="258" t="s">
        <v>147</v>
      </c>
      <c r="G246" s="256"/>
      <c r="H246" s="257" t="s">
        <v>1</v>
      </c>
      <c r="I246" s="259"/>
      <c r="J246" s="256"/>
      <c r="K246" s="256"/>
      <c r="L246" s="260"/>
      <c r="M246" s="261"/>
      <c r="N246" s="262"/>
      <c r="O246" s="262"/>
      <c r="P246" s="262"/>
      <c r="Q246" s="262"/>
      <c r="R246" s="262"/>
      <c r="S246" s="262"/>
      <c r="T246" s="263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64" t="s">
        <v>136</v>
      </c>
      <c r="AU246" s="264" t="s">
        <v>85</v>
      </c>
      <c r="AV246" s="15" t="s">
        <v>83</v>
      </c>
      <c r="AW246" s="15" t="s">
        <v>31</v>
      </c>
      <c r="AX246" s="15" t="s">
        <v>75</v>
      </c>
      <c r="AY246" s="264" t="s">
        <v>126</v>
      </c>
    </row>
    <row r="247" s="13" customFormat="1">
      <c r="A247" s="13"/>
      <c r="B247" s="232"/>
      <c r="C247" s="233"/>
      <c r="D247" s="234" t="s">
        <v>136</v>
      </c>
      <c r="E247" s="235" t="s">
        <v>1</v>
      </c>
      <c r="F247" s="236" t="s">
        <v>1410</v>
      </c>
      <c r="G247" s="233"/>
      <c r="H247" s="237">
        <v>7.5</v>
      </c>
      <c r="I247" s="238"/>
      <c r="J247" s="233"/>
      <c r="K247" s="233"/>
      <c r="L247" s="239"/>
      <c r="M247" s="240"/>
      <c r="N247" s="241"/>
      <c r="O247" s="241"/>
      <c r="P247" s="241"/>
      <c r="Q247" s="241"/>
      <c r="R247" s="241"/>
      <c r="S247" s="241"/>
      <c r="T247" s="242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3" t="s">
        <v>136</v>
      </c>
      <c r="AU247" s="243" t="s">
        <v>85</v>
      </c>
      <c r="AV247" s="13" t="s">
        <v>85</v>
      </c>
      <c r="AW247" s="13" t="s">
        <v>31</v>
      </c>
      <c r="AX247" s="13" t="s">
        <v>75</v>
      </c>
      <c r="AY247" s="243" t="s">
        <v>126</v>
      </c>
    </row>
    <row r="248" s="13" customFormat="1">
      <c r="A248" s="13"/>
      <c r="B248" s="232"/>
      <c r="C248" s="233"/>
      <c r="D248" s="234" t="s">
        <v>136</v>
      </c>
      <c r="E248" s="235" t="s">
        <v>1</v>
      </c>
      <c r="F248" s="236" t="s">
        <v>1411</v>
      </c>
      <c r="G248" s="233"/>
      <c r="H248" s="237">
        <v>11.25</v>
      </c>
      <c r="I248" s="238"/>
      <c r="J248" s="233"/>
      <c r="K248" s="233"/>
      <c r="L248" s="239"/>
      <c r="M248" s="240"/>
      <c r="N248" s="241"/>
      <c r="O248" s="241"/>
      <c r="P248" s="241"/>
      <c r="Q248" s="241"/>
      <c r="R248" s="241"/>
      <c r="S248" s="241"/>
      <c r="T248" s="242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3" t="s">
        <v>136</v>
      </c>
      <c r="AU248" s="243" t="s">
        <v>85</v>
      </c>
      <c r="AV248" s="13" t="s">
        <v>85</v>
      </c>
      <c r="AW248" s="13" t="s">
        <v>31</v>
      </c>
      <c r="AX248" s="13" t="s">
        <v>75</v>
      </c>
      <c r="AY248" s="243" t="s">
        <v>126</v>
      </c>
    </row>
    <row r="249" s="15" customFormat="1">
      <c r="A249" s="15"/>
      <c r="B249" s="255"/>
      <c r="C249" s="256"/>
      <c r="D249" s="234" t="s">
        <v>136</v>
      </c>
      <c r="E249" s="257" t="s">
        <v>1</v>
      </c>
      <c r="F249" s="258" t="s">
        <v>642</v>
      </c>
      <c r="G249" s="256"/>
      <c r="H249" s="257" t="s">
        <v>1</v>
      </c>
      <c r="I249" s="259"/>
      <c r="J249" s="256"/>
      <c r="K249" s="256"/>
      <c r="L249" s="260"/>
      <c r="M249" s="261"/>
      <c r="N249" s="262"/>
      <c r="O249" s="262"/>
      <c r="P249" s="262"/>
      <c r="Q249" s="262"/>
      <c r="R249" s="262"/>
      <c r="S249" s="262"/>
      <c r="T249" s="263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64" t="s">
        <v>136</v>
      </c>
      <c r="AU249" s="264" t="s">
        <v>85</v>
      </c>
      <c r="AV249" s="15" t="s">
        <v>83</v>
      </c>
      <c r="AW249" s="15" t="s">
        <v>31</v>
      </c>
      <c r="AX249" s="15" t="s">
        <v>75</v>
      </c>
      <c r="AY249" s="264" t="s">
        <v>126</v>
      </c>
    </row>
    <row r="250" s="13" customFormat="1">
      <c r="A250" s="13"/>
      <c r="B250" s="232"/>
      <c r="C250" s="233"/>
      <c r="D250" s="234" t="s">
        <v>136</v>
      </c>
      <c r="E250" s="235" t="s">
        <v>1</v>
      </c>
      <c r="F250" s="236" t="s">
        <v>1410</v>
      </c>
      <c r="G250" s="233"/>
      <c r="H250" s="237">
        <v>7.5</v>
      </c>
      <c r="I250" s="238"/>
      <c r="J250" s="233"/>
      <c r="K250" s="233"/>
      <c r="L250" s="239"/>
      <c r="M250" s="240"/>
      <c r="N250" s="241"/>
      <c r="O250" s="241"/>
      <c r="P250" s="241"/>
      <c r="Q250" s="241"/>
      <c r="R250" s="241"/>
      <c r="S250" s="241"/>
      <c r="T250" s="242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3" t="s">
        <v>136</v>
      </c>
      <c r="AU250" s="243" t="s">
        <v>85</v>
      </c>
      <c r="AV250" s="13" t="s">
        <v>85</v>
      </c>
      <c r="AW250" s="13" t="s">
        <v>31</v>
      </c>
      <c r="AX250" s="13" t="s">
        <v>75</v>
      </c>
      <c r="AY250" s="243" t="s">
        <v>126</v>
      </c>
    </row>
    <row r="251" s="13" customFormat="1">
      <c r="A251" s="13"/>
      <c r="B251" s="232"/>
      <c r="C251" s="233"/>
      <c r="D251" s="234" t="s">
        <v>136</v>
      </c>
      <c r="E251" s="235" t="s">
        <v>1</v>
      </c>
      <c r="F251" s="236" t="s">
        <v>1411</v>
      </c>
      <c r="G251" s="233"/>
      <c r="H251" s="237">
        <v>11.25</v>
      </c>
      <c r="I251" s="238"/>
      <c r="J251" s="233"/>
      <c r="K251" s="233"/>
      <c r="L251" s="239"/>
      <c r="M251" s="240"/>
      <c r="N251" s="241"/>
      <c r="O251" s="241"/>
      <c r="P251" s="241"/>
      <c r="Q251" s="241"/>
      <c r="R251" s="241"/>
      <c r="S251" s="241"/>
      <c r="T251" s="242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3" t="s">
        <v>136</v>
      </c>
      <c r="AU251" s="243" t="s">
        <v>85</v>
      </c>
      <c r="AV251" s="13" t="s">
        <v>85</v>
      </c>
      <c r="AW251" s="13" t="s">
        <v>31</v>
      </c>
      <c r="AX251" s="13" t="s">
        <v>75</v>
      </c>
      <c r="AY251" s="243" t="s">
        <v>126</v>
      </c>
    </row>
    <row r="252" s="15" customFormat="1">
      <c r="A252" s="15"/>
      <c r="B252" s="255"/>
      <c r="C252" s="256"/>
      <c r="D252" s="234" t="s">
        <v>136</v>
      </c>
      <c r="E252" s="257" t="s">
        <v>1</v>
      </c>
      <c r="F252" s="258" t="s">
        <v>1378</v>
      </c>
      <c r="G252" s="256"/>
      <c r="H252" s="257" t="s">
        <v>1</v>
      </c>
      <c r="I252" s="259"/>
      <c r="J252" s="256"/>
      <c r="K252" s="256"/>
      <c r="L252" s="260"/>
      <c r="M252" s="261"/>
      <c r="N252" s="262"/>
      <c r="O252" s="262"/>
      <c r="P252" s="262"/>
      <c r="Q252" s="262"/>
      <c r="R252" s="262"/>
      <c r="S252" s="262"/>
      <c r="T252" s="263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64" t="s">
        <v>136</v>
      </c>
      <c r="AU252" s="264" t="s">
        <v>85</v>
      </c>
      <c r="AV252" s="15" t="s">
        <v>83</v>
      </c>
      <c r="AW252" s="15" t="s">
        <v>31</v>
      </c>
      <c r="AX252" s="15" t="s">
        <v>75</v>
      </c>
      <c r="AY252" s="264" t="s">
        <v>126</v>
      </c>
    </row>
    <row r="253" s="13" customFormat="1">
      <c r="A253" s="13"/>
      <c r="B253" s="232"/>
      <c r="C253" s="233"/>
      <c r="D253" s="234" t="s">
        <v>136</v>
      </c>
      <c r="E253" s="235" t="s">
        <v>1</v>
      </c>
      <c r="F253" s="236" t="s">
        <v>1412</v>
      </c>
      <c r="G253" s="233"/>
      <c r="H253" s="237">
        <v>6</v>
      </c>
      <c r="I253" s="238"/>
      <c r="J253" s="233"/>
      <c r="K253" s="233"/>
      <c r="L253" s="239"/>
      <c r="M253" s="240"/>
      <c r="N253" s="241"/>
      <c r="O253" s="241"/>
      <c r="P253" s="241"/>
      <c r="Q253" s="241"/>
      <c r="R253" s="241"/>
      <c r="S253" s="241"/>
      <c r="T253" s="242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3" t="s">
        <v>136</v>
      </c>
      <c r="AU253" s="243" t="s">
        <v>85</v>
      </c>
      <c r="AV253" s="13" t="s">
        <v>85</v>
      </c>
      <c r="AW253" s="13" t="s">
        <v>31</v>
      </c>
      <c r="AX253" s="13" t="s">
        <v>75</v>
      </c>
      <c r="AY253" s="243" t="s">
        <v>126</v>
      </c>
    </row>
    <row r="254" s="13" customFormat="1">
      <c r="A254" s="13"/>
      <c r="B254" s="232"/>
      <c r="C254" s="233"/>
      <c r="D254" s="234" t="s">
        <v>136</v>
      </c>
      <c r="E254" s="235" t="s">
        <v>1</v>
      </c>
      <c r="F254" s="236" t="s">
        <v>1413</v>
      </c>
      <c r="G254" s="233"/>
      <c r="H254" s="237">
        <v>9</v>
      </c>
      <c r="I254" s="238"/>
      <c r="J254" s="233"/>
      <c r="K254" s="233"/>
      <c r="L254" s="239"/>
      <c r="M254" s="240"/>
      <c r="N254" s="241"/>
      <c r="O254" s="241"/>
      <c r="P254" s="241"/>
      <c r="Q254" s="241"/>
      <c r="R254" s="241"/>
      <c r="S254" s="241"/>
      <c r="T254" s="242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3" t="s">
        <v>136</v>
      </c>
      <c r="AU254" s="243" t="s">
        <v>85</v>
      </c>
      <c r="AV254" s="13" t="s">
        <v>85</v>
      </c>
      <c r="AW254" s="13" t="s">
        <v>31</v>
      </c>
      <c r="AX254" s="13" t="s">
        <v>75</v>
      </c>
      <c r="AY254" s="243" t="s">
        <v>126</v>
      </c>
    </row>
    <row r="255" s="14" customFormat="1">
      <c r="A255" s="14"/>
      <c r="B255" s="244"/>
      <c r="C255" s="245"/>
      <c r="D255" s="234" t="s">
        <v>136</v>
      </c>
      <c r="E255" s="246" t="s">
        <v>1</v>
      </c>
      <c r="F255" s="247" t="s">
        <v>139</v>
      </c>
      <c r="G255" s="245"/>
      <c r="H255" s="248">
        <v>52.5</v>
      </c>
      <c r="I255" s="249"/>
      <c r="J255" s="245"/>
      <c r="K255" s="245"/>
      <c r="L255" s="250"/>
      <c r="M255" s="251"/>
      <c r="N255" s="252"/>
      <c r="O255" s="252"/>
      <c r="P255" s="252"/>
      <c r="Q255" s="252"/>
      <c r="R255" s="252"/>
      <c r="S255" s="252"/>
      <c r="T255" s="253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4" t="s">
        <v>136</v>
      </c>
      <c r="AU255" s="254" t="s">
        <v>85</v>
      </c>
      <c r="AV255" s="14" t="s">
        <v>134</v>
      </c>
      <c r="AW255" s="14" t="s">
        <v>31</v>
      </c>
      <c r="AX255" s="14" t="s">
        <v>83</v>
      </c>
      <c r="AY255" s="254" t="s">
        <v>126</v>
      </c>
    </row>
    <row r="256" s="12" customFormat="1" ht="22.8" customHeight="1">
      <c r="A256" s="12"/>
      <c r="B256" s="202"/>
      <c r="C256" s="203"/>
      <c r="D256" s="204" t="s">
        <v>74</v>
      </c>
      <c r="E256" s="216" t="s">
        <v>165</v>
      </c>
      <c r="F256" s="216" t="s">
        <v>271</v>
      </c>
      <c r="G256" s="203"/>
      <c r="H256" s="203"/>
      <c r="I256" s="206"/>
      <c r="J256" s="217">
        <f>BK256</f>
        <v>0</v>
      </c>
      <c r="K256" s="203"/>
      <c r="L256" s="208"/>
      <c r="M256" s="209"/>
      <c r="N256" s="210"/>
      <c r="O256" s="210"/>
      <c r="P256" s="211">
        <f>SUM(P257:P397)</f>
        <v>0</v>
      </c>
      <c r="Q256" s="210"/>
      <c r="R256" s="211">
        <f>SUM(R257:R397)</f>
        <v>0.0052500000000000003</v>
      </c>
      <c r="S256" s="210"/>
      <c r="T256" s="212">
        <f>SUM(T257:T397)</f>
        <v>0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213" t="s">
        <v>83</v>
      </c>
      <c r="AT256" s="214" t="s">
        <v>74</v>
      </c>
      <c r="AU256" s="214" t="s">
        <v>83</v>
      </c>
      <c r="AY256" s="213" t="s">
        <v>126</v>
      </c>
      <c r="BK256" s="215">
        <f>SUM(BK257:BK397)</f>
        <v>0</v>
      </c>
    </row>
    <row r="257" s="2" customFormat="1" ht="37.8" customHeight="1">
      <c r="A257" s="38"/>
      <c r="B257" s="39"/>
      <c r="C257" s="265" t="s">
        <v>8</v>
      </c>
      <c r="D257" s="265" t="s">
        <v>273</v>
      </c>
      <c r="E257" s="266" t="s">
        <v>1066</v>
      </c>
      <c r="F257" s="267" t="s">
        <v>1067</v>
      </c>
      <c r="G257" s="268" t="s">
        <v>413</v>
      </c>
      <c r="H257" s="269">
        <v>52.5</v>
      </c>
      <c r="I257" s="270"/>
      <c r="J257" s="271">
        <f>ROUND(I257*H257,2)</f>
        <v>0</v>
      </c>
      <c r="K257" s="267" t="s">
        <v>1068</v>
      </c>
      <c r="L257" s="44"/>
      <c r="M257" s="272" t="s">
        <v>1</v>
      </c>
      <c r="N257" s="273" t="s">
        <v>40</v>
      </c>
      <c r="O257" s="91"/>
      <c r="P257" s="228">
        <f>O257*H257</f>
        <v>0</v>
      </c>
      <c r="Q257" s="228">
        <v>0.00010000000000000001</v>
      </c>
      <c r="R257" s="228">
        <f>Q257*H257</f>
        <v>0.0052500000000000003</v>
      </c>
      <c r="S257" s="228">
        <v>0</v>
      </c>
      <c r="T257" s="229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30" t="s">
        <v>134</v>
      </c>
      <c r="AT257" s="230" t="s">
        <v>273</v>
      </c>
      <c r="AU257" s="230" t="s">
        <v>85</v>
      </c>
      <c r="AY257" s="17" t="s">
        <v>126</v>
      </c>
      <c r="BE257" s="231">
        <f>IF(N257="základní",J257,0)</f>
        <v>0</v>
      </c>
      <c r="BF257" s="231">
        <f>IF(N257="snížená",J257,0)</f>
        <v>0</v>
      </c>
      <c r="BG257" s="231">
        <f>IF(N257="zákl. přenesená",J257,0)</f>
        <v>0</v>
      </c>
      <c r="BH257" s="231">
        <f>IF(N257="sníž. přenesená",J257,0)</f>
        <v>0</v>
      </c>
      <c r="BI257" s="231">
        <f>IF(N257="nulová",J257,0)</f>
        <v>0</v>
      </c>
      <c r="BJ257" s="17" t="s">
        <v>83</v>
      </c>
      <c r="BK257" s="231">
        <f>ROUND(I257*H257,2)</f>
        <v>0</v>
      </c>
      <c r="BL257" s="17" t="s">
        <v>134</v>
      </c>
      <c r="BM257" s="230" t="s">
        <v>1414</v>
      </c>
    </row>
    <row r="258" s="2" customFormat="1">
      <c r="A258" s="38"/>
      <c r="B258" s="39"/>
      <c r="C258" s="40"/>
      <c r="D258" s="234" t="s">
        <v>277</v>
      </c>
      <c r="E258" s="40"/>
      <c r="F258" s="274" t="s">
        <v>1070</v>
      </c>
      <c r="G258" s="40"/>
      <c r="H258" s="40"/>
      <c r="I258" s="275"/>
      <c r="J258" s="40"/>
      <c r="K258" s="40"/>
      <c r="L258" s="44"/>
      <c r="M258" s="276"/>
      <c r="N258" s="277"/>
      <c r="O258" s="91"/>
      <c r="P258" s="91"/>
      <c r="Q258" s="91"/>
      <c r="R258" s="91"/>
      <c r="S258" s="91"/>
      <c r="T258" s="92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277</v>
      </c>
      <c r="AU258" s="17" t="s">
        <v>85</v>
      </c>
    </row>
    <row r="259" s="15" customFormat="1">
      <c r="A259" s="15"/>
      <c r="B259" s="255"/>
      <c r="C259" s="256"/>
      <c r="D259" s="234" t="s">
        <v>136</v>
      </c>
      <c r="E259" s="257" t="s">
        <v>1</v>
      </c>
      <c r="F259" s="258" t="s">
        <v>1409</v>
      </c>
      <c r="G259" s="256"/>
      <c r="H259" s="257" t="s">
        <v>1</v>
      </c>
      <c r="I259" s="259"/>
      <c r="J259" s="256"/>
      <c r="K259" s="256"/>
      <c r="L259" s="260"/>
      <c r="M259" s="261"/>
      <c r="N259" s="262"/>
      <c r="O259" s="262"/>
      <c r="P259" s="262"/>
      <c r="Q259" s="262"/>
      <c r="R259" s="262"/>
      <c r="S259" s="262"/>
      <c r="T259" s="263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64" t="s">
        <v>136</v>
      </c>
      <c r="AU259" s="264" t="s">
        <v>85</v>
      </c>
      <c r="AV259" s="15" t="s">
        <v>83</v>
      </c>
      <c r="AW259" s="15" t="s">
        <v>31</v>
      </c>
      <c r="AX259" s="15" t="s">
        <v>75</v>
      </c>
      <c r="AY259" s="264" t="s">
        <v>126</v>
      </c>
    </row>
    <row r="260" s="15" customFormat="1">
      <c r="A260" s="15"/>
      <c r="B260" s="255"/>
      <c r="C260" s="256"/>
      <c r="D260" s="234" t="s">
        <v>136</v>
      </c>
      <c r="E260" s="257" t="s">
        <v>1</v>
      </c>
      <c r="F260" s="258" t="s">
        <v>147</v>
      </c>
      <c r="G260" s="256"/>
      <c r="H260" s="257" t="s">
        <v>1</v>
      </c>
      <c r="I260" s="259"/>
      <c r="J260" s="256"/>
      <c r="K260" s="256"/>
      <c r="L260" s="260"/>
      <c r="M260" s="261"/>
      <c r="N260" s="262"/>
      <c r="O260" s="262"/>
      <c r="P260" s="262"/>
      <c r="Q260" s="262"/>
      <c r="R260" s="262"/>
      <c r="S260" s="262"/>
      <c r="T260" s="263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64" t="s">
        <v>136</v>
      </c>
      <c r="AU260" s="264" t="s">
        <v>85</v>
      </c>
      <c r="AV260" s="15" t="s">
        <v>83</v>
      </c>
      <c r="AW260" s="15" t="s">
        <v>31</v>
      </c>
      <c r="AX260" s="15" t="s">
        <v>75</v>
      </c>
      <c r="AY260" s="264" t="s">
        <v>126</v>
      </c>
    </row>
    <row r="261" s="13" customFormat="1">
      <c r="A261" s="13"/>
      <c r="B261" s="232"/>
      <c r="C261" s="233"/>
      <c r="D261" s="234" t="s">
        <v>136</v>
      </c>
      <c r="E261" s="235" t="s">
        <v>1</v>
      </c>
      <c r="F261" s="236" t="s">
        <v>1410</v>
      </c>
      <c r="G261" s="233"/>
      <c r="H261" s="237">
        <v>7.5</v>
      </c>
      <c r="I261" s="238"/>
      <c r="J261" s="233"/>
      <c r="K261" s="233"/>
      <c r="L261" s="239"/>
      <c r="M261" s="240"/>
      <c r="N261" s="241"/>
      <c r="O261" s="241"/>
      <c r="P261" s="241"/>
      <c r="Q261" s="241"/>
      <c r="R261" s="241"/>
      <c r="S261" s="241"/>
      <c r="T261" s="242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3" t="s">
        <v>136</v>
      </c>
      <c r="AU261" s="243" t="s">
        <v>85</v>
      </c>
      <c r="AV261" s="13" t="s">
        <v>85</v>
      </c>
      <c r="AW261" s="13" t="s">
        <v>31</v>
      </c>
      <c r="AX261" s="13" t="s">
        <v>75</v>
      </c>
      <c r="AY261" s="243" t="s">
        <v>126</v>
      </c>
    </row>
    <row r="262" s="13" customFormat="1">
      <c r="A262" s="13"/>
      <c r="B262" s="232"/>
      <c r="C262" s="233"/>
      <c r="D262" s="234" t="s">
        <v>136</v>
      </c>
      <c r="E262" s="235" t="s">
        <v>1</v>
      </c>
      <c r="F262" s="236" t="s">
        <v>1411</v>
      </c>
      <c r="G262" s="233"/>
      <c r="H262" s="237">
        <v>11.25</v>
      </c>
      <c r="I262" s="238"/>
      <c r="J262" s="233"/>
      <c r="K262" s="233"/>
      <c r="L262" s="239"/>
      <c r="M262" s="240"/>
      <c r="N262" s="241"/>
      <c r="O262" s="241"/>
      <c r="P262" s="241"/>
      <c r="Q262" s="241"/>
      <c r="R262" s="241"/>
      <c r="S262" s="241"/>
      <c r="T262" s="242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3" t="s">
        <v>136</v>
      </c>
      <c r="AU262" s="243" t="s">
        <v>85</v>
      </c>
      <c r="AV262" s="13" t="s">
        <v>85</v>
      </c>
      <c r="AW262" s="13" t="s">
        <v>31</v>
      </c>
      <c r="AX262" s="13" t="s">
        <v>75</v>
      </c>
      <c r="AY262" s="243" t="s">
        <v>126</v>
      </c>
    </row>
    <row r="263" s="15" customFormat="1">
      <c r="A263" s="15"/>
      <c r="B263" s="255"/>
      <c r="C263" s="256"/>
      <c r="D263" s="234" t="s">
        <v>136</v>
      </c>
      <c r="E263" s="257" t="s">
        <v>1</v>
      </c>
      <c r="F263" s="258" t="s">
        <v>642</v>
      </c>
      <c r="G263" s="256"/>
      <c r="H263" s="257" t="s">
        <v>1</v>
      </c>
      <c r="I263" s="259"/>
      <c r="J263" s="256"/>
      <c r="K263" s="256"/>
      <c r="L263" s="260"/>
      <c r="M263" s="261"/>
      <c r="N263" s="262"/>
      <c r="O263" s="262"/>
      <c r="P263" s="262"/>
      <c r="Q263" s="262"/>
      <c r="R263" s="262"/>
      <c r="S263" s="262"/>
      <c r="T263" s="263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T263" s="264" t="s">
        <v>136</v>
      </c>
      <c r="AU263" s="264" t="s">
        <v>85</v>
      </c>
      <c r="AV263" s="15" t="s">
        <v>83</v>
      </c>
      <c r="AW263" s="15" t="s">
        <v>31</v>
      </c>
      <c r="AX263" s="15" t="s">
        <v>75</v>
      </c>
      <c r="AY263" s="264" t="s">
        <v>126</v>
      </c>
    </row>
    <row r="264" s="13" customFormat="1">
      <c r="A264" s="13"/>
      <c r="B264" s="232"/>
      <c r="C264" s="233"/>
      <c r="D264" s="234" t="s">
        <v>136</v>
      </c>
      <c r="E264" s="235" t="s">
        <v>1</v>
      </c>
      <c r="F264" s="236" t="s">
        <v>1410</v>
      </c>
      <c r="G264" s="233"/>
      <c r="H264" s="237">
        <v>7.5</v>
      </c>
      <c r="I264" s="238"/>
      <c r="J264" s="233"/>
      <c r="K264" s="233"/>
      <c r="L264" s="239"/>
      <c r="M264" s="240"/>
      <c r="N264" s="241"/>
      <c r="O264" s="241"/>
      <c r="P264" s="241"/>
      <c r="Q264" s="241"/>
      <c r="R264" s="241"/>
      <c r="S264" s="241"/>
      <c r="T264" s="242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3" t="s">
        <v>136</v>
      </c>
      <c r="AU264" s="243" t="s">
        <v>85</v>
      </c>
      <c r="AV264" s="13" t="s">
        <v>85</v>
      </c>
      <c r="AW264" s="13" t="s">
        <v>31</v>
      </c>
      <c r="AX264" s="13" t="s">
        <v>75</v>
      </c>
      <c r="AY264" s="243" t="s">
        <v>126</v>
      </c>
    </row>
    <row r="265" s="13" customFormat="1">
      <c r="A265" s="13"/>
      <c r="B265" s="232"/>
      <c r="C265" s="233"/>
      <c r="D265" s="234" t="s">
        <v>136</v>
      </c>
      <c r="E265" s="235" t="s">
        <v>1</v>
      </c>
      <c r="F265" s="236" t="s">
        <v>1411</v>
      </c>
      <c r="G265" s="233"/>
      <c r="H265" s="237">
        <v>11.25</v>
      </c>
      <c r="I265" s="238"/>
      <c r="J265" s="233"/>
      <c r="K265" s="233"/>
      <c r="L265" s="239"/>
      <c r="M265" s="240"/>
      <c r="N265" s="241"/>
      <c r="O265" s="241"/>
      <c r="P265" s="241"/>
      <c r="Q265" s="241"/>
      <c r="R265" s="241"/>
      <c r="S265" s="241"/>
      <c r="T265" s="242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3" t="s">
        <v>136</v>
      </c>
      <c r="AU265" s="243" t="s">
        <v>85</v>
      </c>
      <c r="AV265" s="13" t="s">
        <v>85</v>
      </c>
      <c r="AW265" s="13" t="s">
        <v>31</v>
      </c>
      <c r="AX265" s="13" t="s">
        <v>75</v>
      </c>
      <c r="AY265" s="243" t="s">
        <v>126</v>
      </c>
    </row>
    <row r="266" s="15" customFormat="1">
      <c r="A266" s="15"/>
      <c r="B266" s="255"/>
      <c r="C266" s="256"/>
      <c r="D266" s="234" t="s">
        <v>136</v>
      </c>
      <c r="E266" s="257" t="s">
        <v>1</v>
      </c>
      <c r="F266" s="258" t="s">
        <v>1378</v>
      </c>
      <c r="G266" s="256"/>
      <c r="H266" s="257" t="s">
        <v>1</v>
      </c>
      <c r="I266" s="259"/>
      <c r="J266" s="256"/>
      <c r="K266" s="256"/>
      <c r="L266" s="260"/>
      <c r="M266" s="261"/>
      <c r="N266" s="262"/>
      <c r="O266" s="262"/>
      <c r="P266" s="262"/>
      <c r="Q266" s="262"/>
      <c r="R266" s="262"/>
      <c r="S266" s="262"/>
      <c r="T266" s="263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T266" s="264" t="s">
        <v>136</v>
      </c>
      <c r="AU266" s="264" t="s">
        <v>85</v>
      </c>
      <c r="AV266" s="15" t="s">
        <v>83</v>
      </c>
      <c r="AW266" s="15" t="s">
        <v>31</v>
      </c>
      <c r="AX266" s="15" t="s">
        <v>75</v>
      </c>
      <c r="AY266" s="264" t="s">
        <v>126</v>
      </c>
    </row>
    <row r="267" s="13" customFormat="1">
      <c r="A267" s="13"/>
      <c r="B267" s="232"/>
      <c r="C267" s="233"/>
      <c r="D267" s="234" t="s">
        <v>136</v>
      </c>
      <c r="E267" s="235" t="s">
        <v>1</v>
      </c>
      <c r="F267" s="236" t="s">
        <v>1412</v>
      </c>
      <c r="G267" s="233"/>
      <c r="H267" s="237">
        <v>6</v>
      </c>
      <c r="I267" s="238"/>
      <c r="J267" s="233"/>
      <c r="K267" s="233"/>
      <c r="L267" s="239"/>
      <c r="M267" s="240"/>
      <c r="N267" s="241"/>
      <c r="O267" s="241"/>
      <c r="P267" s="241"/>
      <c r="Q267" s="241"/>
      <c r="R267" s="241"/>
      <c r="S267" s="241"/>
      <c r="T267" s="242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3" t="s">
        <v>136</v>
      </c>
      <c r="AU267" s="243" t="s">
        <v>85</v>
      </c>
      <c r="AV267" s="13" t="s">
        <v>85</v>
      </c>
      <c r="AW267" s="13" t="s">
        <v>31</v>
      </c>
      <c r="AX267" s="13" t="s">
        <v>75</v>
      </c>
      <c r="AY267" s="243" t="s">
        <v>126</v>
      </c>
    </row>
    <row r="268" s="13" customFormat="1">
      <c r="A268" s="13"/>
      <c r="B268" s="232"/>
      <c r="C268" s="233"/>
      <c r="D268" s="234" t="s">
        <v>136</v>
      </c>
      <c r="E268" s="235" t="s">
        <v>1</v>
      </c>
      <c r="F268" s="236" t="s">
        <v>1413</v>
      </c>
      <c r="G268" s="233"/>
      <c r="H268" s="237">
        <v>9</v>
      </c>
      <c r="I268" s="238"/>
      <c r="J268" s="233"/>
      <c r="K268" s="233"/>
      <c r="L268" s="239"/>
      <c r="M268" s="240"/>
      <c r="N268" s="241"/>
      <c r="O268" s="241"/>
      <c r="P268" s="241"/>
      <c r="Q268" s="241"/>
      <c r="R268" s="241"/>
      <c r="S268" s="241"/>
      <c r="T268" s="242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3" t="s">
        <v>136</v>
      </c>
      <c r="AU268" s="243" t="s">
        <v>85</v>
      </c>
      <c r="AV268" s="13" t="s">
        <v>85</v>
      </c>
      <c r="AW268" s="13" t="s">
        <v>31</v>
      </c>
      <c r="AX268" s="13" t="s">
        <v>75</v>
      </c>
      <c r="AY268" s="243" t="s">
        <v>126</v>
      </c>
    </row>
    <row r="269" s="14" customFormat="1">
      <c r="A269" s="14"/>
      <c r="B269" s="244"/>
      <c r="C269" s="245"/>
      <c r="D269" s="234" t="s">
        <v>136</v>
      </c>
      <c r="E269" s="246" t="s">
        <v>1</v>
      </c>
      <c r="F269" s="247" t="s">
        <v>139</v>
      </c>
      <c r="G269" s="245"/>
      <c r="H269" s="248">
        <v>52.5</v>
      </c>
      <c r="I269" s="249"/>
      <c r="J269" s="245"/>
      <c r="K269" s="245"/>
      <c r="L269" s="250"/>
      <c r="M269" s="251"/>
      <c r="N269" s="252"/>
      <c r="O269" s="252"/>
      <c r="P269" s="252"/>
      <c r="Q269" s="252"/>
      <c r="R269" s="252"/>
      <c r="S269" s="252"/>
      <c r="T269" s="253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4" t="s">
        <v>136</v>
      </c>
      <c r="AU269" s="254" t="s">
        <v>85</v>
      </c>
      <c r="AV269" s="14" t="s">
        <v>134</v>
      </c>
      <c r="AW269" s="14" t="s">
        <v>31</v>
      </c>
      <c r="AX269" s="14" t="s">
        <v>83</v>
      </c>
      <c r="AY269" s="254" t="s">
        <v>126</v>
      </c>
    </row>
    <row r="270" s="2" customFormat="1" ht="76.35" customHeight="1">
      <c r="A270" s="38"/>
      <c r="B270" s="39"/>
      <c r="C270" s="265" t="s">
        <v>226</v>
      </c>
      <c r="D270" s="265" t="s">
        <v>273</v>
      </c>
      <c r="E270" s="266" t="s">
        <v>1415</v>
      </c>
      <c r="F270" s="267" t="s">
        <v>1416</v>
      </c>
      <c r="G270" s="268" t="s">
        <v>250</v>
      </c>
      <c r="H270" s="269">
        <v>29.600000000000001</v>
      </c>
      <c r="I270" s="270"/>
      <c r="J270" s="271">
        <f>ROUND(I270*H270,2)</f>
        <v>0</v>
      </c>
      <c r="K270" s="267" t="s">
        <v>132</v>
      </c>
      <c r="L270" s="44"/>
      <c r="M270" s="272" t="s">
        <v>1</v>
      </c>
      <c r="N270" s="273" t="s">
        <v>40</v>
      </c>
      <c r="O270" s="91"/>
      <c r="P270" s="228">
        <f>O270*H270</f>
        <v>0</v>
      </c>
      <c r="Q270" s="228">
        <v>0</v>
      </c>
      <c r="R270" s="228">
        <f>Q270*H270</f>
        <v>0</v>
      </c>
      <c r="S270" s="228">
        <v>0</v>
      </c>
      <c r="T270" s="229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30" t="s">
        <v>134</v>
      </c>
      <c r="AT270" s="230" t="s">
        <v>273</v>
      </c>
      <c r="AU270" s="230" t="s">
        <v>85</v>
      </c>
      <c r="AY270" s="17" t="s">
        <v>126</v>
      </c>
      <c r="BE270" s="231">
        <f>IF(N270="základní",J270,0)</f>
        <v>0</v>
      </c>
      <c r="BF270" s="231">
        <f>IF(N270="snížená",J270,0)</f>
        <v>0</v>
      </c>
      <c r="BG270" s="231">
        <f>IF(N270="zákl. přenesená",J270,0)</f>
        <v>0</v>
      </c>
      <c r="BH270" s="231">
        <f>IF(N270="sníž. přenesená",J270,0)</f>
        <v>0</v>
      </c>
      <c r="BI270" s="231">
        <f>IF(N270="nulová",J270,0)</f>
        <v>0</v>
      </c>
      <c r="BJ270" s="17" t="s">
        <v>83</v>
      </c>
      <c r="BK270" s="231">
        <f>ROUND(I270*H270,2)</f>
        <v>0</v>
      </c>
      <c r="BL270" s="17" t="s">
        <v>134</v>
      </c>
      <c r="BM270" s="230" t="s">
        <v>1417</v>
      </c>
    </row>
    <row r="271" s="15" customFormat="1">
      <c r="A271" s="15"/>
      <c r="B271" s="255"/>
      <c r="C271" s="256"/>
      <c r="D271" s="234" t="s">
        <v>136</v>
      </c>
      <c r="E271" s="257" t="s">
        <v>1</v>
      </c>
      <c r="F271" s="258" t="s">
        <v>1418</v>
      </c>
      <c r="G271" s="256"/>
      <c r="H271" s="257" t="s">
        <v>1</v>
      </c>
      <c r="I271" s="259"/>
      <c r="J271" s="256"/>
      <c r="K271" s="256"/>
      <c r="L271" s="260"/>
      <c r="M271" s="261"/>
      <c r="N271" s="262"/>
      <c r="O271" s="262"/>
      <c r="P271" s="262"/>
      <c r="Q271" s="262"/>
      <c r="R271" s="262"/>
      <c r="S271" s="262"/>
      <c r="T271" s="263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T271" s="264" t="s">
        <v>136</v>
      </c>
      <c r="AU271" s="264" t="s">
        <v>85</v>
      </c>
      <c r="AV271" s="15" t="s">
        <v>83</v>
      </c>
      <c r="AW271" s="15" t="s">
        <v>31</v>
      </c>
      <c r="AX271" s="15" t="s">
        <v>75</v>
      </c>
      <c r="AY271" s="264" t="s">
        <v>126</v>
      </c>
    </row>
    <row r="272" s="15" customFormat="1">
      <c r="A272" s="15"/>
      <c r="B272" s="255"/>
      <c r="C272" s="256"/>
      <c r="D272" s="234" t="s">
        <v>136</v>
      </c>
      <c r="E272" s="257" t="s">
        <v>1</v>
      </c>
      <c r="F272" s="258" t="s">
        <v>147</v>
      </c>
      <c r="G272" s="256"/>
      <c r="H272" s="257" t="s">
        <v>1</v>
      </c>
      <c r="I272" s="259"/>
      <c r="J272" s="256"/>
      <c r="K272" s="256"/>
      <c r="L272" s="260"/>
      <c r="M272" s="261"/>
      <c r="N272" s="262"/>
      <c r="O272" s="262"/>
      <c r="P272" s="262"/>
      <c r="Q272" s="262"/>
      <c r="R272" s="262"/>
      <c r="S272" s="262"/>
      <c r="T272" s="263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T272" s="264" t="s">
        <v>136</v>
      </c>
      <c r="AU272" s="264" t="s">
        <v>85</v>
      </c>
      <c r="AV272" s="15" t="s">
        <v>83</v>
      </c>
      <c r="AW272" s="15" t="s">
        <v>31</v>
      </c>
      <c r="AX272" s="15" t="s">
        <v>75</v>
      </c>
      <c r="AY272" s="264" t="s">
        <v>126</v>
      </c>
    </row>
    <row r="273" s="13" customFormat="1">
      <c r="A273" s="13"/>
      <c r="B273" s="232"/>
      <c r="C273" s="233"/>
      <c r="D273" s="234" t="s">
        <v>136</v>
      </c>
      <c r="E273" s="235" t="s">
        <v>1</v>
      </c>
      <c r="F273" s="236" t="s">
        <v>1406</v>
      </c>
      <c r="G273" s="233"/>
      <c r="H273" s="237">
        <v>13.6</v>
      </c>
      <c r="I273" s="238"/>
      <c r="J273" s="233"/>
      <c r="K273" s="233"/>
      <c r="L273" s="239"/>
      <c r="M273" s="240"/>
      <c r="N273" s="241"/>
      <c r="O273" s="241"/>
      <c r="P273" s="241"/>
      <c r="Q273" s="241"/>
      <c r="R273" s="241"/>
      <c r="S273" s="241"/>
      <c r="T273" s="242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3" t="s">
        <v>136</v>
      </c>
      <c r="AU273" s="243" t="s">
        <v>85</v>
      </c>
      <c r="AV273" s="13" t="s">
        <v>85</v>
      </c>
      <c r="AW273" s="13" t="s">
        <v>31</v>
      </c>
      <c r="AX273" s="13" t="s">
        <v>75</v>
      </c>
      <c r="AY273" s="243" t="s">
        <v>126</v>
      </c>
    </row>
    <row r="274" s="15" customFormat="1">
      <c r="A274" s="15"/>
      <c r="B274" s="255"/>
      <c r="C274" s="256"/>
      <c r="D274" s="234" t="s">
        <v>136</v>
      </c>
      <c r="E274" s="257" t="s">
        <v>1</v>
      </c>
      <c r="F274" s="258" t="s">
        <v>642</v>
      </c>
      <c r="G274" s="256"/>
      <c r="H274" s="257" t="s">
        <v>1</v>
      </c>
      <c r="I274" s="259"/>
      <c r="J274" s="256"/>
      <c r="K274" s="256"/>
      <c r="L274" s="260"/>
      <c r="M274" s="261"/>
      <c r="N274" s="262"/>
      <c r="O274" s="262"/>
      <c r="P274" s="262"/>
      <c r="Q274" s="262"/>
      <c r="R274" s="262"/>
      <c r="S274" s="262"/>
      <c r="T274" s="263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64" t="s">
        <v>136</v>
      </c>
      <c r="AU274" s="264" t="s">
        <v>85</v>
      </c>
      <c r="AV274" s="15" t="s">
        <v>83</v>
      </c>
      <c r="AW274" s="15" t="s">
        <v>31</v>
      </c>
      <c r="AX274" s="15" t="s">
        <v>75</v>
      </c>
      <c r="AY274" s="264" t="s">
        <v>126</v>
      </c>
    </row>
    <row r="275" s="13" customFormat="1">
      <c r="A275" s="13"/>
      <c r="B275" s="232"/>
      <c r="C275" s="233"/>
      <c r="D275" s="234" t="s">
        <v>136</v>
      </c>
      <c r="E275" s="235" t="s">
        <v>1</v>
      </c>
      <c r="F275" s="236" t="s">
        <v>1407</v>
      </c>
      <c r="G275" s="233"/>
      <c r="H275" s="237">
        <v>16</v>
      </c>
      <c r="I275" s="238"/>
      <c r="J275" s="233"/>
      <c r="K275" s="233"/>
      <c r="L275" s="239"/>
      <c r="M275" s="240"/>
      <c r="N275" s="241"/>
      <c r="O275" s="241"/>
      <c r="P275" s="241"/>
      <c r="Q275" s="241"/>
      <c r="R275" s="241"/>
      <c r="S275" s="241"/>
      <c r="T275" s="242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3" t="s">
        <v>136</v>
      </c>
      <c r="AU275" s="243" t="s">
        <v>85</v>
      </c>
      <c r="AV275" s="13" t="s">
        <v>85</v>
      </c>
      <c r="AW275" s="13" t="s">
        <v>31</v>
      </c>
      <c r="AX275" s="13" t="s">
        <v>75</v>
      </c>
      <c r="AY275" s="243" t="s">
        <v>126</v>
      </c>
    </row>
    <row r="276" s="14" customFormat="1">
      <c r="A276" s="14"/>
      <c r="B276" s="244"/>
      <c r="C276" s="245"/>
      <c r="D276" s="234" t="s">
        <v>136</v>
      </c>
      <c r="E276" s="246" t="s">
        <v>1</v>
      </c>
      <c r="F276" s="247" t="s">
        <v>139</v>
      </c>
      <c r="G276" s="245"/>
      <c r="H276" s="248">
        <v>29.600000000000001</v>
      </c>
      <c r="I276" s="249"/>
      <c r="J276" s="245"/>
      <c r="K276" s="245"/>
      <c r="L276" s="250"/>
      <c r="M276" s="251"/>
      <c r="N276" s="252"/>
      <c r="O276" s="252"/>
      <c r="P276" s="252"/>
      <c r="Q276" s="252"/>
      <c r="R276" s="252"/>
      <c r="S276" s="252"/>
      <c r="T276" s="253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4" t="s">
        <v>136</v>
      </c>
      <c r="AU276" s="254" t="s">
        <v>85</v>
      </c>
      <c r="AV276" s="14" t="s">
        <v>134</v>
      </c>
      <c r="AW276" s="14" t="s">
        <v>31</v>
      </c>
      <c r="AX276" s="14" t="s">
        <v>83</v>
      </c>
      <c r="AY276" s="254" t="s">
        <v>126</v>
      </c>
    </row>
    <row r="277" s="2" customFormat="1" ht="49.05" customHeight="1">
      <c r="A277" s="38"/>
      <c r="B277" s="39"/>
      <c r="C277" s="265" t="s">
        <v>233</v>
      </c>
      <c r="D277" s="265" t="s">
        <v>273</v>
      </c>
      <c r="E277" s="266" t="s">
        <v>1419</v>
      </c>
      <c r="F277" s="267" t="s">
        <v>1420</v>
      </c>
      <c r="G277" s="268" t="s">
        <v>131</v>
      </c>
      <c r="H277" s="269">
        <v>4</v>
      </c>
      <c r="I277" s="270"/>
      <c r="J277" s="271">
        <f>ROUND(I277*H277,2)</f>
        <v>0</v>
      </c>
      <c r="K277" s="267" t="s">
        <v>132</v>
      </c>
      <c r="L277" s="44"/>
      <c r="M277" s="272" t="s">
        <v>1</v>
      </c>
      <c r="N277" s="273" t="s">
        <v>40</v>
      </c>
      <c r="O277" s="91"/>
      <c r="P277" s="228">
        <f>O277*H277</f>
        <v>0</v>
      </c>
      <c r="Q277" s="228">
        <v>0</v>
      </c>
      <c r="R277" s="228">
        <f>Q277*H277</f>
        <v>0</v>
      </c>
      <c r="S277" s="228">
        <v>0</v>
      </c>
      <c r="T277" s="229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30" t="s">
        <v>134</v>
      </c>
      <c r="AT277" s="230" t="s">
        <v>273</v>
      </c>
      <c r="AU277" s="230" t="s">
        <v>85</v>
      </c>
      <c r="AY277" s="17" t="s">
        <v>126</v>
      </c>
      <c r="BE277" s="231">
        <f>IF(N277="základní",J277,0)</f>
        <v>0</v>
      </c>
      <c r="BF277" s="231">
        <f>IF(N277="snížená",J277,0)</f>
        <v>0</v>
      </c>
      <c r="BG277" s="231">
        <f>IF(N277="zákl. přenesená",J277,0)</f>
        <v>0</v>
      </c>
      <c r="BH277" s="231">
        <f>IF(N277="sníž. přenesená",J277,0)</f>
        <v>0</v>
      </c>
      <c r="BI277" s="231">
        <f>IF(N277="nulová",J277,0)</f>
        <v>0</v>
      </c>
      <c r="BJ277" s="17" t="s">
        <v>83</v>
      </c>
      <c r="BK277" s="231">
        <f>ROUND(I277*H277,2)</f>
        <v>0</v>
      </c>
      <c r="BL277" s="17" t="s">
        <v>134</v>
      </c>
      <c r="BM277" s="230" t="s">
        <v>1421</v>
      </c>
    </row>
    <row r="278" s="2" customFormat="1">
      <c r="A278" s="38"/>
      <c r="B278" s="39"/>
      <c r="C278" s="40"/>
      <c r="D278" s="234" t="s">
        <v>277</v>
      </c>
      <c r="E278" s="40"/>
      <c r="F278" s="274" t="s">
        <v>1190</v>
      </c>
      <c r="G278" s="40"/>
      <c r="H278" s="40"/>
      <c r="I278" s="275"/>
      <c r="J278" s="40"/>
      <c r="K278" s="40"/>
      <c r="L278" s="44"/>
      <c r="M278" s="276"/>
      <c r="N278" s="277"/>
      <c r="O278" s="91"/>
      <c r="P278" s="91"/>
      <c r="Q278" s="91"/>
      <c r="R278" s="91"/>
      <c r="S278" s="91"/>
      <c r="T278" s="92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T278" s="17" t="s">
        <v>277</v>
      </c>
      <c r="AU278" s="17" t="s">
        <v>85</v>
      </c>
    </row>
    <row r="279" s="15" customFormat="1">
      <c r="A279" s="15"/>
      <c r="B279" s="255"/>
      <c r="C279" s="256"/>
      <c r="D279" s="234" t="s">
        <v>136</v>
      </c>
      <c r="E279" s="257" t="s">
        <v>1</v>
      </c>
      <c r="F279" s="258" t="s">
        <v>163</v>
      </c>
      <c r="G279" s="256"/>
      <c r="H279" s="257" t="s">
        <v>1</v>
      </c>
      <c r="I279" s="259"/>
      <c r="J279" s="256"/>
      <c r="K279" s="256"/>
      <c r="L279" s="260"/>
      <c r="M279" s="261"/>
      <c r="N279" s="262"/>
      <c r="O279" s="262"/>
      <c r="P279" s="262"/>
      <c r="Q279" s="262"/>
      <c r="R279" s="262"/>
      <c r="S279" s="262"/>
      <c r="T279" s="263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64" t="s">
        <v>136</v>
      </c>
      <c r="AU279" s="264" t="s">
        <v>85</v>
      </c>
      <c r="AV279" s="15" t="s">
        <v>83</v>
      </c>
      <c r="AW279" s="15" t="s">
        <v>31</v>
      </c>
      <c r="AX279" s="15" t="s">
        <v>75</v>
      </c>
      <c r="AY279" s="264" t="s">
        <v>126</v>
      </c>
    </row>
    <row r="280" s="13" customFormat="1">
      <c r="A280" s="13"/>
      <c r="B280" s="232"/>
      <c r="C280" s="233"/>
      <c r="D280" s="234" t="s">
        <v>136</v>
      </c>
      <c r="E280" s="235" t="s">
        <v>1</v>
      </c>
      <c r="F280" s="236" t="s">
        <v>134</v>
      </c>
      <c r="G280" s="233"/>
      <c r="H280" s="237">
        <v>4</v>
      </c>
      <c r="I280" s="238"/>
      <c r="J280" s="233"/>
      <c r="K280" s="233"/>
      <c r="L280" s="239"/>
      <c r="M280" s="240"/>
      <c r="N280" s="241"/>
      <c r="O280" s="241"/>
      <c r="P280" s="241"/>
      <c r="Q280" s="241"/>
      <c r="R280" s="241"/>
      <c r="S280" s="241"/>
      <c r="T280" s="242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3" t="s">
        <v>136</v>
      </c>
      <c r="AU280" s="243" t="s">
        <v>85</v>
      </c>
      <c r="AV280" s="13" t="s">
        <v>85</v>
      </c>
      <c r="AW280" s="13" t="s">
        <v>31</v>
      </c>
      <c r="AX280" s="13" t="s">
        <v>75</v>
      </c>
      <c r="AY280" s="243" t="s">
        <v>126</v>
      </c>
    </row>
    <row r="281" s="14" customFormat="1">
      <c r="A281" s="14"/>
      <c r="B281" s="244"/>
      <c r="C281" s="245"/>
      <c r="D281" s="234" t="s">
        <v>136</v>
      </c>
      <c r="E281" s="246" t="s">
        <v>1</v>
      </c>
      <c r="F281" s="247" t="s">
        <v>139</v>
      </c>
      <c r="G281" s="245"/>
      <c r="H281" s="248">
        <v>4</v>
      </c>
      <c r="I281" s="249"/>
      <c r="J281" s="245"/>
      <c r="K281" s="245"/>
      <c r="L281" s="250"/>
      <c r="M281" s="251"/>
      <c r="N281" s="252"/>
      <c r="O281" s="252"/>
      <c r="P281" s="252"/>
      <c r="Q281" s="252"/>
      <c r="R281" s="252"/>
      <c r="S281" s="252"/>
      <c r="T281" s="253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4" t="s">
        <v>136</v>
      </c>
      <c r="AU281" s="254" t="s">
        <v>85</v>
      </c>
      <c r="AV281" s="14" t="s">
        <v>134</v>
      </c>
      <c r="AW281" s="14" t="s">
        <v>31</v>
      </c>
      <c r="AX281" s="14" t="s">
        <v>83</v>
      </c>
      <c r="AY281" s="254" t="s">
        <v>126</v>
      </c>
    </row>
    <row r="282" s="2" customFormat="1" ht="49.05" customHeight="1">
      <c r="A282" s="38"/>
      <c r="B282" s="39"/>
      <c r="C282" s="265" t="s">
        <v>149</v>
      </c>
      <c r="D282" s="265" t="s">
        <v>273</v>
      </c>
      <c r="E282" s="266" t="s">
        <v>1187</v>
      </c>
      <c r="F282" s="267" t="s">
        <v>1188</v>
      </c>
      <c r="G282" s="268" t="s">
        <v>131</v>
      </c>
      <c r="H282" s="269">
        <v>8</v>
      </c>
      <c r="I282" s="270"/>
      <c r="J282" s="271">
        <f>ROUND(I282*H282,2)</f>
        <v>0</v>
      </c>
      <c r="K282" s="267" t="s">
        <v>132</v>
      </c>
      <c r="L282" s="44"/>
      <c r="M282" s="272" t="s">
        <v>1</v>
      </c>
      <c r="N282" s="273" t="s">
        <v>40</v>
      </c>
      <c r="O282" s="91"/>
      <c r="P282" s="228">
        <f>O282*H282</f>
        <v>0</v>
      </c>
      <c r="Q282" s="228">
        <v>0</v>
      </c>
      <c r="R282" s="228">
        <f>Q282*H282</f>
        <v>0</v>
      </c>
      <c r="S282" s="228">
        <v>0</v>
      </c>
      <c r="T282" s="229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30" t="s">
        <v>134</v>
      </c>
      <c r="AT282" s="230" t="s">
        <v>273</v>
      </c>
      <c r="AU282" s="230" t="s">
        <v>85</v>
      </c>
      <c r="AY282" s="17" t="s">
        <v>126</v>
      </c>
      <c r="BE282" s="231">
        <f>IF(N282="základní",J282,0)</f>
        <v>0</v>
      </c>
      <c r="BF282" s="231">
        <f>IF(N282="snížená",J282,0)</f>
        <v>0</v>
      </c>
      <c r="BG282" s="231">
        <f>IF(N282="zákl. přenesená",J282,0)</f>
        <v>0</v>
      </c>
      <c r="BH282" s="231">
        <f>IF(N282="sníž. přenesená",J282,0)</f>
        <v>0</v>
      </c>
      <c r="BI282" s="231">
        <f>IF(N282="nulová",J282,0)</f>
        <v>0</v>
      </c>
      <c r="BJ282" s="17" t="s">
        <v>83</v>
      </c>
      <c r="BK282" s="231">
        <f>ROUND(I282*H282,2)</f>
        <v>0</v>
      </c>
      <c r="BL282" s="17" t="s">
        <v>134</v>
      </c>
      <c r="BM282" s="230" t="s">
        <v>1422</v>
      </c>
    </row>
    <row r="283" s="2" customFormat="1">
      <c r="A283" s="38"/>
      <c r="B283" s="39"/>
      <c r="C283" s="40"/>
      <c r="D283" s="234" t="s">
        <v>277</v>
      </c>
      <c r="E283" s="40"/>
      <c r="F283" s="274" t="s">
        <v>1190</v>
      </c>
      <c r="G283" s="40"/>
      <c r="H283" s="40"/>
      <c r="I283" s="275"/>
      <c r="J283" s="40"/>
      <c r="K283" s="40"/>
      <c r="L283" s="44"/>
      <c r="M283" s="276"/>
      <c r="N283" s="277"/>
      <c r="O283" s="91"/>
      <c r="P283" s="91"/>
      <c r="Q283" s="91"/>
      <c r="R283" s="91"/>
      <c r="S283" s="91"/>
      <c r="T283" s="92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T283" s="17" t="s">
        <v>277</v>
      </c>
      <c r="AU283" s="17" t="s">
        <v>85</v>
      </c>
    </row>
    <row r="284" s="15" customFormat="1">
      <c r="A284" s="15"/>
      <c r="B284" s="255"/>
      <c r="C284" s="256"/>
      <c r="D284" s="234" t="s">
        <v>136</v>
      </c>
      <c r="E284" s="257" t="s">
        <v>1</v>
      </c>
      <c r="F284" s="258" t="s">
        <v>147</v>
      </c>
      <c r="G284" s="256"/>
      <c r="H284" s="257" t="s">
        <v>1</v>
      </c>
      <c r="I284" s="259"/>
      <c r="J284" s="256"/>
      <c r="K284" s="256"/>
      <c r="L284" s="260"/>
      <c r="M284" s="261"/>
      <c r="N284" s="262"/>
      <c r="O284" s="262"/>
      <c r="P284" s="262"/>
      <c r="Q284" s="262"/>
      <c r="R284" s="262"/>
      <c r="S284" s="262"/>
      <c r="T284" s="263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T284" s="264" t="s">
        <v>136</v>
      </c>
      <c r="AU284" s="264" t="s">
        <v>85</v>
      </c>
      <c r="AV284" s="15" t="s">
        <v>83</v>
      </c>
      <c r="AW284" s="15" t="s">
        <v>31</v>
      </c>
      <c r="AX284" s="15" t="s">
        <v>75</v>
      </c>
      <c r="AY284" s="264" t="s">
        <v>126</v>
      </c>
    </row>
    <row r="285" s="13" customFormat="1">
      <c r="A285" s="13"/>
      <c r="B285" s="232"/>
      <c r="C285" s="233"/>
      <c r="D285" s="234" t="s">
        <v>136</v>
      </c>
      <c r="E285" s="235" t="s">
        <v>1</v>
      </c>
      <c r="F285" s="236" t="s">
        <v>85</v>
      </c>
      <c r="G285" s="233"/>
      <c r="H285" s="237">
        <v>2</v>
      </c>
      <c r="I285" s="238"/>
      <c r="J285" s="233"/>
      <c r="K285" s="233"/>
      <c r="L285" s="239"/>
      <c r="M285" s="240"/>
      <c r="N285" s="241"/>
      <c r="O285" s="241"/>
      <c r="P285" s="241"/>
      <c r="Q285" s="241"/>
      <c r="R285" s="241"/>
      <c r="S285" s="241"/>
      <c r="T285" s="242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3" t="s">
        <v>136</v>
      </c>
      <c r="AU285" s="243" t="s">
        <v>85</v>
      </c>
      <c r="AV285" s="13" t="s">
        <v>85</v>
      </c>
      <c r="AW285" s="13" t="s">
        <v>31</v>
      </c>
      <c r="AX285" s="13" t="s">
        <v>75</v>
      </c>
      <c r="AY285" s="243" t="s">
        <v>126</v>
      </c>
    </row>
    <row r="286" s="15" customFormat="1">
      <c r="A286" s="15"/>
      <c r="B286" s="255"/>
      <c r="C286" s="256"/>
      <c r="D286" s="234" t="s">
        <v>136</v>
      </c>
      <c r="E286" s="257" t="s">
        <v>1</v>
      </c>
      <c r="F286" s="258" t="s">
        <v>163</v>
      </c>
      <c r="G286" s="256"/>
      <c r="H286" s="257" t="s">
        <v>1</v>
      </c>
      <c r="I286" s="259"/>
      <c r="J286" s="256"/>
      <c r="K286" s="256"/>
      <c r="L286" s="260"/>
      <c r="M286" s="261"/>
      <c r="N286" s="262"/>
      <c r="O286" s="262"/>
      <c r="P286" s="262"/>
      <c r="Q286" s="262"/>
      <c r="R286" s="262"/>
      <c r="S286" s="262"/>
      <c r="T286" s="263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T286" s="264" t="s">
        <v>136</v>
      </c>
      <c r="AU286" s="264" t="s">
        <v>85</v>
      </c>
      <c r="AV286" s="15" t="s">
        <v>83</v>
      </c>
      <c r="AW286" s="15" t="s">
        <v>31</v>
      </c>
      <c r="AX286" s="15" t="s">
        <v>75</v>
      </c>
      <c r="AY286" s="264" t="s">
        <v>126</v>
      </c>
    </row>
    <row r="287" s="13" customFormat="1">
      <c r="A287" s="13"/>
      <c r="B287" s="232"/>
      <c r="C287" s="233"/>
      <c r="D287" s="234" t="s">
        <v>136</v>
      </c>
      <c r="E287" s="235" t="s">
        <v>1</v>
      </c>
      <c r="F287" s="236" t="s">
        <v>85</v>
      </c>
      <c r="G287" s="233"/>
      <c r="H287" s="237">
        <v>2</v>
      </c>
      <c r="I287" s="238"/>
      <c r="J287" s="233"/>
      <c r="K287" s="233"/>
      <c r="L287" s="239"/>
      <c r="M287" s="240"/>
      <c r="N287" s="241"/>
      <c r="O287" s="241"/>
      <c r="P287" s="241"/>
      <c r="Q287" s="241"/>
      <c r="R287" s="241"/>
      <c r="S287" s="241"/>
      <c r="T287" s="242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3" t="s">
        <v>136</v>
      </c>
      <c r="AU287" s="243" t="s">
        <v>85</v>
      </c>
      <c r="AV287" s="13" t="s">
        <v>85</v>
      </c>
      <c r="AW287" s="13" t="s">
        <v>31</v>
      </c>
      <c r="AX287" s="13" t="s">
        <v>75</v>
      </c>
      <c r="AY287" s="243" t="s">
        <v>126</v>
      </c>
    </row>
    <row r="288" s="15" customFormat="1">
      <c r="A288" s="15"/>
      <c r="B288" s="255"/>
      <c r="C288" s="256"/>
      <c r="D288" s="234" t="s">
        <v>136</v>
      </c>
      <c r="E288" s="257" t="s">
        <v>1</v>
      </c>
      <c r="F288" s="258" t="s">
        <v>642</v>
      </c>
      <c r="G288" s="256"/>
      <c r="H288" s="257" t="s">
        <v>1</v>
      </c>
      <c r="I288" s="259"/>
      <c r="J288" s="256"/>
      <c r="K288" s="256"/>
      <c r="L288" s="260"/>
      <c r="M288" s="261"/>
      <c r="N288" s="262"/>
      <c r="O288" s="262"/>
      <c r="P288" s="262"/>
      <c r="Q288" s="262"/>
      <c r="R288" s="262"/>
      <c r="S288" s="262"/>
      <c r="T288" s="263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  <c r="AT288" s="264" t="s">
        <v>136</v>
      </c>
      <c r="AU288" s="264" t="s">
        <v>85</v>
      </c>
      <c r="AV288" s="15" t="s">
        <v>83</v>
      </c>
      <c r="AW288" s="15" t="s">
        <v>31</v>
      </c>
      <c r="AX288" s="15" t="s">
        <v>75</v>
      </c>
      <c r="AY288" s="264" t="s">
        <v>126</v>
      </c>
    </row>
    <row r="289" s="13" customFormat="1">
      <c r="A289" s="13"/>
      <c r="B289" s="232"/>
      <c r="C289" s="233"/>
      <c r="D289" s="234" t="s">
        <v>136</v>
      </c>
      <c r="E289" s="235" t="s">
        <v>1</v>
      </c>
      <c r="F289" s="236" t="s">
        <v>85</v>
      </c>
      <c r="G289" s="233"/>
      <c r="H289" s="237">
        <v>2</v>
      </c>
      <c r="I289" s="238"/>
      <c r="J289" s="233"/>
      <c r="K289" s="233"/>
      <c r="L289" s="239"/>
      <c r="M289" s="240"/>
      <c r="N289" s="241"/>
      <c r="O289" s="241"/>
      <c r="P289" s="241"/>
      <c r="Q289" s="241"/>
      <c r="R289" s="241"/>
      <c r="S289" s="241"/>
      <c r="T289" s="242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3" t="s">
        <v>136</v>
      </c>
      <c r="AU289" s="243" t="s">
        <v>85</v>
      </c>
      <c r="AV289" s="13" t="s">
        <v>85</v>
      </c>
      <c r="AW289" s="13" t="s">
        <v>31</v>
      </c>
      <c r="AX289" s="13" t="s">
        <v>75</v>
      </c>
      <c r="AY289" s="243" t="s">
        <v>126</v>
      </c>
    </row>
    <row r="290" s="15" customFormat="1">
      <c r="A290" s="15"/>
      <c r="B290" s="255"/>
      <c r="C290" s="256"/>
      <c r="D290" s="234" t="s">
        <v>136</v>
      </c>
      <c r="E290" s="257" t="s">
        <v>1</v>
      </c>
      <c r="F290" s="258" t="s">
        <v>1378</v>
      </c>
      <c r="G290" s="256"/>
      <c r="H290" s="257" t="s">
        <v>1</v>
      </c>
      <c r="I290" s="259"/>
      <c r="J290" s="256"/>
      <c r="K290" s="256"/>
      <c r="L290" s="260"/>
      <c r="M290" s="261"/>
      <c r="N290" s="262"/>
      <c r="O290" s="262"/>
      <c r="P290" s="262"/>
      <c r="Q290" s="262"/>
      <c r="R290" s="262"/>
      <c r="S290" s="262"/>
      <c r="T290" s="263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  <c r="AT290" s="264" t="s">
        <v>136</v>
      </c>
      <c r="AU290" s="264" t="s">
        <v>85</v>
      </c>
      <c r="AV290" s="15" t="s">
        <v>83</v>
      </c>
      <c r="AW290" s="15" t="s">
        <v>31</v>
      </c>
      <c r="AX290" s="15" t="s">
        <v>75</v>
      </c>
      <c r="AY290" s="264" t="s">
        <v>126</v>
      </c>
    </row>
    <row r="291" s="13" customFormat="1">
      <c r="A291" s="13"/>
      <c r="B291" s="232"/>
      <c r="C291" s="233"/>
      <c r="D291" s="234" t="s">
        <v>136</v>
      </c>
      <c r="E291" s="235" t="s">
        <v>1</v>
      </c>
      <c r="F291" s="236" t="s">
        <v>85</v>
      </c>
      <c r="G291" s="233"/>
      <c r="H291" s="237">
        <v>2</v>
      </c>
      <c r="I291" s="238"/>
      <c r="J291" s="233"/>
      <c r="K291" s="233"/>
      <c r="L291" s="239"/>
      <c r="M291" s="240"/>
      <c r="N291" s="241"/>
      <c r="O291" s="241"/>
      <c r="P291" s="241"/>
      <c r="Q291" s="241"/>
      <c r="R291" s="241"/>
      <c r="S291" s="241"/>
      <c r="T291" s="242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3" t="s">
        <v>136</v>
      </c>
      <c r="AU291" s="243" t="s">
        <v>85</v>
      </c>
      <c r="AV291" s="13" t="s">
        <v>85</v>
      </c>
      <c r="AW291" s="13" t="s">
        <v>31</v>
      </c>
      <c r="AX291" s="13" t="s">
        <v>75</v>
      </c>
      <c r="AY291" s="243" t="s">
        <v>126</v>
      </c>
    </row>
    <row r="292" s="14" customFormat="1">
      <c r="A292" s="14"/>
      <c r="B292" s="244"/>
      <c r="C292" s="245"/>
      <c r="D292" s="234" t="s">
        <v>136</v>
      </c>
      <c r="E292" s="246" t="s">
        <v>1</v>
      </c>
      <c r="F292" s="247" t="s">
        <v>139</v>
      </c>
      <c r="G292" s="245"/>
      <c r="H292" s="248">
        <v>8</v>
      </c>
      <c r="I292" s="249"/>
      <c r="J292" s="245"/>
      <c r="K292" s="245"/>
      <c r="L292" s="250"/>
      <c r="M292" s="251"/>
      <c r="N292" s="252"/>
      <c r="O292" s="252"/>
      <c r="P292" s="252"/>
      <c r="Q292" s="252"/>
      <c r="R292" s="252"/>
      <c r="S292" s="252"/>
      <c r="T292" s="253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4" t="s">
        <v>136</v>
      </c>
      <c r="AU292" s="254" t="s">
        <v>85</v>
      </c>
      <c r="AV292" s="14" t="s">
        <v>134</v>
      </c>
      <c r="AW292" s="14" t="s">
        <v>31</v>
      </c>
      <c r="AX292" s="14" t="s">
        <v>83</v>
      </c>
      <c r="AY292" s="254" t="s">
        <v>126</v>
      </c>
    </row>
    <row r="293" s="2" customFormat="1" ht="49.05" customHeight="1">
      <c r="A293" s="38"/>
      <c r="B293" s="39"/>
      <c r="C293" s="265" t="s">
        <v>244</v>
      </c>
      <c r="D293" s="265" t="s">
        <v>273</v>
      </c>
      <c r="E293" s="266" t="s">
        <v>1423</v>
      </c>
      <c r="F293" s="267" t="s">
        <v>1424</v>
      </c>
      <c r="G293" s="268" t="s">
        <v>131</v>
      </c>
      <c r="H293" s="269">
        <v>8</v>
      </c>
      <c r="I293" s="270"/>
      <c r="J293" s="271">
        <f>ROUND(I293*H293,2)</f>
        <v>0</v>
      </c>
      <c r="K293" s="267" t="s">
        <v>132</v>
      </c>
      <c r="L293" s="44"/>
      <c r="M293" s="272" t="s">
        <v>1</v>
      </c>
      <c r="N293" s="273" t="s">
        <v>40</v>
      </c>
      <c r="O293" s="91"/>
      <c r="P293" s="228">
        <f>O293*H293</f>
        <v>0</v>
      </c>
      <c r="Q293" s="228">
        <v>0</v>
      </c>
      <c r="R293" s="228">
        <f>Q293*H293</f>
        <v>0</v>
      </c>
      <c r="S293" s="228">
        <v>0</v>
      </c>
      <c r="T293" s="229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30" t="s">
        <v>134</v>
      </c>
      <c r="AT293" s="230" t="s">
        <v>273</v>
      </c>
      <c r="AU293" s="230" t="s">
        <v>85</v>
      </c>
      <c r="AY293" s="17" t="s">
        <v>126</v>
      </c>
      <c r="BE293" s="231">
        <f>IF(N293="základní",J293,0)</f>
        <v>0</v>
      </c>
      <c r="BF293" s="231">
        <f>IF(N293="snížená",J293,0)</f>
        <v>0</v>
      </c>
      <c r="BG293" s="231">
        <f>IF(N293="zákl. přenesená",J293,0)</f>
        <v>0</v>
      </c>
      <c r="BH293" s="231">
        <f>IF(N293="sníž. přenesená",J293,0)</f>
        <v>0</v>
      </c>
      <c r="BI293" s="231">
        <f>IF(N293="nulová",J293,0)</f>
        <v>0</v>
      </c>
      <c r="BJ293" s="17" t="s">
        <v>83</v>
      </c>
      <c r="BK293" s="231">
        <f>ROUND(I293*H293,2)</f>
        <v>0</v>
      </c>
      <c r="BL293" s="17" t="s">
        <v>134</v>
      </c>
      <c r="BM293" s="230" t="s">
        <v>1425</v>
      </c>
    </row>
    <row r="294" s="2" customFormat="1">
      <c r="A294" s="38"/>
      <c r="B294" s="39"/>
      <c r="C294" s="40"/>
      <c r="D294" s="234" t="s">
        <v>277</v>
      </c>
      <c r="E294" s="40"/>
      <c r="F294" s="274" t="s">
        <v>1190</v>
      </c>
      <c r="G294" s="40"/>
      <c r="H294" s="40"/>
      <c r="I294" s="275"/>
      <c r="J294" s="40"/>
      <c r="K294" s="40"/>
      <c r="L294" s="44"/>
      <c r="M294" s="276"/>
      <c r="N294" s="277"/>
      <c r="O294" s="91"/>
      <c r="P294" s="91"/>
      <c r="Q294" s="91"/>
      <c r="R294" s="91"/>
      <c r="S294" s="91"/>
      <c r="T294" s="92"/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T294" s="17" t="s">
        <v>277</v>
      </c>
      <c r="AU294" s="17" t="s">
        <v>85</v>
      </c>
    </row>
    <row r="295" s="15" customFormat="1">
      <c r="A295" s="15"/>
      <c r="B295" s="255"/>
      <c r="C295" s="256"/>
      <c r="D295" s="234" t="s">
        <v>136</v>
      </c>
      <c r="E295" s="257" t="s">
        <v>1</v>
      </c>
      <c r="F295" s="258" t="s">
        <v>147</v>
      </c>
      <c r="G295" s="256"/>
      <c r="H295" s="257" t="s">
        <v>1</v>
      </c>
      <c r="I295" s="259"/>
      <c r="J295" s="256"/>
      <c r="K295" s="256"/>
      <c r="L295" s="260"/>
      <c r="M295" s="261"/>
      <c r="N295" s="262"/>
      <c r="O295" s="262"/>
      <c r="P295" s="262"/>
      <c r="Q295" s="262"/>
      <c r="R295" s="262"/>
      <c r="S295" s="262"/>
      <c r="T295" s="263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T295" s="264" t="s">
        <v>136</v>
      </c>
      <c r="AU295" s="264" t="s">
        <v>85</v>
      </c>
      <c r="AV295" s="15" t="s">
        <v>83</v>
      </c>
      <c r="AW295" s="15" t="s">
        <v>31</v>
      </c>
      <c r="AX295" s="15" t="s">
        <v>75</v>
      </c>
      <c r="AY295" s="264" t="s">
        <v>126</v>
      </c>
    </row>
    <row r="296" s="13" customFormat="1">
      <c r="A296" s="13"/>
      <c r="B296" s="232"/>
      <c r="C296" s="233"/>
      <c r="D296" s="234" t="s">
        <v>136</v>
      </c>
      <c r="E296" s="235" t="s">
        <v>1</v>
      </c>
      <c r="F296" s="236" t="s">
        <v>85</v>
      </c>
      <c r="G296" s="233"/>
      <c r="H296" s="237">
        <v>2</v>
      </c>
      <c r="I296" s="238"/>
      <c r="J296" s="233"/>
      <c r="K296" s="233"/>
      <c r="L296" s="239"/>
      <c r="M296" s="240"/>
      <c r="N296" s="241"/>
      <c r="O296" s="241"/>
      <c r="P296" s="241"/>
      <c r="Q296" s="241"/>
      <c r="R296" s="241"/>
      <c r="S296" s="241"/>
      <c r="T296" s="242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3" t="s">
        <v>136</v>
      </c>
      <c r="AU296" s="243" t="s">
        <v>85</v>
      </c>
      <c r="AV296" s="13" t="s">
        <v>85</v>
      </c>
      <c r="AW296" s="13" t="s">
        <v>31</v>
      </c>
      <c r="AX296" s="13" t="s">
        <v>75</v>
      </c>
      <c r="AY296" s="243" t="s">
        <v>126</v>
      </c>
    </row>
    <row r="297" s="15" customFormat="1">
      <c r="A297" s="15"/>
      <c r="B297" s="255"/>
      <c r="C297" s="256"/>
      <c r="D297" s="234" t="s">
        <v>136</v>
      </c>
      <c r="E297" s="257" t="s">
        <v>1</v>
      </c>
      <c r="F297" s="258" t="s">
        <v>163</v>
      </c>
      <c r="G297" s="256"/>
      <c r="H297" s="257" t="s">
        <v>1</v>
      </c>
      <c r="I297" s="259"/>
      <c r="J297" s="256"/>
      <c r="K297" s="256"/>
      <c r="L297" s="260"/>
      <c r="M297" s="261"/>
      <c r="N297" s="262"/>
      <c r="O297" s="262"/>
      <c r="P297" s="262"/>
      <c r="Q297" s="262"/>
      <c r="R297" s="262"/>
      <c r="S297" s="262"/>
      <c r="T297" s="263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T297" s="264" t="s">
        <v>136</v>
      </c>
      <c r="AU297" s="264" t="s">
        <v>85</v>
      </c>
      <c r="AV297" s="15" t="s">
        <v>83</v>
      </c>
      <c r="AW297" s="15" t="s">
        <v>31</v>
      </c>
      <c r="AX297" s="15" t="s">
        <v>75</v>
      </c>
      <c r="AY297" s="264" t="s">
        <v>126</v>
      </c>
    </row>
    <row r="298" s="13" customFormat="1">
      <c r="A298" s="13"/>
      <c r="B298" s="232"/>
      <c r="C298" s="233"/>
      <c r="D298" s="234" t="s">
        <v>136</v>
      </c>
      <c r="E298" s="235" t="s">
        <v>1</v>
      </c>
      <c r="F298" s="236" t="s">
        <v>85</v>
      </c>
      <c r="G298" s="233"/>
      <c r="H298" s="237">
        <v>2</v>
      </c>
      <c r="I298" s="238"/>
      <c r="J298" s="233"/>
      <c r="K298" s="233"/>
      <c r="L298" s="239"/>
      <c r="M298" s="240"/>
      <c r="N298" s="241"/>
      <c r="O298" s="241"/>
      <c r="P298" s="241"/>
      <c r="Q298" s="241"/>
      <c r="R298" s="241"/>
      <c r="S298" s="241"/>
      <c r="T298" s="242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3" t="s">
        <v>136</v>
      </c>
      <c r="AU298" s="243" t="s">
        <v>85</v>
      </c>
      <c r="AV298" s="13" t="s">
        <v>85</v>
      </c>
      <c r="AW298" s="13" t="s">
        <v>31</v>
      </c>
      <c r="AX298" s="13" t="s">
        <v>75</v>
      </c>
      <c r="AY298" s="243" t="s">
        <v>126</v>
      </c>
    </row>
    <row r="299" s="15" customFormat="1">
      <c r="A299" s="15"/>
      <c r="B299" s="255"/>
      <c r="C299" s="256"/>
      <c r="D299" s="234" t="s">
        <v>136</v>
      </c>
      <c r="E299" s="257" t="s">
        <v>1</v>
      </c>
      <c r="F299" s="258" t="s">
        <v>642</v>
      </c>
      <c r="G299" s="256"/>
      <c r="H299" s="257" t="s">
        <v>1</v>
      </c>
      <c r="I299" s="259"/>
      <c r="J299" s="256"/>
      <c r="K299" s="256"/>
      <c r="L299" s="260"/>
      <c r="M299" s="261"/>
      <c r="N299" s="262"/>
      <c r="O299" s="262"/>
      <c r="P299" s="262"/>
      <c r="Q299" s="262"/>
      <c r="R299" s="262"/>
      <c r="S299" s="262"/>
      <c r="T299" s="263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T299" s="264" t="s">
        <v>136</v>
      </c>
      <c r="AU299" s="264" t="s">
        <v>85</v>
      </c>
      <c r="AV299" s="15" t="s">
        <v>83</v>
      </c>
      <c r="AW299" s="15" t="s">
        <v>31</v>
      </c>
      <c r="AX299" s="15" t="s">
        <v>75</v>
      </c>
      <c r="AY299" s="264" t="s">
        <v>126</v>
      </c>
    </row>
    <row r="300" s="13" customFormat="1">
      <c r="A300" s="13"/>
      <c r="B300" s="232"/>
      <c r="C300" s="233"/>
      <c r="D300" s="234" t="s">
        <v>136</v>
      </c>
      <c r="E300" s="235" t="s">
        <v>1</v>
      </c>
      <c r="F300" s="236" t="s">
        <v>85</v>
      </c>
      <c r="G300" s="233"/>
      <c r="H300" s="237">
        <v>2</v>
      </c>
      <c r="I300" s="238"/>
      <c r="J300" s="233"/>
      <c r="K300" s="233"/>
      <c r="L300" s="239"/>
      <c r="M300" s="240"/>
      <c r="N300" s="241"/>
      <c r="O300" s="241"/>
      <c r="P300" s="241"/>
      <c r="Q300" s="241"/>
      <c r="R300" s="241"/>
      <c r="S300" s="241"/>
      <c r="T300" s="242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3" t="s">
        <v>136</v>
      </c>
      <c r="AU300" s="243" t="s">
        <v>85</v>
      </c>
      <c r="AV300" s="13" t="s">
        <v>85</v>
      </c>
      <c r="AW300" s="13" t="s">
        <v>31</v>
      </c>
      <c r="AX300" s="13" t="s">
        <v>75</v>
      </c>
      <c r="AY300" s="243" t="s">
        <v>126</v>
      </c>
    </row>
    <row r="301" s="15" customFormat="1">
      <c r="A301" s="15"/>
      <c r="B301" s="255"/>
      <c r="C301" s="256"/>
      <c r="D301" s="234" t="s">
        <v>136</v>
      </c>
      <c r="E301" s="257" t="s">
        <v>1</v>
      </c>
      <c r="F301" s="258" t="s">
        <v>1378</v>
      </c>
      <c r="G301" s="256"/>
      <c r="H301" s="257" t="s">
        <v>1</v>
      </c>
      <c r="I301" s="259"/>
      <c r="J301" s="256"/>
      <c r="K301" s="256"/>
      <c r="L301" s="260"/>
      <c r="M301" s="261"/>
      <c r="N301" s="262"/>
      <c r="O301" s="262"/>
      <c r="P301" s="262"/>
      <c r="Q301" s="262"/>
      <c r="R301" s="262"/>
      <c r="S301" s="262"/>
      <c r="T301" s="263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T301" s="264" t="s">
        <v>136</v>
      </c>
      <c r="AU301" s="264" t="s">
        <v>85</v>
      </c>
      <c r="AV301" s="15" t="s">
        <v>83</v>
      </c>
      <c r="AW301" s="15" t="s">
        <v>31</v>
      </c>
      <c r="AX301" s="15" t="s">
        <v>75</v>
      </c>
      <c r="AY301" s="264" t="s">
        <v>126</v>
      </c>
    </row>
    <row r="302" s="13" customFormat="1">
      <c r="A302" s="13"/>
      <c r="B302" s="232"/>
      <c r="C302" s="233"/>
      <c r="D302" s="234" t="s">
        <v>136</v>
      </c>
      <c r="E302" s="235" t="s">
        <v>1</v>
      </c>
      <c r="F302" s="236" t="s">
        <v>85</v>
      </c>
      <c r="G302" s="233"/>
      <c r="H302" s="237">
        <v>2</v>
      </c>
      <c r="I302" s="238"/>
      <c r="J302" s="233"/>
      <c r="K302" s="233"/>
      <c r="L302" s="239"/>
      <c r="M302" s="240"/>
      <c r="N302" s="241"/>
      <c r="O302" s="241"/>
      <c r="P302" s="241"/>
      <c r="Q302" s="241"/>
      <c r="R302" s="241"/>
      <c r="S302" s="241"/>
      <c r="T302" s="242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3" t="s">
        <v>136</v>
      </c>
      <c r="AU302" s="243" t="s">
        <v>85</v>
      </c>
      <c r="AV302" s="13" t="s">
        <v>85</v>
      </c>
      <c r="AW302" s="13" t="s">
        <v>31</v>
      </c>
      <c r="AX302" s="13" t="s">
        <v>75</v>
      </c>
      <c r="AY302" s="243" t="s">
        <v>126</v>
      </c>
    </row>
    <row r="303" s="14" customFormat="1">
      <c r="A303" s="14"/>
      <c r="B303" s="244"/>
      <c r="C303" s="245"/>
      <c r="D303" s="234" t="s">
        <v>136</v>
      </c>
      <c r="E303" s="246" t="s">
        <v>1</v>
      </c>
      <c r="F303" s="247" t="s">
        <v>139</v>
      </c>
      <c r="G303" s="245"/>
      <c r="H303" s="248">
        <v>8</v>
      </c>
      <c r="I303" s="249"/>
      <c r="J303" s="245"/>
      <c r="K303" s="245"/>
      <c r="L303" s="250"/>
      <c r="M303" s="251"/>
      <c r="N303" s="252"/>
      <c r="O303" s="252"/>
      <c r="P303" s="252"/>
      <c r="Q303" s="252"/>
      <c r="R303" s="252"/>
      <c r="S303" s="252"/>
      <c r="T303" s="253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4" t="s">
        <v>136</v>
      </c>
      <c r="AU303" s="254" t="s">
        <v>85</v>
      </c>
      <c r="AV303" s="14" t="s">
        <v>134</v>
      </c>
      <c r="AW303" s="14" t="s">
        <v>31</v>
      </c>
      <c r="AX303" s="14" t="s">
        <v>83</v>
      </c>
      <c r="AY303" s="254" t="s">
        <v>126</v>
      </c>
    </row>
    <row r="304" s="2" customFormat="1" ht="49.05" customHeight="1">
      <c r="A304" s="38"/>
      <c r="B304" s="39"/>
      <c r="C304" s="265" t="s">
        <v>146</v>
      </c>
      <c r="D304" s="265" t="s">
        <v>273</v>
      </c>
      <c r="E304" s="266" t="s">
        <v>1198</v>
      </c>
      <c r="F304" s="267" t="s">
        <v>1199</v>
      </c>
      <c r="G304" s="268" t="s">
        <v>131</v>
      </c>
      <c r="H304" s="269">
        <v>8</v>
      </c>
      <c r="I304" s="270"/>
      <c r="J304" s="271">
        <f>ROUND(I304*H304,2)</f>
        <v>0</v>
      </c>
      <c r="K304" s="267" t="s">
        <v>132</v>
      </c>
      <c r="L304" s="44"/>
      <c r="M304" s="272" t="s">
        <v>1</v>
      </c>
      <c r="N304" s="273" t="s">
        <v>40</v>
      </c>
      <c r="O304" s="91"/>
      <c r="P304" s="228">
        <f>O304*H304</f>
        <v>0</v>
      </c>
      <c r="Q304" s="228">
        <v>0</v>
      </c>
      <c r="R304" s="228">
        <f>Q304*H304</f>
        <v>0</v>
      </c>
      <c r="S304" s="228">
        <v>0</v>
      </c>
      <c r="T304" s="229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30" t="s">
        <v>134</v>
      </c>
      <c r="AT304" s="230" t="s">
        <v>273</v>
      </c>
      <c r="AU304" s="230" t="s">
        <v>85</v>
      </c>
      <c r="AY304" s="17" t="s">
        <v>126</v>
      </c>
      <c r="BE304" s="231">
        <f>IF(N304="základní",J304,0)</f>
        <v>0</v>
      </c>
      <c r="BF304" s="231">
        <f>IF(N304="snížená",J304,0)</f>
        <v>0</v>
      </c>
      <c r="BG304" s="231">
        <f>IF(N304="zákl. přenesená",J304,0)</f>
        <v>0</v>
      </c>
      <c r="BH304" s="231">
        <f>IF(N304="sníž. přenesená",J304,0)</f>
        <v>0</v>
      </c>
      <c r="BI304" s="231">
        <f>IF(N304="nulová",J304,0)</f>
        <v>0</v>
      </c>
      <c r="BJ304" s="17" t="s">
        <v>83</v>
      </c>
      <c r="BK304" s="231">
        <f>ROUND(I304*H304,2)</f>
        <v>0</v>
      </c>
      <c r="BL304" s="17" t="s">
        <v>134</v>
      </c>
      <c r="BM304" s="230" t="s">
        <v>1426</v>
      </c>
    </row>
    <row r="305" s="2" customFormat="1">
      <c r="A305" s="38"/>
      <c r="B305" s="39"/>
      <c r="C305" s="40"/>
      <c r="D305" s="234" t="s">
        <v>277</v>
      </c>
      <c r="E305" s="40"/>
      <c r="F305" s="274" t="s">
        <v>1196</v>
      </c>
      <c r="G305" s="40"/>
      <c r="H305" s="40"/>
      <c r="I305" s="275"/>
      <c r="J305" s="40"/>
      <c r="K305" s="40"/>
      <c r="L305" s="44"/>
      <c r="M305" s="276"/>
      <c r="N305" s="277"/>
      <c r="O305" s="91"/>
      <c r="P305" s="91"/>
      <c r="Q305" s="91"/>
      <c r="R305" s="91"/>
      <c r="S305" s="91"/>
      <c r="T305" s="92"/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T305" s="17" t="s">
        <v>277</v>
      </c>
      <c r="AU305" s="17" t="s">
        <v>85</v>
      </c>
    </row>
    <row r="306" s="15" customFormat="1">
      <c r="A306" s="15"/>
      <c r="B306" s="255"/>
      <c r="C306" s="256"/>
      <c r="D306" s="234" t="s">
        <v>136</v>
      </c>
      <c r="E306" s="257" t="s">
        <v>1</v>
      </c>
      <c r="F306" s="258" t="s">
        <v>1394</v>
      </c>
      <c r="G306" s="256"/>
      <c r="H306" s="257" t="s">
        <v>1</v>
      </c>
      <c r="I306" s="259"/>
      <c r="J306" s="256"/>
      <c r="K306" s="256"/>
      <c r="L306" s="260"/>
      <c r="M306" s="261"/>
      <c r="N306" s="262"/>
      <c r="O306" s="262"/>
      <c r="P306" s="262"/>
      <c r="Q306" s="262"/>
      <c r="R306" s="262"/>
      <c r="S306" s="262"/>
      <c r="T306" s="263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T306" s="264" t="s">
        <v>136</v>
      </c>
      <c r="AU306" s="264" t="s">
        <v>85</v>
      </c>
      <c r="AV306" s="15" t="s">
        <v>83</v>
      </c>
      <c r="AW306" s="15" t="s">
        <v>31</v>
      </c>
      <c r="AX306" s="15" t="s">
        <v>75</v>
      </c>
      <c r="AY306" s="264" t="s">
        <v>126</v>
      </c>
    </row>
    <row r="307" s="15" customFormat="1">
      <c r="A307" s="15"/>
      <c r="B307" s="255"/>
      <c r="C307" s="256"/>
      <c r="D307" s="234" t="s">
        <v>136</v>
      </c>
      <c r="E307" s="257" t="s">
        <v>1</v>
      </c>
      <c r="F307" s="258" t="s">
        <v>147</v>
      </c>
      <c r="G307" s="256"/>
      <c r="H307" s="257" t="s">
        <v>1</v>
      </c>
      <c r="I307" s="259"/>
      <c r="J307" s="256"/>
      <c r="K307" s="256"/>
      <c r="L307" s="260"/>
      <c r="M307" s="261"/>
      <c r="N307" s="262"/>
      <c r="O307" s="262"/>
      <c r="P307" s="262"/>
      <c r="Q307" s="262"/>
      <c r="R307" s="262"/>
      <c r="S307" s="262"/>
      <c r="T307" s="263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T307" s="264" t="s">
        <v>136</v>
      </c>
      <c r="AU307" s="264" t="s">
        <v>85</v>
      </c>
      <c r="AV307" s="15" t="s">
        <v>83</v>
      </c>
      <c r="AW307" s="15" t="s">
        <v>31</v>
      </c>
      <c r="AX307" s="15" t="s">
        <v>75</v>
      </c>
      <c r="AY307" s="264" t="s">
        <v>126</v>
      </c>
    </row>
    <row r="308" s="13" customFormat="1">
      <c r="A308" s="13"/>
      <c r="B308" s="232"/>
      <c r="C308" s="233"/>
      <c r="D308" s="234" t="s">
        <v>136</v>
      </c>
      <c r="E308" s="235" t="s">
        <v>1</v>
      </c>
      <c r="F308" s="236" t="s">
        <v>150</v>
      </c>
      <c r="G308" s="233"/>
      <c r="H308" s="237">
        <v>3</v>
      </c>
      <c r="I308" s="238"/>
      <c r="J308" s="233"/>
      <c r="K308" s="233"/>
      <c r="L308" s="239"/>
      <c r="M308" s="240"/>
      <c r="N308" s="241"/>
      <c r="O308" s="241"/>
      <c r="P308" s="241"/>
      <c r="Q308" s="241"/>
      <c r="R308" s="241"/>
      <c r="S308" s="241"/>
      <c r="T308" s="242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3" t="s">
        <v>136</v>
      </c>
      <c r="AU308" s="243" t="s">
        <v>85</v>
      </c>
      <c r="AV308" s="13" t="s">
        <v>85</v>
      </c>
      <c r="AW308" s="13" t="s">
        <v>31</v>
      </c>
      <c r="AX308" s="13" t="s">
        <v>75</v>
      </c>
      <c r="AY308" s="243" t="s">
        <v>126</v>
      </c>
    </row>
    <row r="309" s="15" customFormat="1">
      <c r="A309" s="15"/>
      <c r="B309" s="255"/>
      <c r="C309" s="256"/>
      <c r="D309" s="234" t="s">
        <v>136</v>
      </c>
      <c r="E309" s="257" t="s">
        <v>1</v>
      </c>
      <c r="F309" s="258" t="s">
        <v>642</v>
      </c>
      <c r="G309" s="256"/>
      <c r="H309" s="257" t="s">
        <v>1</v>
      </c>
      <c r="I309" s="259"/>
      <c r="J309" s="256"/>
      <c r="K309" s="256"/>
      <c r="L309" s="260"/>
      <c r="M309" s="261"/>
      <c r="N309" s="262"/>
      <c r="O309" s="262"/>
      <c r="P309" s="262"/>
      <c r="Q309" s="262"/>
      <c r="R309" s="262"/>
      <c r="S309" s="262"/>
      <c r="T309" s="263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T309" s="264" t="s">
        <v>136</v>
      </c>
      <c r="AU309" s="264" t="s">
        <v>85</v>
      </c>
      <c r="AV309" s="15" t="s">
        <v>83</v>
      </c>
      <c r="AW309" s="15" t="s">
        <v>31</v>
      </c>
      <c r="AX309" s="15" t="s">
        <v>75</v>
      </c>
      <c r="AY309" s="264" t="s">
        <v>126</v>
      </c>
    </row>
    <row r="310" s="13" customFormat="1">
      <c r="A310" s="13"/>
      <c r="B310" s="232"/>
      <c r="C310" s="233"/>
      <c r="D310" s="234" t="s">
        <v>136</v>
      </c>
      <c r="E310" s="235" t="s">
        <v>1</v>
      </c>
      <c r="F310" s="236" t="s">
        <v>150</v>
      </c>
      <c r="G310" s="233"/>
      <c r="H310" s="237">
        <v>3</v>
      </c>
      <c r="I310" s="238"/>
      <c r="J310" s="233"/>
      <c r="K310" s="233"/>
      <c r="L310" s="239"/>
      <c r="M310" s="240"/>
      <c r="N310" s="241"/>
      <c r="O310" s="241"/>
      <c r="P310" s="241"/>
      <c r="Q310" s="241"/>
      <c r="R310" s="241"/>
      <c r="S310" s="241"/>
      <c r="T310" s="242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3" t="s">
        <v>136</v>
      </c>
      <c r="AU310" s="243" t="s">
        <v>85</v>
      </c>
      <c r="AV310" s="13" t="s">
        <v>85</v>
      </c>
      <c r="AW310" s="13" t="s">
        <v>31</v>
      </c>
      <c r="AX310" s="13" t="s">
        <v>75</v>
      </c>
      <c r="AY310" s="243" t="s">
        <v>126</v>
      </c>
    </row>
    <row r="311" s="15" customFormat="1">
      <c r="A311" s="15"/>
      <c r="B311" s="255"/>
      <c r="C311" s="256"/>
      <c r="D311" s="234" t="s">
        <v>136</v>
      </c>
      <c r="E311" s="257" t="s">
        <v>1</v>
      </c>
      <c r="F311" s="258" t="s">
        <v>1427</v>
      </c>
      <c r="G311" s="256"/>
      <c r="H311" s="257" t="s">
        <v>1</v>
      </c>
      <c r="I311" s="259"/>
      <c r="J311" s="256"/>
      <c r="K311" s="256"/>
      <c r="L311" s="260"/>
      <c r="M311" s="261"/>
      <c r="N311" s="262"/>
      <c r="O311" s="262"/>
      <c r="P311" s="262"/>
      <c r="Q311" s="262"/>
      <c r="R311" s="262"/>
      <c r="S311" s="262"/>
      <c r="T311" s="263"/>
      <c r="U311" s="15"/>
      <c r="V311" s="15"/>
      <c r="W311" s="15"/>
      <c r="X311" s="15"/>
      <c r="Y311" s="15"/>
      <c r="Z311" s="15"/>
      <c r="AA311" s="15"/>
      <c r="AB311" s="15"/>
      <c r="AC311" s="15"/>
      <c r="AD311" s="15"/>
      <c r="AE311" s="15"/>
      <c r="AT311" s="264" t="s">
        <v>136</v>
      </c>
      <c r="AU311" s="264" t="s">
        <v>85</v>
      </c>
      <c r="AV311" s="15" t="s">
        <v>83</v>
      </c>
      <c r="AW311" s="15" t="s">
        <v>31</v>
      </c>
      <c r="AX311" s="15" t="s">
        <v>75</v>
      </c>
      <c r="AY311" s="264" t="s">
        <v>126</v>
      </c>
    </row>
    <row r="312" s="13" customFormat="1">
      <c r="A312" s="13"/>
      <c r="B312" s="232"/>
      <c r="C312" s="233"/>
      <c r="D312" s="234" t="s">
        <v>136</v>
      </c>
      <c r="E312" s="235" t="s">
        <v>1</v>
      </c>
      <c r="F312" s="236" t="s">
        <v>85</v>
      </c>
      <c r="G312" s="233"/>
      <c r="H312" s="237">
        <v>2</v>
      </c>
      <c r="I312" s="238"/>
      <c r="J312" s="233"/>
      <c r="K312" s="233"/>
      <c r="L312" s="239"/>
      <c r="M312" s="240"/>
      <c r="N312" s="241"/>
      <c r="O312" s="241"/>
      <c r="P312" s="241"/>
      <c r="Q312" s="241"/>
      <c r="R312" s="241"/>
      <c r="S312" s="241"/>
      <c r="T312" s="242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3" t="s">
        <v>136</v>
      </c>
      <c r="AU312" s="243" t="s">
        <v>85</v>
      </c>
      <c r="AV312" s="13" t="s">
        <v>85</v>
      </c>
      <c r="AW312" s="13" t="s">
        <v>31</v>
      </c>
      <c r="AX312" s="13" t="s">
        <v>75</v>
      </c>
      <c r="AY312" s="243" t="s">
        <v>126</v>
      </c>
    </row>
    <row r="313" s="14" customFormat="1">
      <c r="A313" s="14"/>
      <c r="B313" s="244"/>
      <c r="C313" s="245"/>
      <c r="D313" s="234" t="s">
        <v>136</v>
      </c>
      <c r="E313" s="246" t="s">
        <v>1</v>
      </c>
      <c r="F313" s="247" t="s">
        <v>139</v>
      </c>
      <c r="G313" s="245"/>
      <c r="H313" s="248">
        <v>8</v>
      </c>
      <c r="I313" s="249"/>
      <c r="J313" s="245"/>
      <c r="K313" s="245"/>
      <c r="L313" s="250"/>
      <c r="M313" s="251"/>
      <c r="N313" s="252"/>
      <c r="O313" s="252"/>
      <c r="P313" s="252"/>
      <c r="Q313" s="252"/>
      <c r="R313" s="252"/>
      <c r="S313" s="252"/>
      <c r="T313" s="253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4" t="s">
        <v>136</v>
      </c>
      <c r="AU313" s="254" t="s">
        <v>85</v>
      </c>
      <c r="AV313" s="14" t="s">
        <v>134</v>
      </c>
      <c r="AW313" s="14" t="s">
        <v>31</v>
      </c>
      <c r="AX313" s="14" t="s">
        <v>83</v>
      </c>
      <c r="AY313" s="254" t="s">
        <v>126</v>
      </c>
    </row>
    <row r="314" s="2" customFormat="1" ht="49.05" customHeight="1">
      <c r="A314" s="38"/>
      <c r="B314" s="39"/>
      <c r="C314" s="265" t="s">
        <v>7</v>
      </c>
      <c r="D314" s="265" t="s">
        <v>273</v>
      </c>
      <c r="E314" s="266" t="s">
        <v>1202</v>
      </c>
      <c r="F314" s="267" t="s">
        <v>1203</v>
      </c>
      <c r="G314" s="268" t="s">
        <v>131</v>
      </c>
      <c r="H314" s="269">
        <v>6</v>
      </c>
      <c r="I314" s="270"/>
      <c r="J314" s="271">
        <f>ROUND(I314*H314,2)</f>
        <v>0</v>
      </c>
      <c r="K314" s="267" t="s">
        <v>132</v>
      </c>
      <c r="L314" s="44"/>
      <c r="M314" s="272" t="s">
        <v>1</v>
      </c>
      <c r="N314" s="273" t="s">
        <v>40</v>
      </c>
      <c r="O314" s="91"/>
      <c r="P314" s="228">
        <f>O314*H314</f>
        <v>0</v>
      </c>
      <c r="Q314" s="228">
        <v>0</v>
      </c>
      <c r="R314" s="228">
        <f>Q314*H314</f>
        <v>0</v>
      </c>
      <c r="S314" s="228">
        <v>0</v>
      </c>
      <c r="T314" s="229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30" t="s">
        <v>134</v>
      </c>
      <c r="AT314" s="230" t="s">
        <v>273</v>
      </c>
      <c r="AU314" s="230" t="s">
        <v>85</v>
      </c>
      <c r="AY314" s="17" t="s">
        <v>126</v>
      </c>
      <c r="BE314" s="231">
        <f>IF(N314="základní",J314,0)</f>
        <v>0</v>
      </c>
      <c r="BF314" s="231">
        <f>IF(N314="snížená",J314,0)</f>
        <v>0</v>
      </c>
      <c r="BG314" s="231">
        <f>IF(N314="zákl. přenesená",J314,0)</f>
        <v>0</v>
      </c>
      <c r="BH314" s="231">
        <f>IF(N314="sníž. přenesená",J314,0)</f>
        <v>0</v>
      </c>
      <c r="BI314" s="231">
        <f>IF(N314="nulová",J314,0)</f>
        <v>0</v>
      </c>
      <c r="BJ314" s="17" t="s">
        <v>83</v>
      </c>
      <c r="BK314" s="231">
        <f>ROUND(I314*H314,2)</f>
        <v>0</v>
      </c>
      <c r="BL314" s="17" t="s">
        <v>134</v>
      </c>
      <c r="BM314" s="230" t="s">
        <v>1428</v>
      </c>
    </row>
    <row r="315" s="2" customFormat="1">
      <c r="A315" s="38"/>
      <c r="B315" s="39"/>
      <c r="C315" s="40"/>
      <c r="D315" s="234" t="s">
        <v>277</v>
      </c>
      <c r="E315" s="40"/>
      <c r="F315" s="274" t="s">
        <v>1196</v>
      </c>
      <c r="G315" s="40"/>
      <c r="H315" s="40"/>
      <c r="I315" s="275"/>
      <c r="J315" s="40"/>
      <c r="K315" s="40"/>
      <c r="L315" s="44"/>
      <c r="M315" s="276"/>
      <c r="N315" s="277"/>
      <c r="O315" s="91"/>
      <c r="P315" s="91"/>
      <c r="Q315" s="91"/>
      <c r="R315" s="91"/>
      <c r="S315" s="91"/>
      <c r="T315" s="92"/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T315" s="17" t="s">
        <v>277</v>
      </c>
      <c r="AU315" s="17" t="s">
        <v>85</v>
      </c>
    </row>
    <row r="316" s="15" customFormat="1">
      <c r="A316" s="15"/>
      <c r="B316" s="255"/>
      <c r="C316" s="256"/>
      <c r="D316" s="234" t="s">
        <v>136</v>
      </c>
      <c r="E316" s="257" t="s">
        <v>1</v>
      </c>
      <c r="F316" s="258" t="s">
        <v>147</v>
      </c>
      <c r="G316" s="256"/>
      <c r="H316" s="257" t="s">
        <v>1</v>
      </c>
      <c r="I316" s="259"/>
      <c r="J316" s="256"/>
      <c r="K316" s="256"/>
      <c r="L316" s="260"/>
      <c r="M316" s="261"/>
      <c r="N316" s="262"/>
      <c r="O316" s="262"/>
      <c r="P316" s="262"/>
      <c r="Q316" s="262"/>
      <c r="R316" s="262"/>
      <c r="S316" s="262"/>
      <c r="T316" s="263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  <c r="AT316" s="264" t="s">
        <v>136</v>
      </c>
      <c r="AU316" s="264" t="s">
        <v>85</v>
      </c>
      <c r="AV316" s="15" t="s">
        <v>83</v>
      </c>
      <c r="AW316" s="15" t="s">
        <v>31</v>
      </c>
      <c r="AX316" s="15" t="s">
        <v>75</v>
      </c>
      <c r="AY316" s="264" t="s">
        <v>126</v>
      </c>
    </row>
    <row r="317" s="13" customFormat="1">
      <c r="A317" s="13"/>
      <c r="B317" s="232"/>
      <c r="C317" s="233"/>
      <c r="D317" s="234" t="s">
        <v>136</v>
      </c>
      <c r="E317" s="235" t="s">
        <v>1</v>
      </c>
      <c r="F317" s="236" t="s">
        <v>85</v>
      </c>
      <c r="G317" s="233"/>
      <c r="H317" s="237">
        <v>2</v>
      </c>
      <c r="I317" s="238"/>
      <c r="J317" s="233"/>
      <c r="K317" s="233"/>
      <c r="L317" s="239"/>
      <c r="M317" s="240"/>
      <c r="N317" s="241"/>
      <c r="O317" s="241"/>
      <c r="P317" s="241"/>
      <c r="Q317" s="241"/>
      <c r="R317" s="241"/>
      <c r="S317" s="241"/>
      <c r="T317" s="242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3" t="s">
        <v>136</v>
      </c>
      <c r="AU317" s="243" t="s">
        <v>85</v>
      </c>
      <c r="AV317" s="13" t="s">
        <v>85</v>
      </c>
      <c r="AW317" s="13" t="s">
        <v>31</v>
      </c>
      <c r="AX317" s="13" t="s">
        <v>75</v>
      </c>
      <c r="AY317" s="243" t="s">
        <v>126</v>
      </c>
    </row>
    <row r="318" s="15" customFormat="1">
      <c r="A318" s="15"/>
      <c r="B318" s="255"/>
      <c r="C318" s="256"/>
      <c r="D318" s="234" t="s">
        <v>136</v>
      </c>
      <c r="E318" s="257" t="s">
        <v>1</v>
      </c>
      <c r="F318" s="258" t="s">
        <v>642</v>
      </c>
      <c r="G318" s="256"/>
      <c r="H318" s="257" t="s">
        <v>1</v>
      </c>
      <c r="I318" s="259"/>
      <c r="J318" s="256"/>
      <c r="K318" s="256"/>
      <c r="L318" s="260"/>
      <c r="M318" s="261"/>
      <c r="N318" s="262"/>
      <c r="O318" s="262"/>
      <c r="P318" s="262"/>
      <c r="Q318" s="262"/>
      <c r="R318" s="262"/>
      <c r="S318" s="262"/>
      <c r="T318" s="263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T318" s="264" t="s">
        <v>136</v>
      </c>
      <c r="AU318" s="264" t="s">
        <v>85</v>
      </c>
      <c r="AV318" s="15" t="s">
        <v>83</v>
      </c>
      <c r="AW318" s="15" t="s">
        <v>31</v>
      </c>
      <c r="AX318" s="15" t="s">
        <v>75</v>
      </c>
      <c r="AY318" s="264" t="s">
        <v>126</v>
      </c>
    </row>
    <row r="319" s="13" customFormat="1">
      <c r="A319" s="13"/>
      <c r="B319" s="232"/>
      <c r="C319" s="233"/>
      <c r="D319" s="234" t="s">
        <v>136</v>
      </c>
      <c r="E319" s="235" t="s">
        <v>1</v>
      </c>
      <c r="F319" s="236" t="s">
        <v>85</v>
      </c>
      <c r="G319" s="233"/>
      <c r="H319" s="237">
        <v>2</v>
      </c>
      <c r="I319" s="238"/>
      <c r="J319" s="233"/>
      <c r="K319" s="233"/>
      <c r="L319" s="239"/>
      <c r="M319" s="240"/>
      <c r="N319" s="241"/>
      <c r="O319" s="241"/>
      <c r="P319" s="241"/>
      <c r="Q319" s="241"/>
      <c r="R319" s="241"/>
      <c r="S319" s="241"/>
      <c r="T319" s="242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3" t="s">
        <v>136</v>
      </c>
      <c r="AU319" s="243" t="s">
        <v>85</v>
      </c>
      <c r="AV319" s="13" t="s">
        <v>85</v>
      </c>
      <c r="AW319" s="13" t="s">
        <v>31</v>
      </c>
      <c r="AX319" s="13" t="s">
        <v>75</v>
      </c>
      <c r="AY319" s="243" t="s">
        <v>126</v>
      </c>
    </row>
    <row r="320" s="15" customFormat="1">
      <c r="A320" s="15"/>
      <c r="B320" s="255"/>
      <c r="C320" s="256"/>
      <c r="D320" s="234" t="s">
        <v>136</v>
      </c>
      <c r="E320" s="257" t="s">
        <v>1</v>
      </c>
      <c r="F320" s="258" t="s">
        <v>1378</v>
      </c>
      <c r="G320" s="256"/>
      <c r="H320" s="257" t="s">
        <v>1</v>
      </c>
      <c r="I320" s="259"/>
      <c r="J320" s="256"/>
      <c r="K320" s="256"/>
      <c r="L320" s="260"/>
      <c r="M320" s="261"/>
      <c r="N320" s="262"/>
      <c r="O320" s="262"/>
      <c r="P320" s="262"/>
      <c r="Q320" s="262"/>
      <c r="R320" s="262"/>
      <c r="S320" s="262"/>
      <c r="T320" s="263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  <c r="AT320" s="264" t="s">
        <v>136</v>
      </c>
      <c r="AU320" s="264" t="s">
        <v>85</v>
      </c>
      <c r="AV320" s="15" t="s">
        <v>83</v>
      </c>
      <c r="AW320" s="15" t="s">
        <v>31</v>
      </c>
      <c r="AX320" s="15" t="s">
        <v>75</v>
      </c>
      <c r="AY320" s="264" t="s">
        <v>126</v>
      </c>
    </row>
    <row r="321" s="13" customFormat="1">
      <c r="A321" s="13"/>
      <c r="B321" s="232"/>
      <c r="C321" s="233"/>
      <c r="D321" s="234" t="s">
        <v>136</v>
      </c>
      <c r="E321" s="235" t="s">
        <v>1</v>
      </c>
      <c r="F321" s="236" t="s">
        <v>85</v>
      </c>
      <c r="G321" s="233"/>
      <c r="H321" s="237">
        <v>2</v>
      </c>
      <c r="I321" s="238"/>
      <c r="J321" s="233"/>
      <c r="K321" s="233"/>
      <c r="L321" s="239"/>
      <c r="M321" s="240"/>
      <c r="N321" s="241"/>
      <c r="O321" s="241"/>
      <c r="P321" s="241"/>
      <c r="Q321" s="241"/>
      <c r="R321" s="241"/>
      <c r="S321" s="241"/>
      <c r="T321" s="242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3" t="s">
        <v>136</v>
      </c>
      <c r="AU321" s="243" t="s">
        <v>85</v>
      </c>
      <c r="AV321" s="13" t="s">
        <v>85</v>
      </c>
      <c r="AW321" s="13" t="s">
        <v>31</v>
      </c>
      <c r="AX321" s="13" t="s">
        <v>75</v>
      </c>
      <c r="AY321" s="243" t="s">
        <v>126</v>
      </c>
    </row>
    <row r="322" s="14" customFormat="1">
      <c r="A322" s="14"/>
      <c r="B322" s="244"/>
      <c r="C322" s="245"/>
      <c r="D322" s="234" t="s">
        <v>136</v>
      </c>
      <c r="E322" s="246" t="s">
        <v>1</v>
      </c>
      <c r="F322" s="247" t="s">
        <v>139</v>
      </c>
      <c r="G322" s="245"/>
      <c r="H322" s="248">
        <v>6</v>
      </c>
      <c r="I322" s="249"/>
      <c r="J322" s="245"/>
      <c r="K322" s="245"/>
      <c r="L322" s="250"/>
      <c r="M322" s="251"/>
      <c r="N322" s="252"/>
      <c r="O322" s="252"/>
      <c r="P322" s="252"/>
      <c r="Q322" s="252"/>
      <c r="R322" s="252"/>
      <c r="S322" s="252"/>
      <c r="T322" s="253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4" t="s">
        <v>136</v>
      </c>
      <c r="AU322" s="254" t="s">
        <v>85</v>
      </c>
      <c r="AV322" s="14" t="s">
        <v>134</v>
      </c>
      <c r="AW322" s="14" t="s">
        <v>31</v>
      </c>
      <c r="AX322" s="14" t="s">
        <v>83</v>
      </c>
      <c r="AY322" s="254" t="s">
        <v>126</v>
      </c>
    </row>
    <row r="323" s="2" customFormat="1" ht="62.7" customHeight="1">
      <c r="A323" s="38"/>
      <c r="B323" s="39"/>
      <c r="C323" s="265" t="s">
        <v>261</v>
      </c>
      <c r="D323" s="265" t="s">
        <v>273</v>
      </c>
      <c r="E323" s="266" t="s">
        <v>1429</v>
      </c>
      <c r="F323" s="267" t="s">
        <v>1430</v>
      </c>
      <c r="G323" s="268" t="s">
        <v>240</v>
      </c>
      <c r="H323" s="269">
        <v>25.199999999999999</v>
      </c>
      <c r="I323" s="270"/>
      <c r="J323" s="271">
        <f>ROUND(I323*H323,2)</f>
        <v>0</v>
      </c>
      <c r="K323" s="267" t="s">
        <v>132</v>
      </c>
      <c r="L323" s="44"/>
      <c r="M323" s="272" t="s">
        <v>1</v>
      </c>
      <c r="N323" s="273" t="s">
        <v>40</v>
      </c>
      <c r="O323" s="91"/>
      <c r="P323" s="228">
        <f>O323*H323</f>
        <v>0</v>
      </c>
      <c r="Q323" s="228">
        <v>0</v>
      </c>
      <c r="R323" s="228">
        <f>Q323*H323</f>
        <v>0</v>
      </c>
      <c r="S323" s="228">
        <v>0</v>
      </c>
      <c r="T323" s="229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30" t="s">
        <v>134</v>
      </c>
      <c r="AT323" s="230" t="s">
        <v>273</v>
      </c>
      <c r="AU323" s="230" t="s">
        <v>85</v>
      </c>
      <c r="AY323" s="17" t="s">
        <v>126</v>
      </c>
      <c r="BE323" s="231">
        <f>IF(N323="základní",J323,0)</f>
        <v>0</v>
      </c>
      <c r="BF323" s="231">
        <f>IF(N323="snížená",J323,0)</f>
        <v>0</v>
      </c>
      <c r="BG323" s="231">
        <f>IF(N323="zákl. přenesená",J323,0)</f>
        <v>0</v>
      </c>
      <c r="BH323" s="231">
        <f>IF(N323="sníž. přenesená",J323,0)</f>
        <v>0</v>
      </c>
      <c r="BI323" s="231">
        <f>IF(N323="nulová",J323,0)</f>
        <v>0</v>
      </c>
      <c r="BJ323" s="17" t="s">
        <v>83</v>
      </c>
      <c r="BK323" s="231">
        <f>ROUND(I323*H323,2)</f>
        <v>0</v>
      </c>
      <c r="BL323" s="17" t="s">
        <v>134</v>
      </c>
      <c r="BM323" s="230" t="s">
        <v>1431</v>
      </c>
    </row>
    <row r="324" s="15" customFormat="1">
      <c r="A324" s="15"/>
      <c r="B324" s="255"/>
      <c r="C324" s="256"/>
      <c r="D324" s="234" t="s">
        <v>136</v>
      </c>
      <c r="E324" s="257" t="s">
        <v>1</v>
      </c>
      <c r="F324" s="258" t="s">
        <v>160</v>
      </c>
      <c r="G324" s="256"/>
      <c r="H324" s="257" t="s">
        <v>1</v>
      </c>
      <c r="I324" s="259"/>
      <c r="J324" s="256"/>
      <c r="K324" s="256"/>
      <c r="L324" s="260"/>
      <c r="M324" s="261"/>
      <c r="N324" s="262"/>
      <c r="O324" s="262"/>
      <c r="P324" s="262"/>
      <c r="Q324" s="262"/>
      <c r="R324" s="262"/>
      <c r="S324" s="262"/>
      <c r="T324" s="263"/>
      <c r="U324" s="15"/>
      <c r="V324" s="15"/>
      <c r="W324" s="15"/>
      <c r="X324" s="15"/>
      <c r="Y324" s="15"/>
      <c r="Z324" s="15"/>
      <c r="AA324" s="15"/>
      <c r="AB324" s="15"/>
      <c r="AC324" s="15"/>
      <c r="AD324" s="15"/>
      <c r="AE324" s="15"/>
      <c r="AT324" s="264" t="s">
        <v>136</v>
      </c>
      <c r="AU324" s="264" t="s">
        <v>85</v>
      </c>
      <c r="AV324" s="15" t="s">
        <v>83</v>
      </c>
      <c r="AW324" s="15" t="s">
        <v>31</v>
      </c>
      <c r="AX324" s="15" t="s">
        <v>75</v>
      </c>
      <c r="AY324" s="264" t="s">
        <v>126</v>
      </c>
    </row>
    <row r="325" s="13" customFormat="1">
      <c r="A325" s="13"/>
      <c r="B325" s="232"/>
      <c r="C325" s="233"/>
      <c r="D325" s="234" t="s">
        <v>136</v>
      </c>
      <c r="E325" s="235" t="s">
        <v>1</v>
      </c>
      <c r="F325" s="236" t="s">
        <v>1350</v>
      </c>
      <c r="G325" s="233"/>
      <c r="H325" s="237">
        <v>9.5999999999999996</v>
      </c>
      <c r="I325" s="238"/>
      <c r="J325" s="233"/>
      <c r="K325" s="233"/>
      <c r="L325" s="239"/>
      <c r="M325" s="240"/>
      <c r="N325" s="241"/>
      <c r="O325" s="241"/>
      <c r="P325" s="241"/>
      <c r="Q325" s="241"/>
      <c r="R325" s="241"/>
      <c r="S325" s="241"/>
      <c r="T325" s="242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3" t="s">
        <v>136</v>
      </c>
      <c r="AU325" s="243" t="s">
        <v>85</v>
      </c>
      <c r="AV325" s="13" t="s">
        <v>85</v>
      </c>
      <c r="AW325" s="13" t="s">
        <v>31</v>
      </c>
      <c r="AX325" s="13" t="s">
        <v>75</v>
      </c>
      <c r="AY325" s="243" t="s">
        <v>126</v>
      </c>
    </row>
    <row r="326" s="15" customFormat="1">
      <c r="A326" s="15"/>
      <c r="B326" s="255"/>
      <c r="C326" s="256"/>
      <c r="D326" s="234" t="s">
        <v>136</v>
      </c>
      <c r="E326" s="257" t="s">
        <v>1</v>
      </c>
      <c r="F326" s="258" t="s">
        <v>163</v>
      </c>
      <c r="G326" s="256"/>
      <c r="H326" s="257" t="s">
        <v>1</v>
      </c>
      <c r="I326" s="259"/>
      <c r="J326" s="256"/>
      <c r="K326" s="256"/>
      <c r="L326" s="260"/>
      <c r="M326" s="261"/>
      <c r="N326" s="262"/>
      <c r="O326" s="262"/>
      <c r="P326" s="262"/>
      <c r="Q326" s="262"/>
      <c r="R326" s="262"/>
      <c r="S326" s="262"/>
      <c r="T326" s="263"/>
      <c r="U326" s="15"/>
      <c r="V326" s="15"/>
      <c r="W326" s="15"/>
      <c r="X326" s="15"/>
      <c r="Y326" s="15"/>
      <c r="Z326" s="15"/>
      <c r="AA326" s="15"/>
      <c r="AB326" s="15"/>
      <c r="AC326" s="15"/>
      <c r="AD326" s="15"/>
      <c r="AE326" s="15"/>
      <c r="AT326" s="264" t="s">
        <v>136</v>
      </c>
      <c r="AU326" s="264" t="s">
        <v>85</v>
      </c>
      <c r="AV326" s="15" t="s">
        <v>83</v>
      </c>
      <c r="AW326" s="15" t="s">
        <v>31</v>
      </c>
      <c r="AX326" s="15" t="s">
        <v>75</v>
      </c>
      <c r="AY326" s="264" t="s">
        <v>126</v>
      </c>
    </row>
    <row r="327" s="13" customFormat="1">
      <c r="A327" s="13"/>
      <c r="B327" s="232"/>
      <c r="C327" s="233"/>
      <c r="D327" s="234" t="s">
        <v>136</v>
      </c>
      <c r="E327" s="235" t="s">
        <v>1</v>
      </c>
      <c r="F327" s="236" t="s">
        <v>1351</v>
      </c>
      <c r="G327" s="233"/>
      <c r="H327" s="237">
        <v>8.4000000000000004</v>
      </c>
      <c r="I327" s="238"/>
      <c r="J327" s="233"/>
      <c r="K327" s="233"/>
      <c r="L327" s="239"/>
      <c r="M327" s="240"/>
      <c r="N327" s="241"/>
      <c r="O327" s="241"/>
      <c r="P327" s="241"/>
      <c r="Q327" s="241"/>
      <c r="R327" s="241"/>
      <c r="S327" s="241"/>
      <c r="T327" s="242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3" t="s">
        <v>136</v>
      </c>
      <c r="AU327" s="243" t="s">
        <v>85</v>
      </c>
      <c r="AV327" s="13" t="s">
        <v>85</v>
      </c>
      <c r="AW327" s="13" t="s">
        <v>31</v>
      </c>
      <c r="AX327" s="13" t="s">
        <v>75</v>
      </c>
      <c r="AY327" s="243" t="s">
        <v>126</v>
      </c>
    </row>
    <row r="328" s="15" customFormat="1">
      <c r="A328" s="15"/>
      <c r="B328" s="255"/>
      <c r="C328" s="256"/>
      <c r="D328" s="234" t="s">
        <v>136</v>
      </c>
      <c r="E328" s="257" t="s">
        <v>1</v>
      </c>
      <c r="F328" s="258" t="s">
        <v>554</v>
      </c>
      <c r="G328" s="256"/>
      <c r="H328" s="257" t="s">
        <v>1</v>
      </c>
      <c r="I328" s="259"/>
      <c r="J328" s="256"/>
      <c r="K328" s="256"/>
      <c r="L328" s="260"/>
      <c r="M328" s="261"/>
      <c r="N328" s="262"/>
      <c r="O328" s="262"/>
      <c r="P328" s="262"/>
      <c r="Q328" s="262"/>
      <c r="R328" s="262"/>
      <c r="S328" s="262"/>
      <c r="T328" s="263"/>
      <c r="U328" s="15"/>
      <c r="V328" s="15"/>
      <c r="W328" s="15"/>
      <c r="X328" s="15"/>
      <c r="Y328" s="15"/>
      <c r="Z328" s="15"/>
      <c r="AA328" s="15"/>
      <c r="AB328" s="15"/>
      <c r="AC328" s="15"/>
      <c r="AD328" s="15"/>
      <c r="AE328" s="15"/>
      <c r="AT328" s="264" t="s">
        <v>136</v>
      </c>
      <c r="AU328" s="264" t="s">
        <v>85</v>
      </c>
      <c r="AV328" s="15" t="s">
        <v>83</v>
      </c>
      <c r="AW328" s="15" t="s">
        <v>31</v>
      </c>
      <c r="AX328" s="15" t="s">
        <v>75</v>
      </c>
      <c r="AY328" s="264" t="s">
        <v>126</v>
      </c>
    </row>
    <row r="329" s="13" customFormat="1">
      <c r="A329" s="13"/>
      <c r="B329" s="232"/>
      <c r="C329" s="233"/>
      <c r="D329" s="234" t="s">
        <v>136</v>
      </c>
      <c r="E329" s="235" t="s">
        <v>1</v>
      </c>
      <c r="F329" s="236" t="s">
        <v>1352</v>
      </c>
      <c r="G329" s="233"/>
      <c r="H329" s="237">
        <v>7.2000000000000002</v>
      </c>
      <c r="I329" s="238"/>
      <c r="J329" s="233"/>
      <c r="K329" s="233"/>
      <c r="L329" s="239"/>
      <c r="M329" s="240"/>
      <c r="N329" s="241"/>
      <c r="O329" s="241"/>
      <c r="P329" s="241"/>
      <c r="Q329" s="241"/>
      <c r="R329" s="241"/>
      <c r="S329" s="241"/>
      <c r="T329" s="242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3" t="s">
        <v>136</v>
      </c>
      <c r="AU329" s="243" t="s">
        <v>85</v>
      </c>
      <c r="AV329" s="13" t="s">
        <v>85</v>
      </c>
      <c r="AW329" s="13" t="s">
        <v>31</v>
      </c>
      <c r="AX329" s="13" t="s">
        <v>75</v>
      </c>
      <c r="AY329" s="243" t="s">
        <v>126</v>
      </c>
    </row>
    <row r="330" s="14" customFormat="1">
      <c r="A330" s="14"/>
      <c r="B330" s="244"/>
      <c r="C330" s="245"/>
      <c r="D330" s="234" t="s">
        <v>136</v>
      </c>
      <c r="E330" s="246" t="s">
        <v>1</v>
      </c>
      <c r="F330" s="247" t="s">
        <v>139</v>
      </c>
      <c r="G330" s="245"/>
      <c r="H330" s="248">
        <v>25.199999999999999</v>
      </c>
      <c r="I330" s="249"/>
      <c r="J330" s="245"/>
      <c r="K330" s="245"/>
      <c r="L330" s="250"/>
      <c r="M330" s="251"/>
      <c r="N330" s="252"/>
      <c r="O330" s="252"/>
      <c r="P330" s="252"/>
      <c r="Q330" s="252"/>
      <c r="R330" s="252"/>
      <c r="S330" s="252"/>
      <c r="T330" s="253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4" t="s">
        <v>136</v>
      </c>
      <c r="AU330" s="254" t="s">
        <v>85</v>
      </c>
      <c r="AV330" s="14" t="s">
        <v>134</v>
      </c>
      <c r="AW330" s="14" t="s">
        <v>31</v>
      </c>
      <c r="AX330" s="14" t="s">
        <v>83</v>
      </c>
      <c r="AY330" s="254" t="s">
        <v>126</v>
      </c>
    </row>
    <row r="331" s="2" customFormat="1" ht="37.8" customHeight="1">
      <c r="A331" s="38"/>
      <c r="B331" s="39"/>
      <c r="C331" s="265" t="s">
        <v>266</v>
      </c>
      <c r="D331" s="265" t="s">
        <v>273</v>
      </c>
      <c r="E331" s="266" t="s">
        <v>1432</v>
      </c>
      <c r="F331" s="267" t="s">
        <v>1433</v>
      </c>
      <c r="G331" s="268" t="s">
        <v>240</v>
      </c>
      <c r="H331" s="269">
        <v>44.5</v>
      </c>
      <c r="I331" s="270"/>
      <c r="J331" s="271">
        <f>ROUND(I331*H331,2)</f>
        <v>0</v>
      </c>
      <c r="K331" s="267" t="s">
        <v>132</v>
      </c>
      <c r="L331" s="44"/>
      <c r="M331" s="272" t="s">
        <v>1</v>
      </c>
      <c r="N331" s="273" t="s">
        <v>40</v>
      </c>
      <c r="O331" s="91"/>
      <c r="P331" s="228">
        <f>O331*H331</f>
        <v>0</v>
      </c>
      <c r="Q331" s="228">
        <v>0</v>
      </c>
      <c r="R331" s="228">
        <f>Q331*H331</f>
        <v>0</v>
      </c>
      <c r="S331" s="228">
        <v>0</v>
      </c>
      <c r="T331" s="229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230" t="s">
        <v>134</v>
      </c>
      <c r="AT331" s="230" t="s">
        <v>273</v>
      </c>
      <c r="AU331" s="230" t="s">
        <v>85</v>
      </c>
      <c r="AY331" s="17" t="s">
        <v>126</v>
      </c>
      <c r="BE331" s="231">
        <f>IF(N331="základní",J331,0)</f>
        <v>0</v>
      </c>
      <c r="BF331" s="231">
        <f>IF(N331="snížená",J331,0)</f>
        <v>0</v>
      </c>
      <c r="BG331" s="231">
        <f>IF(N331="zákl. přenesená",J331,0)</f>
        <v>0</v>
      </c>
      <c r="BH331" s="231">
        <f>IF(N331="sníž. přenesená",J331,0)</f>
        <v>0</v>
      </c>
      <c r="BI331" s="231">
        <f>IF(N331="nulová",J331,0)</f>
        <v>0</v>
      </c>
      <c r="BJ331" s="17" t="s">
        <v>83</v>
      </c>
      <c r="BK331" s="231">
        <f>ROUND(I331*H331,2)</f>
        <v>0</v>
      </c>
      <c r="BL331" s="17" t="s">
        <v>134</v>
      </c>
      <c r="BM331" s="230" t="s">
        <v>1434</v>
      </c>
    </row>
    <row r="332" s="15" customFormat="1">
      <c r="A332" s="15"/>
      <c r="B332" s="255"/>
      <c r="C332" s="256"/>
      <c r="D332" s="234" t="s">
        <v>136</v>
      </c>
      <c r="E332" s="257" t="s">
        <v>1</v>
      </c>
      <c r="F332" s="258" t="s">
        <v>160</v>
      </c>
      <c r="G332" s="256"/>
      <c r="H332" s="257" t="s">
        <v>1</v>
      </c>
      <c r="I332" s="259"/>
      <c r="J332" s="256"/>
      <c r="K332" s="256"/>
      <c r="L332" s="260"/>
      <c r="M332" s="261"/>
      <c r="N332" s="262"/>
      <c r="O332" s="262"/>
      <c r="P332" s="262"/>
      <c r="Q332" s="262"/>
      <c r="R332" s="262"/>
      <c r="S332" s="262"/>
      <c r="T332" s="263"/>
      <c r="U332" s="15"/>
      <c r="V332" s="15"/>
      <c r="W332" s="15"/>
      <c r="X332" s="15"/>
      <c r="Y332" s="15"/>
      <c r="Z332" s="15"/>
      <c r="AA332" s="15"/>
      <c r="AB332" s="15"/>
      <c r="AC332" s="15"/>
      <c r="AD332" s="15"/>
      <c r="AE332" s="15"/>
      <c r="AT332" s="264" t="s">
        <v>136</v>
      </c>
      <c r="AU332" s="264" t="s">
        <v>85</v>
      </c>
      <c r="AV332" s="15" t="s">
        <v>83</v>
      </c>
      <c r="AW332" s="15" t="s">
        <v>31</v>
      </c>
      <c r="AX332" s="15" t="s">
        <v>75</v>
      </c>
      <c r="AY332" s="264" t="s">
        <v>126</v>
      </c>
    </row>
    <row r="333" s="13" customFormat="1">
      <c r="A333" s="13"/>
      <c r="B333" s="232"/>
      <c r="C333" s="233"/>
      <c r="D333" s="234" t="s">
        <v>136</v>
      </c>
      <c r="E333" s="235" t="s">
        <v>1</v>
      </c>
      <c r="F333" s="236" t="s">
        <v>178</v>
      </c>
      <c r="G333" s="233"/>
      <c r="H333" s="237">
        <v>7</v>
      </c>
      <c r="I333" s="238"/>
      <c r="J333" s="233"/>
      <c r="K333" s="233"/>
      <c r="L333" s="239"/>
      <c r="M333" s="240"/>
      <c r="N333" s="241"/>
      <c r="O333" s="241"/>
      <c r="P333" s="241"/>
      <c r="Q333" s="241"/>
      <c r="R333" s="241"/>
      <c r="S333" s="241"/>
      <c r="T333" s="242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3" t="s">
        <v>136</v>
      </c>
      <c r="AU333" s="243" t="s">
        <v>85</v>
      </c>
      <c r="AV333" s="13" t="s">
        <v>85</v>
      </c>
      <c r="AW333" s="13" t="s">
        <v>31</v>
      </c>
      <c r="AX333" s="13" t="s">
        <v>75</v>
      </c>
      <c r="AY333" s="243" t="s">
        <v>126</v>
      </c>
    </row>
    <row r="334" s="15" customFormat="1">
      <c r="A334" s="15"/>
      <c r="B334" s="255"/>
      <c r="C334" s="256"/>
      <c r="D334" s="234" t="s">
        <v>136</v>
      </c>
      <c r="E334" s="257" t="s">
        <v>1</v>
      </c>
      <c r="F334" s="258" t="s">
        <v>163</v>
      </c>
      <c r="G334" s="256"/>
      <c r="H334" s="257" t="s">
        <v>1</v>
      </c>
      <c r="I334" s="259"/>
      <c r="J334" s="256"/>
      <c r="K334" s="256"/>
      <c r="L334" s="260"/>
      <c r="M334" s="261"/>
      <c r="N334" s="262"/>
      <c r="O334" s="262"/>
      <c r="P334" s="262"/>
      <c r="Q334" s="262"/>
      <c r="R334" s="262"/>
      <c r="S334" s="262"/>
      <c r="T334" s="263"/>
      <c r="U334" s="15"/>
      <c r="V334" s="15"/>
      <c r="W334" s="15"/>
      <c r="X334" s="15"/>
      <c r="Y334" s="15"/>
      <c r="Z334" s="15"/>
      <c r="AA334" s="15"/>
      <c r="AB334" s="15"/>
      <c r="AC334" s="15"/>
      <c r="AD334" s="15"/>
      <c r="AE334" s="15"/>
      <c r="AT334" s="264" t="s">
        <v>136</v>
      </c>
      <c r="AU334" s="264" t="s">
        <v>85</v>
      </c>
      <c r="AV334" s="15" t="s">
        <v>83</v>
      </c>
      <c r="AW334" s="15" t="s">
        <v>31</v>
      </c>
      <c r="AX334" s="15" t="s">
        <v>75</v>
      </c>
      <c r="AY334" s="264" t="s">
        <v>126</v>
      </c>
    </row>
    <row r="335" s="13" customFormat="1">
      <c r="A335" s="13"/>
      <c r="B335" s="232"/>
      <c r="C335" s="233"/>
      <c r="D335" s="234" t="s">
        <v>136</v>
      </c>
      <c r="E335" s="235" t="s">
        <v>1</v>
      </c>
      <c r="F335" s="236" t="s">
        <v>204</v>
      </c>
      <c r="G335" s="233"/>
      <c r="H335" s="237">
        <v>13</v>
      </c>
      <c r="I335" s="238"/>
      <c r="J335" s="233"/>
      <c r="K335" s="233"/>
      <c r="L335" s="239"/>
      <c r="M335" s="240"/>
      <c r="N335" s="241"/>
      <c r="O335" s="241"/>
      <c r="P335" s="241"/>
      <c r="Q335" s="241"/>
      <c r="R335" s="241"/>
      <c r="S335" s="241"/>
      <c r="T335" s="242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3" t="s">
        <v>136</v>
      </c>
      <c r="AU335" s="243" t="s">
        <v>85</v>
      </c>
      <c r="AV335" s="13" t="s">
        <v>85</v>
      </c>
      <c r="AW335" s="13" t="s">
        <v>31</v>
      </c>
      <c r="AX335" s="13" t="s">
        <v>75</v>
      </c>
      <c r="AY335" s="243" t="s">
        <v>126</v>
      </c>
    </row>
    <row r="336" s="15" customFormat="1">
      <c r="A336" s="15"/>
      <c r="B336" s="255"/>
      <c r="C336" s="256"/>
      <c r="D336" s="234" t="s">
        <v>136</v>
      </c>
      <c r="E336" s="257" t="s">
        <v>1</v>
      </c>
      <c r="F336" s="258" t="s">
        <v>554</v>
      </c>
      <c r="G336" s="256"/>
      <c r="H336" s="257" t="s">
        <v>1</v>
      </c>
      <c r="I336" s="259"/>
      <c r="J336" s="256"/>
      <c r="K336" s="256"/>
      <c r="L336" s="260"/>
      <c r="M336" s="261"/>
      <c r="N336" s="262"/>
      <c r="O336" s="262"/>
      <c r="P336" s="262"/>
      <c r="Q336" s="262"/>
      <c r="R336" s="262"/>
      <c r="S336" s="262"/>
      <c r="T336" s="263"/>
      <c r="U336" s="15"/>
      <c r="V336" s="15"/>
      <c r="W336" s="15"/>
      <c r="X336" s="15"/>
      <c r="Y336" s="15"/>
      <c r="Z336" s="15"/>
      <c r="AA336" s="15"/>
      <c r="AB336" s="15"/>
      <c r="AC336" s="15"/>
      <c r="AD336" s="15"/>
      <c r="AE336" s="15"/>
      <c r="AT336" s="264" t="s">
        <v>136</v>
      </c>
      <c r="AU336" s="264" t="s">
        <v>85</v>
      </c>
      <c r="AV336" s="15" t="s">
        <v>83</v>
      </c>
      <c r="AW336" s="15" t="s">
        <v>31</v>
      </c>
      <c r="AX336" s="15" t="s">
        <v>75</v>
      </c>
      <c r="AY336" s="264" t="s">
        <v>126</v>
      </c>
    </row>
    <row r="337" s="13" customFormat="1">
      <c r="A337" s="13"/>
      <c r="B337" s="232"/>
      <c r="C337" s="233"/>
      <c r="D337" s="234" t="s">
        <v>136</v>
      </c>
      <c r="E337" s="235" t="s">
        <v>1</v>
      </c>
      <c r="F337" s="236" t="s">
        <v>204</v>
      </c>
      <c r="G337" s="233"/>
      <c r="H337" s="237">
        <v>13</v>
      </c>
      <c r="I337" s="238"/>
      <c r="J337" s="233"/>
      <c r="K337" s="233"/>
      <c r="L337" s="239"/>
      <c r="M337" s="240"/>
      <c r="N337" s="241"/>
      <c r="O337" s="241"/>
      <c r="P337" s="241"/>
      <c r="Q337" s="241"/>
      <c r="R337" s="241"/>
      <c r="S337" s="241"/>
      <c r="T337" s="242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3" t="s">
        <v>136</v>
      </c>
      <c r="AU337" s="243" t="s">
        <v>85</v>
      </c>
      <c r="AV337" s="13" t="s">
        <v>85</v>
      </c>
      <c r="AW337" s="13" t="s">
        <v>31</v>
      </c>
      <c r="AX337" s="13" t="s">
        <v>75</v>
      </c>
      <c r="AY337" s="243" t="s">
        <v>126</v>
      </c>
    </row>
    <row r="338" s="15" customFormat="1">
      <c r="A338" s="15"/>
      <c r="B338" s="255"/>
      <c r="C338" s="256"/>
      <c r="D338" s="234" t="s">
        <v>136</v>
      </c>
      <c r="E338" s="257" t="s">
        <v>1</v>
      </c>
      <c r="F338" s="258" t="s">
        <v>1378</v>
      </c>
      <c r="G338" s="256"/>
      <c r="H338" s="257" t="s">
        <v>1</v>
      </c>
      <c r="I338" s="259"/>
      <c r="J338" s="256"/>
      <c r="K338" s="256"/>
      <c r="L338" s="260"/>
      <c r="M338" s="261"/>
      <c r="N338" s="262"/>
      <c r="O338" s="262"/>
      <c r="P338" s="262"/>
      <c r="Q338" s="262"/>
      <c r="R338" s="262"/>
      <c r="S338" s="262"/>
      <c r="T338" s="263"/>
      <c r="U338" s="15"/>
      <c r="V338" s="15"/>
      <c r="W338" s="15"/>
      <c r="X338" s="15"/>
      <c r="Y338" s="15"/>
      <c r="Z338" s="15"/>
      <c r="AA338" s="15"/>
      <c r="AB338" s="15"/>
      <c r="AC338" s="15"/>
      <c r="AD338" s="15"/>
      <c r="AE338" s="15"/>
      <c r="AT338" s="264" t="s">
        <v>136</v>
      </c>
      <c r="AU338" s="264" t="s">
        <v>85</v>
      </c>
      <c r="AV338" s="15" t="s">
        <v>83</v>
      </c>
      <c r="AW338" s="15" t="s">
        <v>31</v>
      </c>
      <c r="AX338" s="15" t="s">
        <v>75</v>
      </c>
      <c r="AY338" s="264" t="s">
        <v>126</v>
      </c>
    </row>
    <row r="339" s="13" customFormat="1">
      <c r="A339" s="13"/>
      <c r="B339" s="232"/>
      <c r="C339" s="233"/>
      <c r="D339" s="234" t="s">
        <v>136</v>
      </c>
      <c r="E339" s="235" t="s">
        <v>1</v>
      </c>
      <c r="F339" s="236" t="s">
        <v>1435</v>
      </c>
      <c r="G339" s="233"/>
      <c r="H339" s="237">
        <v>11.5</v>
      </c>
      <c r="I339" s="238"/>
      <c r="J339" s="233"/>
      <c r="K339" s="233"/>
      <c r="L339" s="239"/>
      <c r="M339" s="240"/>
      <c r="N339" s="241"/>
      <c r="O339" s="241"/>
      <c r="P339" s="241"/>
      <c r="Q339" s="241"/>
      <c r="R339" s="241"/>
      <c r="S339" s="241"/>
      <c r="T339" s="242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3" t="s">
        <v>136</v>
      </c>
      <c r="AU339" s="243" t="s">
        <v>85</v>
      </c>
      <c r="AV339" s="13" t="s">
        <v>85</v>
      </c>
      <c r="AW339" s="13" t="s">
        <v>31</v>
      </c>
      <c r="AX339" s="13" t="s">
        <v>75</v>
      </c>
      <c r="AY339" s="243" t="s">
        <v>126</v>
      </c>
    </row>
    <row r="340" s="14" customFormat="1">
      <c r="A340" s="14"/>
      <c r="B340" s="244"/>
      <c r="C340" s="245"/>
      <c r="D340" s="234" t="s">
        <v>136</v>
      </c>
      <c r="E340" s="246" t="s">
        <v>1</v>
      </c>
      <c r="F340" s="247" t="s">
        <v>139</v>
      </c>
      <c r="G340" s="245"/>
      <c r="H340" s="248">
        <v>44.5</v>
      </c>
      <c r="I340" s="249"/>
      <c r="J340" s="245"/>
      <c r="K340" s="245"/>
      <c r="L340" s="250"/>
      <c r="M340" s="251"/>
      <c r="N340" s="252"/>
      <c r="O340" s="252"/>
      <c r="P340" s="252"/>
      <c r="Q340" s="252"/>
      <c r="R340" s="252"/>
      <c r="S340" s="252"/>
      <c r="T340" s="253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54" t="s">
        <v>136</v>
      </c>
      <c r="AU340" s="254" t="s">
        <v>85</v>
      </c>
      <c r="AV340" s="14" t="s">
        <v>134</v>
      </c>
      <c r="AW340" s="14" t="s">
        <v>31</v>
      </c>
      <c r="AX340" s="14" t="s">
        <v>83</v>
      </c>
      <c r="AY340" s="254" t="s">
        <v>126</v>
      </c>
    </row>
    <row r="341" s="2" customFormat="1" ht="49.05" customHeight="1">
      <c r="A341" s="38"/>
      <c r="B341" s="39"/>
      <c r="C341" s="265" t="s">
        <v>272</v>
      </c>
      <c r="D341" s="265" t="s">
        <v>273</v>
      </c>
      <c r="E341" s="266" t="s">
        <v>1436</v>
      </c>
      <c r="F341" s="267" t="s">
        <v>1437</v>
      </c>
      <c r="G341" s="268" t="s">
        <v>413</v>
      </c>
      <c r="H341" s="269">
        <v>224</v>
      </c>
      <c r="I341" s="270"/>
      <c r="J341" s="271">
        <f>ROUND(I341*H341,2)</f>
        <v>0</v>
      </c>
      <c r="K341" s="267" t="s">
        <v>132</v>
      </c>
      <c r="L341" s="44"/>
      <c r="M341" s="272" t="s">
        <v>1</v>
      </c>
      <c r="N341" s="273" t="s">
        <v>40</v>
      </c>
      <c r="O341" s="91"/>
      <c r="P341" s="228">
        <f>O341*H341</f>
        <v>0</v>
      </c>
      <c r="Q341" s="228">
        <v>0</v>
      </c>
      <c r="R341" s="228">
        <f>Q341*H341</f>
        <v>0</v>
      </c>
      <c r="S341" s="228">
        <v>0</v>
      </c>
      <c r="T341" s="229">
        <f>S341*H341</f>
        <v>0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230" t="s">
        <v>134</v>
      </c>
      <c r="AT341" s="230" t="s">
        <v>273</v>
      </c>
      <c r="AU341" s="230" t="s">
        <v>85</v>
      </c>
      <c r="AY341" s="17" t="s">
        <v>126</v>
      </c>
      <c r="BE341" s="231">
        <f>IF(N341="základní",J341,0)</f>
        <v>0</v>
      </c>
      <c r="BF341" s="231">
        <f>IF(N341="snížená",J341,0)</f>
        <v>0</v>
      </c>
      <c r="BG341" s="231">
        <f>IF(N341="zákl. přenesená",J341,0)</f>
        <v>0</v>
      </c>
      <c r="BH341" s="231">
        <f>IF(N341="sníž. přenesená",J341,0)</f>
        <v>0</v>
      </c>
      <c r="BI341" s="231">
        <f>IF(N341="nulová",J341,0)</f>
        <v>0</v>
      </c>
      <c r="BJ341" s="17" t="s">
        <v>83</v>
      </c>
      <c r="BK341" s="231">
        <f>ROUND(I341*H341,2)</f>
        <v>0</v>
      </c>
      <c r="BL341" s="17" t="s">
        <v>134</v>
      </c>
      <c r="BM341" s="230" t="s">
        <v>1438</v>
      </c>
    </row>
    <row r="342" s="15" customFormat="1">
      <c r="A342" s="15"/>
      <c r="B342" s="255"/>
      <c r="C342" s="256"/>
      <c r="D342" s="234" t="s">
        <v>136</v>
      </c>
      <c r="E342" s="257" t="s">
        <v>1</v>
      </c>
      <c r="F342" s="258" t="s">
        <v>1439</v>
      </c>
      <c r="G342" s="256"/>
      <c r="H342" s="257" t="s">
        <v>1</v>
      </c>
      <c r="I342" s="259"/>
      <c r="J342" s="256"/>
      <c r="K342" s="256"/>
      <c r="L342" s="260"/>
      <c r="M342" s="261"/>
      <c r="N342" s="262"/>
      <c r="O342" s="262"/>
      <c r="P342" s="262"/>
      <c r="Q342" s="262"/>
      <c r="R342" s="262"/>
      <c r="S342" s="262"/>
      <c r="T342" s="263"/>
      <c r="U342" s="15"/>
      <c r="V342" s="15"/>
      <c r="W342" s="15"/>
      <c r="X342" s="15"/>
      <c r="Y342" s="15"/>
      <c r="Z342" s="15"/>
      <c r="AA342" s="15"/>
      <c r="AB342" s="15"/>
      <c r="AC342" s="15"/>
      <c r="AD342" s="15"/>
      <c r="AE342" s="15"/>
      <c r="AT342" s="264" t="s">
        <v>136</v>
      </c>
      <c r="AU342" s="264" t="s">
        <v>85</v>
      </c>
      <c r="AV342" s="15" t="s">
        <v>83</v>
      </c>
      <c r="AW342" s="15" t="s">
        <v>31</v>
      </c>
      <c r="AX342" s="15" t="s">
        <v>75</v>
      </c>
      <c r="AY342" s="264" t="s">
        <v>126</v>
      </c>
    </row>
    <row r="343" s="13" customFormat="1">
      <c r="A343" s="13"/>
      <c r="B343" s="232"/>
      <c r="C343" s="233"/>
      <c r="D343" s="234" t="s">
        <v>136</v>
      </c>
      <c r="E343" s="235" t="s">
        <v>1</v>
      </c>
      <c r="F343" s="236" t="s">
        <v>497</v>
      </c>
      <c r="G343" s="233"/>
      <c r="H343" s="237">
        <v>58</v>
      </c>
      <c r="I343" s="238"/>
      <c r="J343" s="233"/>
      <c r="K343" s="233"/>
      <c r="L343" s="239"/>
      <c r="M343" s="240"/>
      <c r="N343" s="241"/>
      <c r="O343" s="241"/>
      <c r="P343" s="241"/>
      <c r="Q343" s="241"/>
      <c r="R343" s="241"/>
      <c r="S343" s="241"/>
      <c r="T343" s="242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3" t="s">
        <v>136</v>
      </c>
      <c r="AU343" s="243" t="s">
        <v>85</v>
      </c>
      <c r="AV343" s="13" t="s">
        <v>85</v>
      </c>
      <c r="AW343" s="13" t="s">
        <v>31</v>
      </c>
      <c r="AX343" s="13" t="s">
        <v>75</v>
      </c>
      <c r="AY343" s="243" t="s">
        <v>126</v>
      </c>
    </row>
    <row r="344" s="15" customFormat="1">
      <c r="A344" s="15"/>
      <c r="B344" s="255"/>
      <c r="C344" s="256"/>
      <c r="D344" s="234" t="s">
        <v>136</v>
      </c>
      <c r="E344" s="257" t="s">
        <v>1</v>
      </c>
      <c r="F344" s="258" t="s">
        <v>163</v>
      </c>
      <c r="G344" s="256"/>
      <c r="H344" s="257" t="s">
        <v>1</v>
      </c>
      <c r="I344" s="259"/>
      <c r="J344" s="256"/>
      <c r="K344" s="256"/>
      <c r="L344" s="260"/>
      <c r="M344" s="261"/>
      <c r="N344" s="262"/>
      <c r="O344" s="262"/>
      <c r="P344" s="262"/>
      <c r="Q344" s="262"/>
      <c r="R344" s="262"/>
      <c r="S344" s="262"/>
      <c r="T344" s="263"/>
      <c r="U344" s="15"/>
      <c r="V344" s="15"/>
      <c r="W344" s="15"/>
      <c r="X344" s="15"/>
      <c r="Y344" s="15"/>
      <c r="Z344" s="15"/>
      <c r="AA344" s="15"/>
      <c r="AB344" s="15"/>
      <c r="AC344" s="15"/>
      <c r="AD344" s="15"/>
      <c r="AE344" s="15"/>
      <c r="AT344" s="264" t="s">
        <v>136</v>
      </c>
      <c r="AU344" s="264" t="s">
        <v>85</v>
      </c>
      <c r="AV344" s="15" t="s">
        <v>83</v>
      </c>
      <c r="AW344" s="15" t="s">
        <v>31</v>
      </c>
      <c r="AX344" s="15" t="s">
        <v>75</v>
      </c>
      <c r="AY344" s="264" t="s">
        <v>126</v>
      </c>
    </row>
    <row r="345" s="13" customFormat="1">
      <c r="A345" s="13"/>
      <c r="B345" s="232"/>
      <c r="C345" s="233"/>
      <c r="D345" s="234" t="s">
        <v>136</v>
      </c>
      <c r="E345" s="235" t="s">
        <v>1</v>
      </c>
      <c r="F345" s="236" t="s">
        <v>807</v>
      </c>
      <c r="G345" s="233"/>
      <c r="H345" s="237">
        <v>75</v>
      </c>
      <c r="I345" s="238"/>
      <c r="J345" s="233"/>
      <c r="K345" s="233"/>
      <c r="L345" s="239"/>
      <c r="M345" s="240"/>
      <c r="N345" s="241"/>
      <c r="O345" s="241"/>
      <c r="P345" s="241"/>
      <c r="Q345" s="241"/>
      <c r="R345" s="241"/>
      <c r="S345" s="241"/>
      <c r="T345" s="242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3" t="s">
        <v>136</v>
      </c>
      <c r="AU345" s="243" t="s">
        <v>85</v>
      </c>
      <c r="AV345" s="13" t="s">
        <v>85</v>
      </c>
      <c r="AW345" s="13" t="s">
        <v>31</v>
      </c>
      <c r="AX345" s="13" t="s">
        <v>75</v>
      </c>
      <c r="AY345" s="243" t="s">
        <v>126</v>
      </c>
    </row>
    <row r="346" s="15" customFormat="1">
      <c r="A346" s="15"/>
      <c r="B346" s="255"/>
      <c r="C346" s="256"/>
      <c r="D346" s="234" t="s">
        <v>136</v>
      </c>
      <c r="E346" s="257" t="s">
        <v>1</v>
      </c>
      <c r="F346" s="258" t="s">
        <v>554</v>
      </c>
      <c r="G346" s="256"/>
      <c r="H346" s="257" t="s">
        <v>1</v>
      </c>
      <c r="I346" s="259"/>
      <c r="J346" s="256"/>
      <c r="K346" s="256"/>
      <c r="L346" s="260"/>
      <c r="M346" s="261"/>
      <c r="N346" s="262"/>
      <c r="O346" s="262"/>
      <c r="P346" s="262"/>
      <c r="Q346" s="262"/>
      <c r="R346" s="262"/>
      <c r="S346" s="262"/>
      <c r="T346" s="263"/>
      <c r="U346" s="15"/>
      <c r="V346" s="15"/>
      <c r="W346" s="15"/>
      <c r="X346" s="15"/>
      <c r="Y346" s="15"/>
      <c r="Z346" s="15"/>
      <c r="AA346" s="15"/>
      <c r="AB346" s="15"/>
      <c r="AC346" s="15"/>
      <c r="AD346" s="15"/>
      <c r="AE346" s="15"/>
      <c r="AT346" s="264" t="s">
        <v>136</v>
      </c>
      <c r="AU346" s="264" t="s">
        <v>85</v>
      </c>
      <c r="AV346" s="15" t="s">
        <v>83</v>
      </c>
      <c r="AW346" s="15" t="s">
        <v>31</v>
      </c>
      <c r="AX346" s="15" t="s">
        <v>75</v>
      </c>
      <c r="AY346" s="264" t="s">
        <v>126</v>
      </c>
    </row>
    <row r="347" s="13" customFormat="1">
      <c r="A347" s="13"/>
      <c r="B347" s="232"/>
      <c r="C347" s="233"/>
      <c r="D347" s="234" t="s">
        <v>136</v>
      </c>
      <c r="E347" s="235" t="s">
        <v>1</v>
      </c>
      <c r="F347" s="236" t="s">
        <v>789</v>
      </c>
      <c r="G347" s="233"/>
      <c r="H347" s="237">
        <v>71</v>
      </c>
      <c r="I347" s="238"/>
      <c r="J347" s="233"/>
      <c r="K347" s="233"/>
      <c r="L347" s="239"/>
      <c r="M347" s="240"/>
      <c r="N347" s="241"/>
      <c r="O347" s="241"/>
      <c r="P347" s="241"/>
      <c r="Q347" s="241"/>
      <c r="R347" s="241"/>
      <c r="S347" s="241"/>
      <c r="T347" s="242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3" t="s">
        <v>136</v>
      </c>
      <c r="AU347" s="243" t="s">
        <v>85</v>
      </c>
      <c r="AV347" s="13" t="s">
        <v>85</v>
      </c>
      <c r="AW347" s="13" t="s">
        <v>31</v>
      </c>
      <c r="AX347" s="13" t="s">
        <v>75</v>
      </c>
      <c r="AY347" s="243" t="s">
        <v>126</v>
      </c>
    </row>
    <row r="348" s="15" customFormat="1">
      <c r="A348" s="15"/>
      <c r="B348" s="255"/>
      <c r="C348" s="256"/>
      <c r="D348" s="234" t="s">
        <v>136</v>
      </c>
      <c r="E348" s="257" t="s">
        <v>1</v>
      </c>
      <c r="F348" s="258" t="s">
        <v>1378</v>
      </c>
      <c r="G348" s="256"/>
      <c r="H348" s="257" t="s">
        <v>1</v>
      </c>
      <c r="I348" s="259"/>
      <c r="J348" s="256"/>
      <c r="K348" s="256"/>
      <c r="L348" s="260"/>
      <c r="M348" s="261"/>
      <c r="N348" s="262"/>
      <c r="O348" s="262"/>
      <c r="P348" s="262"/>
      <c r="Q348" s="262"/>
      <c r="R348" s="262"/>
      <c r="S348" s="262"/>
      <c r="T348" s="263"/>
      <c r="U348" s="15"/>
      <c r="V348" s="15"/>
      <c r="W348" s="15"/>
      <c r="X348" s="15"/>
      <c r="Y348" s="15"/>
      <c r="Z348" s="15"/>
      <c r="AA348" s="15"/>
      <c r="AB348" s="15"/>
      <c r="AC348" s="15"/>
      <c r="AD348" s="15"/>
      <c r="AE348" s="15"/>
      <c r="AT348" s="264" t="s">
        <v>136</v>
      </c>
      <c r="AU348" s="264" t="s">
        <v>85</v>
      </c>
      <c r="AV348" s="15" t="s">
        <v>83</v>
      </c>
      <c r="AW348" s="15" t="s">
        <v>31</v>
      </c>
      <c r="AX348" s="15" t="s">
        <v>75</v>
      </c>
      <c r="AY348" s="264" t="s">
        <v>126</v>
      </c>
    </row>
    <row r="349" s="13" customFormat="1">
      <c r="A349" s="13"/>
      <c r="B349" s="232"/>
      <c r="C349" s="233"/>
      <c r="D349" s="234" t="s">
        <v>136</v>
      </c>
      <c r="E349" s="235" t="s">
        <v>1</v>
      </c>
      <c r="F349" s="236" t="s">
        <v>146</v>
      </c>
      <c r="G349" s="233"/>
      <c r="H349" s="237">
        <v>20</v>
      </c>
      <c r="I349" s="238"/>
      <c r="J349" s="233"/>
      <c r="K349" s="233"/>
      <c r="L349" s="239"/>
      <c r="M349" s="240"/>
      <c r="N349" s="241"/>
      <c r="O349" s="241"/>
      <c r="P349" s="241"/>
      <c r="Q349" s="241"/>
      <c r="R349" s="241"/>
      <c r="S349" s="241"/>
      <c r="T349" s="242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3" t="s">
        <v>136</v>
      </c>
      <c r="AU349" s="243" t="s">
        <v>85</v>
      </c>
      <c r="AV349" s="13" t="s">
        <v>85</v>
      </c>
      <c r="AW349" s="13" t="s">
        <v>31</v>
      </c>
      <c r="AX349" s="13" t="s">
        <v>75</v>
      </c>
      <c r="AY349" s="243" t="s">
        <v>126</v>
      </c>
    </row>
    <row r="350" s="14" customFormat="1">
      <c r="A350" s="14"/>
      <c r="B350" s="244"/>
      <c r="C350" s="245"/>
      <c r="D350" s="234" t="s">
        <v>136</v>
      </c>
      <c r="E350" s="246" t="s">
        <v>1</v>
      </c>
      <c r="F350" s="247" t="s">
        <v>139</v>
      </c>
      <c r="G350" s="245"/>
      <c r="H350" s="248">
        <v>224</v>
      </c>
      <c r="I350" s="249"/>
      <c r="J350" s="245"/>
      <c r="K350" s="245"/>
      <c r="L350" s="250"/>
      <c r="M350" s="251"/>
      <c r="N350" s="252"/>
      <c r="O350" s="252"/>
      <c r="P350" s="252"/>
      <c r="Q350" s="252"/>
      <c r="R350" s="252"/>
      <c r="S350" s="252"/>
      <c r="T350" s="253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4" t="s">
        <v>136</v>
      </c>
      <c r="AU350" s="254" t="s">
        <v>85</v>
      </c>
      <c r="AV350" s="14" t="s">
        <v>134</v>
      </c>
      <c r="AW350" s="14" t="s">
        <v>31</v>
      </c>
      <c r="AX350" s="14" t="s">
        <v>83</v>
      </c>
      <c r="AY350" s="254" t="s">
        <v>126</v>
      </c>
    </row>
    <row r="351" s="2" customFormat="1" ht="90" customHeight="1">
      <c r="A351" s="38"/>
      <c r="B351" s="39"/>
      <c r="C351" s="265" t="s">
        <v>281</v>
      </c>
      <c r="D351" s="265" t="s">
        <v>273</v>
      </c>
      <c r="E351" s="266" t="s">
        <v>1440</v>
      </c>
      <c r="F351" s="267" t="s">
        <v>1441</v>
      </c>
      <c r="G351" s="268" t="s">
        <v>413</v>
      </c>
      <c r="H351" s="269">
        <v>26.300000000000001</v>
      </c>
      <c r="I351" s="270"/>
      <c r="J351" s="271">
        <f>ROUND(I351*H351,2)</f>
        <v>0</v>
      </c>
      <c r="K351" s="267" t="s">
        <v>132</v>
      </c>
      <c r="L351" s="44"/>
      <c r="M351" s="272" t="s">
        <v>1</v>
      </c>
      <c r="N351" s="273" t="s">
        <v>40</v>
      </c>
      <c r="O351" s="91"/>
      <c r="P351" s="228">
        <f>O351*H351</f>
        <v>0</v>
      </c>
      <c r="Q351" s="228">
        <v>0</v>
      </c>
      <c r="R351" s="228">
        <f>Q351*H351</f>
        <v>0</v>
      </c>
      <c r="S351" s="228">
        <v>0</v>
      </c>
      <c r="T351" s="229">
        <f>S351*H351</f>
        <v>0</v>
      </c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230" t="s">
        <v>134</v>
      </c>
      <c r="AT351" s="230" t="s">
        <v>273</v>
      </c>
      <c r="AU351" s="230" t="s">
        <v>85</v>
      </c>
      <c r="AY351" s="17" t="s">
        <v>126</v>
      </c>
      <c r="BE351" s="231">
        <f>IF(N351="základní",J351,0)</f>
        <v>0</v>
      </c>
      <c r="BF351" s="231">
        <f>IF(N351="snížená",J351,0)</f>
        <v>0</v>
      </c>
      <c r="BG351" s="231">
        <f>IF(N351="zákl. přenesená",J351,0)</f>
        <v>0</v>
      </c>
      <c r="BH351" s="231">
        <f>IF(N351="sníž. přenesená",J351,0)</f>
        <v>0</v>
      </c>
      <c r="BI351" s="231">
        <f>IF(N351="nulová",J351,0)</f>
        <v>0</v>
      </c>
      <c r="BJ351" s="17" t="s">
        <v>83</v>
      </c>
      <c r="BK351" s="231">
        <f>ROUND(I351*H351,2)</f>
        <v>0</v>
      </c>
      <c r="BL351" s="17" t="s">
        <v>134</v>
      </c>
      <c r="BM351" s="230" t="s">
        <v>1442</v>
      </c>
    </row>
    <row r="352" s="2" customFormat="1">
      <c r="A352" s="38"/>
      <c r="B352" s="39"/>
      <c r="C352" s="40"/>
      <c r="D352" s="234" t="s">
        <v>277</v>
      </c>
      <c r="E352" s="40"/>
      <c r="F352" s="274" t="s">
        <v>1443</v>
      </c>
      <c r="G352" s="40"/>
      <c r="H352" s="40"/>
      <c r="I352" s="275"/>
      <c r="J352" s="40"/>
      <c r="K352" s="40"/>
      <c r="L352" s="44"/>
      <c r="M352" s="276"/>
      <c r="N352" s="277"/>
      <c r="O352" s="91"/>
      <c r="P352" s="91"/>
      <c r="Q352" s="91"/>
      <c r="R352" s="91"/>
      <c r="S352" s="91"/>
      <c r="T352" s="92"/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T352" s="17" t="s">
        <v>277</v>
      </c>
      <c r="AU352" s="17" t="s">
        <v>85</v>
      </c>
    </row>
    <row r="353" s="15" customFormat="1">
      <c r="A353" s="15"/>
      <c r="B353" s="255"/>
      <c r="C353" s="256"/>
      <c r="D353" s="234" t="s">
        <v>136</v>
      </c>
      <c r="E353" s="257" t="s">
        <v>1</v>
      </c>
      <c r="F353" s="258" t="s">
        <v>1444</v>
      </c>
      <c r="G353" s="256"/>
      <c r="H353" s="257" t="s">
        <v>1</v>
      </c>
      <c r="I353" s="259"/>
      <c r="J353" s="256"/>
      <c r="K353" s="256"/>
      <c r="L353" s="260"/>
      <c r="M353" s="261"/>
      <c r="N353" s="262"/>
      <c r="O353" s="262"/>
      <c r="P353" s="262"/>
      <c r="Q353" s="262"/>
      <c r="R353" s="262"/>
      <c r="S353" s="262"/>
      <c r="T353" s="263"/>
      <c r="U353" s="15"/>
      <c r="V353" s="15"/>
      <c r="W353" s="15"/>
      <c r="X353" s="15"/>
      <c r="Y353" s="15"/>
      <c r="Z353" s="15"/>
      <c r="AA353" s="15"/>
      <c r="AB353" s="15"/>
      <c r="AC353" s="15"/>
      <c r="AD353" s="15"/>
      <c r="AE353" s="15"/>
      <c r="AT353" s="264" t="s">
        <v>136</v>
      </c>
      <c r="AU353" s="264" t="s">
        <v>85</v>
      </c>
      <c r="AV353" s="15" t="s">
        <v>83</v>
      </c>
      <c r="AW353" s="15" t="s">
        <v>31</v>
      </c>
      <c r="AX353" s="15" t="s">
        <v>75</v>
      </c>
      <c r="AY353" s="264" t="s">
        <v>126</v>
      </c>
    </row>
    <row r="354" s="15" customFormat="1">
      <c r="A354" s="15"/>
      <c r="B354" s="255"/>
      <c r="C354" s="256"/>
      <c r="D354" s="234" t="s">
        <v>136</v>
      </c>
      <c r="E354" s="257" t="s">
        <v>1</v>
      </c>
      <c r="F354" s="258" t="s">
        <v>147</v>
      </c>
      <c r="G354" s="256"/>
      <c r="H354" s="257" t="s">
        <v>1</v>
      </c>
      <c r="I354" s="259"/>
      <c r="J354" s="256"/>
      <c r="K354" s="256"/>
      <c r="L354" s="260"/>
      <c r="M354" s="261"/>
      <c r="N354" s="262"/>
      <c r="O354" s="262"/>
      <c r="P354" s="262"/>
      <c r="Q354" s="262"/>
      <c r="R354" s="262"/>
      <c r="S354" s="262"/>
      <c r="T354" s="263"/>
      <c r="U354" s="15"/>
      <c r="V354" s="15"/>
      <c r="W354" s="15"/>
      <c r="X354" s="15"/>
      <c r="Y354" s="15"/>
      <c r="Z354" s="15"/>
      <c r="AA354" s="15"/>
      <c r="AB354" s="15"/>
      <c r="AC354" s="15"/>
      <c r="AD354" s="15"/>
      <c r="AE354" s="15"/>
      <c r="AT354" s="264" t="s">
        <v>136</v>
      </c>
      <c r="AU354" s="264" t="s">
        <v>85</v>
      </c>
      <c r="AV354" s="15" t="s">
        <v>83</v>
      </c>
      <c r="AW354" s="15" t="s">
        <v>31</v>
      </c>
      <c r="AX354" s="15" t="s">
        <v>75</v>
      </c>
      <c r="AY354" s="264" t="s">
        <v>126</v>
      </c>
    </row>
    <row r="355" s="13" customFormat="1">
      <c r="A355" s="13"/>
      <c r="B355" s="232"/>
      <c r="C355" s="233"/>
      <c r="D355" s="234" t="s">
        <v>136</v>
      </c>
      <c r="E355" s="235" t="s">
        <v>1</v>
      </c>
      <c r="F355" s="236" t="s">
        <v>1445</v>
      </c>
      <c r="G355" s="233"/>
      <c r="H355" s="237">
        <v>2.25</v>
      </c>
      <c r="I355" s="238"/>
      <c r="J355" s="233"/>
      <c r="K355" s="233"/>
      <c r="L355" s="239"/>
      <c r="M355" s="240"/>
      <c r="N355" s="241"/>
      <c r="O355" s="241"/>
      <c r="P355" s="241"/>
      <c r="Q355" s="241"/>
      <c r="R355" s="241"/>
      <c r="S355" s="241"/>
      <c r="T355" s="242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3" t="s">
        <v>136</v>
      </c>
      <c r="AU355" s="243" t="s">
        <v>85</v>
      </c>
      <c r="AV355" s="13" t="s">
        <v>85</v>
      </c>
      <c r="AW355" s="13" t="s">
        <v>31</v>
      </c>
      <c r="AX355" s="13" t="s">
        <v>75</v>
      </c>
      <c r="AY355" s="243" t="s">
        <v>126</v>
      </c>
    </row>
    <row r="356" s="15" customFormat="1">
      <c r="A356" s="15"/>
      <c r="B356" s="255"/>
      <c r="C356" s="256"/>
      <c r="D356" s="234" t="s">
        <v>136</v>
      </c>
      <c r="E356" s="257" t="s">
        <v>1</v>
      </c>
      <c r="F356" s="258" t="s">
        <v>642</v>
      </c>
      <c r="G356" s="256"/>
      <c r="H356" s="257" t="s">
        <v>1</v>
      </c>
      <c r="I356" s="259"/>
      <c r="J356" s="256"/>
      <c r="K356" s="256"/>
      <c r="L356" s="260"/>
      <c r="M356" s="261"/>
      <c r="N356" s="262"/>
      <c r="O356" s="262"/>
      <c r="P356" s="262"/>
      <c r="Q356" s="262"/>
      <c r="R356" s="262"/>
      <c r="S356" s="262"/>
      <c r="T356" s="263"/>
      <c r="U356" s="15"/>
      <c r="V356" s="15"/>
      <c r="W356" s="15"/>
      <c r="X356" s="15"/>
      <c r="Y356" s="15"/>
      <c r="Z356" s="15"/>
      <c r="AA356" s="15"/>
      <c r="AB356" s="15"/>
      <c r="AC356" s="15"/>
      <c r="AD356" s="15"/>
      <c r="AE356" s="15"/>
      <c r="AT356" s="264" t="s">
        <v>136</v>
      </c>
      <c r="AU356" s="264" t="s">
        <v>85</v>
      </c>
      <c r="AV356" s="15" t="s">
        <v>83</v>
      </c>
      <c r="AW356" s="15" t="s">
        <v>31</v>
      </c>
      <c r="AX356" s="15" t="s">
        <v>75</v>
      </c>
      <c r="AY356" s="264" t="s">
        <v>126</v>
      </c>
    </row>
    <row r="357" s="13" customFormat="1">
      <c r="A357" s="13"/>
      <c r="B357" s="232"/>
      <c r="C357" s="233"/>
      <c r="D357" s="234" t="s">
        <v>136</v>
      </c>
      <c r="E357" s="235" t="s">
        <v>1</v>
      </c>
      <c r="F357" s="236" t="s">
        <v>1445</v>
      </c>
      <c r="G357" s="233"/>
      <c r="H357" s="237">
        <v>2.25</v>
      </c>
      <c r="I357" s="238"/>
      <c r="J357" s="233"/>
      <c r="K357" s="233"/>
      <c r="L357" s="239"/>
      <c r="M357" s="240"/>
      <c r="N357" s="241"/>
      <c r="O357" s="241"/>
      <c r="P357" s="241"/>
      <c r="Q357" s="241"/>
      <c r="R357" s="241"/>
      <c r="S357" s="241"/>
      <c r="T357" s="242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3" t="s">
        <v>136</v>
      </c>
      <c r="AU357" s="243" t="s">
        <v>85</v>
      </c>
      <c r="AV357" s="13" t="s">
        <v>85</v>
      </c>
      <c r="AW357" s="13" t="s">
        <v>31</v>
      </c>
      <c r="AX357" s="13" t="s">
        <v>75</v>
      </c>
      <c r="AY357" s="243" t="s">
        <v>126</v>
      </c>
    </row>
    <row r="358" s="15" customFormat="1">
      <c r="A358" s="15"/>
      <c r="B358" s="255"/>
      <c r="C358" s="256"/>
      <c r="D358" s="234" t="s">
        <v>136</v>
      </c>
      <c r="E358" s="257" t="s">
        <v>1</v>
      </c>
      <c r="F358" s="258" t="s">
        <v>1378</v>
      </c>
      <c r="G358" s="256"/>
      <c r="H358" s="257" t="s">
        <v>1</v>
      </c>
      <c r="I358" s="259"/>
      <c r="J358" s="256"/>
      <c r="K358" s="256"/>
      <c r="L358" s="260"/>
      <c r="M358" s="261"/>
      <c r="N358" s="262"/>
      <c r="O358" s="262"/>
      <c r="P358" s="262"/>
      <c r="Q358" s="262"/>
      <c r="R358" s="262"/>
      <c r="S358" s="262"/>
      <c r="T358" s="263"/>
      <c r="U358" s="15"/>
      <c r="V358" s="15"/>
      <c r="W358" s="15"/>
      <c r="X358" s="15"/>
      <c r="Y358" s="15"/>
      <c r="Z358" s="15"/>
      <c r="AA358" s="15"/>
      <c r="AB358" s="15"/>
      <c r="AC358" s="15"/>
      <c r="AD358" s="15"/>
      <c r="AE358" s="15"/>
      <c r="AT358" s="264" t="s">
        <v>136</v>
      </c>
      <c r="AU358" s="264" t="s">
        <v>85</v>
      </c>
      <c r="AV358" s="15" t="s">
        <v>83</v>
      </c>
      <c r="AW358" s="15" t="s">
        <v>31</v>
      </c>
      <c r="AX358" s="15" t="s">
        <v>75</v>
      </c>
      <c r="AY358" s="264" t="s">
        <v>126</v>
      </c>
    </row>
    <row r="359" s="13" customFormat="1">
      <c r="A359" s="13"/>
      <c r="B359" s="232"/>
      <c r="C359" s="233"/>
      <c r="D359" s="234" t="s">
        <v>136</v>
      </c>
      <c r="E359" s="235" t="s">
        <v>1</v>
      </c>
      <c r="F359" s="236" t="s">
        <v>1446</v>
      </c>
      <c r="G359" s="233"/>
      <c r="H359" s="237">
        <v>1.8</v>
      </c>
      <c r="I359" s="238"/>
      <c r="J359" s="233"/>
      <c r="K359" s="233"/>
      <c r="L359" s="239"/>
      <c r="M359" s="240"/>
      <c r="N359" s="241"/>
      <c r="O359" s="241"/>
      <c r="P359" s="241"/>
      <c r="Q359" s="241"/>
      <c r="R359" s="241"/>
      <c r="S359" s="241"/>
      <c r="T359" s="242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3" t="s">
        <v>136</v>
      </c>
      <c r="AU359" s="243" t="s">
        <v>85</v>
      </c>
      <c r="AV359" s="13" t="s">
        <v>85</v>
      </c>
      <c r="AW359" s="13" t="s">
        <v>31</v>
      </c>
      <c r="AX359" s="13" t="s">
        <v>75</v>
      </c>
      <c r="AY359" s="243" t="s">
        <v>126</v>
      </c>
    </row>
    <row r="360" s="15" customFormat="1">
      <c r="A360" s="15"/>
      <c r="B360" s="255"/>
      <c r="C360" s="256"/>
      <c r="D360" s="234" t="s">
        <v>136</v>
      </c>
      <c r="E360" s="257" t="s">
        <v>1</v>
      </c>
      <c r="F360" s="258" t="s">
        <v>1447</v>
      </c>
      <c r="G360" s="256"/>
      <c r="H360" s="257" t="s">
        <v>1</v>
      </c>
      <c r="I360" s="259"/>
      <c r="J360" s="256"/>
      <c r="K360" s="256"/>
      <c r="L360" s="260"/>
      <c r="M360" s="261"/>
      <c r="N360" s="262"/>
      <c r="O360" s="262"/>
      <c r="P360" s="262"/>
      <c r="Q360" s="262"/>
      <c r="R360" s="262"/>
      <c r="S360" s="262"/>
      <c r="T360" s="263"/>
      <c r="U360" s="15"/>
      <c r="V360" s="15"/>
      <c r="W360" s="15"/>
      <c r="X360" s="15"/>
      <c r="Y360" s="15"/>
      <c r="Z360" s="15"/>
      <c r="AA360" s="15"/>
      <c r="AB360" s="15"/>
      <c r="AC360" s="15"/>
      <c r="AD360" s="15"/>
      <c r="AE360" s="15"/>
      <c r="AT360" s="264" t="s">
        <v>136</v>
      </c>
      <c r="AU360" s="264" t="s">
        <v>85</v>
      </c>
      <c r="AV360" s="15" t="s">
        <v>83</v>
      </c>
      <c r="AW360" s="15" t="s">
        <v>31</v>
      </c>
      <c r="AX360" s="15" t="s">
        <v>75</v>
      </c>
      <c r="AY360" s="264" t="s">
        <v>126</v>
      </c>
    </row>
    <row r="361" s="15" customFormat="1">
      <c r="A361" s="15"/>
      <c r="B361" s="255"/>
      <c r="C361" s="256"/>
      <c r="D361" s="234" t="s">
        <v>136</v>
      </c>
      <c r="E361" s="257" t="s">
        <v>1</v>
      </c>
      <c r="F361" s="258" t="s">
        <v>1378</v>
      </c>
      <c r="G361" s="256"/>
      <c r="H361" s="257" t="s">
        <v>1</v>
      </c>
      <c r="I361" s="259"/>
      <c r="J361" s="256"/>
      <c r="K361" s="256"/>
      <c r="L361" s="260"/>
      <c r="M361" s="261"/>
      <c r="N361" s="262"/>
      <c r="O361" s="262"/>
      <c r="P361" s="262"/>
      <c r="Q361" s="262"/>
      <c r="R361" s="262"/>
      <c r="S361" s="262"/>
      <c r="T361" s="263"/>
      <c r="U361" s="15"/>
      <c r="V361" s="15"/>
      <c r="W361" s="15"/>
      <c r="X361" s="15"/>
      <c r="Y361" s="15"/>
      <c r="Z361" s="15"/>
      <c r="AA361" s="15"/>
      <c r="AB361" s="15"/>
      <c r="AC361" s="15"/>
      <c r="AD361" s="15"/>
      <c r="AE361" s="15"/>
      <c r="AT361" s="264" t="s">
        <v>136</v>
      </c>
      <c r="AU361" s="264" t="s">
        <v>85</v>
      </c>
      <c r="AV361" s="15" t="s">
        <v>83</v>
      </c>
      <c r="AW361" s="15" t="s">
        <v>31</v>
      </c>
      <c r="AX361" s="15" t="s">
        <v>75</v>
      </c>
      <c r="AY361" s="264" t="s">
        <v>126</v>
      </c>
    </row>
    <row r="362" s="13" customFormat="1">
      <c r="A362" s="13"/>
      <c r="B362" s="232"/>
      <c r="C362" s="233"/>
      <c r="D362" s="234" t="s">
        <v>136</v>
      </c>
      <c r="E362" s="235" t="s">
        <v>1</v>
      </c>
      <c r="F362" s="236" t="s">
        <v>146</v>
      </c>
      <c r="G362" s="233"/>
      <c r="H362" s="237">
        <v>20</v>
      </c>
      <c r="I362" s="238"/>
      <c r="J362" s="233"/>
      <c r="K362" s="233"/>
      <c r="L362" s="239"/>
      <c r="M362" s="240"/>
      <c r="N362" s="241"/>
      <c r="O362" s="241"/>
      <c r="P362" s="241"/>
      <c r="Q362" s="241"/>
      <c r="R362" s="241"/>
      <c r="S362" s="241"/>
      <c r="T362" s="242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3" t="s">
        <v>136</v>
      </c>
      <c r="AU362" s="243" t="s">
        <v>85</v>
      </c>
      <c r="AV362" s="13" t="s">
        <v>85</v>
      </c>
      <c r="AW362" s="13" t="s">
        <v>31</v>
      </c>
      <c r="AX362" s="13" t="s">
        <v>75</v>
      </c>
      <c r="AY362" s="243" t="s">
        <v>126</v>
      </c>
    </row>
    <row r="363" s="14" customFormat="1">
      <c r="A363" s="14"/>
      <c r="B363" s="244"/>
      <c r="C363" s="245"/>
      <c r="D363" s="234" t="s">
        <v>136</v>
      </c>
      <c r="E363" s="246" t="s">
        <v>1</v>
      </c>
      <c r="F363" s="247" t="s">
        <v>139</v>
      </c>
      <c r="G363" s="245"/>
      <c r="H363" s="248">
        <v>26.300000000000001</v>
      </c>
      <c r="I363" s="249"/>
      <c r="J363" s="245"/>
      <c r="K363" s="245"/>
      <c r="L363" s="250"/>
      <c r="M363" s="251"/>
      <c r="N363" s="252"/>
      <c r="O363" s="252"/>
      <c r="P363" s="252"/>
      <c r="Q363" s="252"/>
      <c r="R363" s="252"/>
      <c r="S363" s="252"/>
      <c r="T363" s="253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54" t="s">
        <v>136</v>
      </c>
      <c r="AU363" s="254" t="s">
        <v>85</v>
      </c>
      <c r="AV363" s="14" t="s">
        <v>134</v>
      </c>
      <c r="AW363" s="14" t="s">
        <v>31</v>
      </c>
      <c r="AX363" s="14" t="s">
        <v>83</v>
      </c>
      <c r="AY363" s="254" t="s">
        <v>126</v>
      </c>
    </row>
    <row r="364" s="2" customFormat="1" ht="90" customHeight="1">
      <c r="A364" s="38"/>
      <c r="B364" s="39"/>
      <c r="C364" s="265" t="s">
        <v>288</v>
      </c>
      <c r="D364" s="265" t="s">
        <v>273</v>
      </c>
      <c r="E364" s="266" t="s">
        <v>1448</v>
      </c>
      <c r="F364" s="267" t="s">
        <v>1449</v>
      </c>
      <c r="G364" s="268" t="s">
        <v>413</v>
      </c>
      <c r="H364" s="269">
        <v>156</v>
      </c>
      <c r="I364" s="270"/>
      <c r="J364" s="271">
        <f>ROUND(I364*H364,2)</f>
        <v>0</v>
      </c>
      <c r="K364" s="267" t="s">
        <v>132</v>
      </c>
      <c r="L364" s="44"/>
      <c r="M364" s="272" t="s">
        <v>1</v>
      </c>
      <c r="N364" s="273" t="s">
        <v>40</v>
      </c>
      <c r="O364" s="91"/>
      <c r="P364" s="228">
        <f>O364*H364</f>
        <v>0</v>
      </c>
      <c r="Q364" s="228">
        <v>0</v>
      </c>
      <c r="R364" s="228">
        <f>Q364*H364</f>
        <v>0</v>
      </c>
      <c r="S364" s="228">
        <v>0</v>
      </c>
      <c r="T364" s="229">
        <f>S364*H364</f>
        <v>0</v>
      </c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R364" s="230" t="s">
        <v>134</v>
      </c>
      <c r="AT364" s="230" t="s">
        <v>273</v>
      </c>
      <c r="AU364" s="230" t="s">
        <v>85</v>
      </c>
      <c r="AY364" s="17" t="s">
        <v>126</v>
      </c>
      <c r="BE364" s="231">
        <f>IF(N364="základní",J364,0)</f>
        <v>0</v>
      </c>
      <c r="BF364" s="231">
        <f>IF(N364="snížená",J364,0)</f>
        <v>0</v>
      </c>
      <c r="BG364" s="231">
        <f>IF(N364="zákl. přenesená",J364,0)</f>
        <v>0</v>
      </c>
      <c r="BH364" s="231">
        <f>IF(N364="sníž. přenesená",J364,0)</f>
        <v>0</v>
      </c>
      <c r="BI364" s="231">
        <f>IF(N364="nulová",J364,0)</f>
        <v>0</v>
      </c>
      <c r="BJ364" s="17" t="s">
        <v>83</v>
      </c>
      <c r="BK364" s="231">
        <f>ROUND(I364*H364,2)</f>
        <v>0</v>
      </c>
      <c r="BL364" s="17" t="s">
        <v>134</v>
      </c>
      <c r="BM364" s="230" t="s">
        <v>1450</v>
      </c>
    </row>
    <row r="365" s="15" customFormat="1">
      <c r="A365" s="15"/>
      <c r="B365" s="255"/>
      <c r="C365" s="256"/>
      <c r="D365" s="234" t="s">
        <v>136</v>
      </c>
      <c r="E365" s="257" t="s">
        <v>1</v>
      </c>
      <c r="F365" s="258" t="s">
        <v>160</v>
      </c>
      <c r="G365" s="256"/>
      <c r="H365" s="257" t="s">
        <v>1</v>
      </c>
      <c r="I365" s="259"/>
      <c r="J365" s="256"/>
      <c r="K365" s="256"/>
      <c r="L365" s="260"/>
      <c r="M365" s="261"/>
      <c r="N365" s="262"/>
      <c r="O365" s="262"/>
      <c r="P365" s="262"/>
      <c r="Q365" s="262"/>
      <c r="R365" s="262"/>
      <c r="S365" s="262"/>
      <c r="T365" s="263"/>
      <c r="U365" s="15"/>
      <c r="V365" s="15"/>
      <c r="W365" s="15"/>
      <c r="X365" s="15"/>
      <c r="Y365" s="15"/>
      <c r="Z365" s="15"/>
      <c r="AA365" s="15"/>
      <c r="AB365" s="15"/>
      <c r="AC365" s="15"/>
      <c r="AD365" s="15"/>
      <c r="AE365" s="15"/>
      <c r="AT365" s="264" t="s">
        <v>136</v>
      </c>
      <c r="AU365" s="264" t="s">
        <v>85</v>
      </c>
      <c r="AV365" s="15" t="s">
        <v>83</v>
      </c>
      <c r="AW365" s="15" t="s">
        <v>31</v>
      </c>
      <c r="AX365" s="15" t="s">
        <v>75</v>
      </c>
      <c r="AY365" s="264" t="s">
        <v>126</v>
      </c>
    </row>
    <row r="366" s="13" customFormat="1">
      <c r="A366" s="13"/>
      <c r="B366" s="232"/>
      <c r="C366" s="233"/>
      <c r="D366" s="234" t="s">
        <v>136</v>
      </c>
      <c r="E366" s="235" t="s">
        <v>1</v>
      </c>
      <c r="F366" s="236" t="s">
        <v>344</v>
      </c>
      <c r="G366" s="233"/>
      <c r="H366" s="237">
        <v>34</v>
      </c>
      <c r="I366" s="238"/>
      <c r="J366" s="233"/>
      <c r="K366" s="233"/>
      <c r="L366" s="239"/>
      <c r="M366" s="240"/>
      <c r="N366" s="241"/>
      <c r="O366" s="241"/>
      <c r="P366" s="241"/>
      <c r="Q366" s="241"/>
      <c r="R366" s="241"/>
      <c r="S366" s="241"/>
      <c r="T366" s="242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43" t="s">
        <v>136</v>
      </c>
      <c r="AU366" s="243" t="s">
        <v>85</v>
      </c>
      <c r="AV366" s="13" t="s">
        <v>85</v>
      </c>
      <c r="AW366" s="13" t="s">
        <v>31</v>
      </c>
      <c r="AX366" s="13" t="s">
        <v>75</v>
      </c>
      <c r="AY366" s="243" t="s">
        <v>126</v>
      </c>
    </row>
    <row r="367" s="15" customFormat="1">
      <c r="A367" s="15"/>
      <c r="B367" s="255"/>
      <c r="C367" s="256"/>
      <c r="D367" s="234" t="s">
        <v>136</v>
      </c>
      <c r="E367" s="257" t="s">
        <v>1</v>
      </c>
      <c r="F367" s="258" t="s">
        <v>163</v>
      </c>
      <c r="G367" s="256"/>
      <c r="H367" s="257" t="s">
        <v>1</v>
      </c>
      <c r="I367" s="259"/>
      <c r="J367" s="256"/>
      <c r="K367" s="256"/>
      <c r="L367" s="260"/>
      <c r="M367" s="261"/>
      <c r="N367" s="262"/>
      <c r="O367" s="262"/>
      <c r="P367" s="262"/>
      <c r="Q367" s="262"/>
      <c r="R367" s="262"/>
      <c r="S367" s="262"/>
      <c r="T367" s="263"/>
      <c r="U367" s="15"/>
      <c r="V367" s="15"/>
      <c r="W367" s="15"/>
      <c r="X367" s="15"/>
      <c r="Y367" s="15"/>
      <c r="Z367" s="15"/>
      <c r="AA367" s="15"/>
      <c r="AB367" s="15"/>
      <c r="AC367" s="15"/>
      <c r="AD367" s="15"/>
      <c r="AE367" s="15"/>
      <c r="AT367" s="264" t="s">
        <v>136</v>
      </c>
      <c r="AU367" s="264" t="s">
        <v>85</v>
      </c>
      <c r="AV367" s="15" t="s">
        <v>83</v>
      </c>
      <c r="AW367" s="15" t="s">
        <v>31</v>
      </c>
      <c r="AX367" s="15" t="s">
        <v>75</v>
      </c>
      <c r="AY367" s="264" t="s">
        <v>126</v>
      </c>
    </row>
    <row r="368" s="13" customFormat="1">
      <c r="A368" s="13"/>
      <c r="B368" s="232"/>
      <c r="C368" s="233"/>
      <c r="D368" s="234" t="s">
        <v>136</v>
      </c>
      <c r="E368" s="235" t="s">
        <v>1</v>
      </c>
      <c r="F368" s="236" t="s">
        <v>789</v>
      </c>
      <c r="G368" s="233"/>
      <c r="H368" s="237">
        <v>71</v>
      </c>
      <c r="I368" s="238"/>
      <c r="J368" s="233"/>
      <c r="K368" s="233"/>
      <c r="L368" s="239"/>
      <c r="M368" s="240"/>
      <c r="N368" s="241"/>
      <c r="O368" s="241"/>
      <c r="P368" s="241"/>
      <c r="Q368" s="241"/>
      <c r="R368" s="241"/>
      <c r="S368" s="241"/>
      <c r="T368" s="242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3" t="s">
        <v>136</v>
      </c>
      <c r="AU368" s="243" t="s">
        <v>85</v>
      </c>
      <c r="AV368" s="13" t="s">
        <v>85</v>
      </c>
      <c r="AW368" s="13" t="s">
        <v>31</v>
      </c>
      <c r="AX368" s="13" t="s">
        <v>75</v>
      </c>
      <c r="AY368" s="243" t="s">
        <v>126</v>
      </c>
    </row>
    <row r="369" s="15" customFormat="1">
      <c r="A369" s="15"/>
      <c r="B369" s="255"/>
      <c r="C369" s="256"/>
      <c r="D369" s="234" t="s">
        <v>136</v>
      </c>
      <c r="E369" s="257" t="s">
        <v>1</v>
      </c>
      <c r="F369" s="258" t="s">
        <v>554</v>
      </c>
      <c r="G369" s="256"/>
      <c r="H369" s="257" t="s">
        <v>1</v>
      </c>
      <c r="I369" s="259"/>
      <c r="J369" s="256"/>
      <c r="K369" s="256"/>
      <c r="L369" s="260"/>
      <c r="M369" s="261"/>
      <c r="N369" s="262"/>
      <c r="O369" s="262"/>
      <c r="P369" s="262"/>
      <c r="Q369" s="262"/>
      <c r="R369" s="262"/>
      <c r="S369" s="262"/>
      <c r="T369" s="263"/>
      <c r="U369" s="15"/>
      <c r="V369" s="15"/>
      <c r="W369" s="15"/>
      <c r="X369" s="15"/>
      <c r="Y369" s="15"/>
      <c r="Z369" s="15"/>
      <c r="AA369" s="15"/>
      <c r="AB369" s="15"/>
      <c r="AC369" s="15"/>
      <c r="AD369" s="15"/>
      <c r="AE369" s="15"/>
      <c r="AT369" s="264" t="s">
        <v>136</v>
      </c>
      <c r="AU369" s="264" t="s">
        <v>85</v>
      </c>
      <c r="AV369" s="15" t="s">
        <v>83</v>
      </c>
      <c r="AW369" s="15" t="s">
        <v>31</v>
      </c>
      <c r="AX369" s="15" t="s">
        <v>75</v>
      </c>
      <c r="AY369" s="264" t="s">
        <v>126</v>
      </c>
    </row>
    <row r="370" s="13" customFormat="1">
      <c r="A370" s="13"/>
      <c r="B370" s="232"/>
      <c r="C370" s="233"/>
      <c r="D370" s="234" t="s">
        <v>136</v>
      </c>
      <c r="E370" s="235" t="s">
        <v>1</v>
      </c>
      <c r="F370" s="236" t="s">
        <v>155</v>
      </c>
      <c r="G370" s="233"/>
      <c r="H370" s="237">
        <v>51</v>
      </c>
      <c r="I370" s="238"/>
      <c r="J370" s="233"/>
      <c r="K370" s="233"/>
      <c r="L370" s="239"/>
      <c r="M370" s="240"/>
      <c r="N370" s="241"/>
      <c r="O370" s="241"/>
      <c r="P370" s="241"/>
      <c r="Q370" s="241"/>
      <c r="R370" s="241"/>
      <c r="S370" s="241"/>
      <c r="T370" s="242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3" t="s">
        <v>136</v>
      </c>
      <c r="AU370" s="243" t="s">
        <v>85</v>
      </c>
      <c r="AV370" s="13" t="s">
        <v>85</v>
      </c>
      <c r="AW370" s="13" t="s">
        <v>31</v>
      </c>
      <c r="AX370" s="13" t="s">
        <v>75</v>
      </c>
      <c r="AY370" s="243" t="s">
        <v>126</v>
      </c>
    </row>
    <row r="371" s="14" customFormat="1">
      <c r="A371" s="14"/>
      <c r="B371" s="244"/>
      <c r="C371" s="245"/>
      <c r="D371" s="234" t="s">
        <v>136</v>
      </c>
      <c r="E371" s="246" t="s">
        <v>1</v>
      </c>
      <c r="F371" s="247" t="s">
        <v>139</v>
      </c>
      <c r="G371" s="245"/>
      <c r="H371" s="248">
        <v>156</v>
      </c>
      <c r="I371" s="249"/>
      <c r="J371" s="245"/>
      <c r="K371" s="245"/>
      <c r="L371" s="250"/>
      <c r="M371" s="251"/>
      <c r="N371" s="252"/>
      <c r="O371" s="252"/>
      <c r="P371" s="252"/>
      <c r="Q371" s="252"/>
      <c r="R371" s="252"/>
      <c r="S371" s="252"/>
      <c r="T371" s="253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54" t="s">
        <v>136</v>
      </c>
      <c r="AU371" s="254" t="s">
        <v>85</v>
      </c>
      <c r="AV371" s="14" t="s">
        <v>134</v>
      </c>
      <c r="AW371" s="14" t="s">
        <v>31</v>
      </c>
      <c r="AX371" s="14" t="s">
        <v>83</v>
      </c>
      <c r="AY371" s="254" t="s">
        <v>126</v>
      </c>
    </row>
    <row r="372" s="2" customFormat="1" ht="90" customHeight="1">
      <c r="A372" s="38"/>
      <c r="B372" s="39"/>
      <c r="C372" s="265" t="s">
        <v>294</v>
      </c>
      <c r="D372" s="265" t="s">
        <v>273</v>
      </c>
      <c r="E372" s="266" t="s">
        <v>1451</v>
      </c>
      <c r="F372" s="267" t="s">
        <v>1452</v>
      </c>
      <c r="G372" s="268" t="s">
        <v>240</v>
      </c>
      <c r="H372" s="269">
        <v>7.7000000000000002</v>
      </c>
      <c r="I372" s="270"/>
      <c r="J372" s="271">
        <f>ROUND(I372*H372,2)</f>
        <v>0</v>
      </c>
      <c r="K372" s="267" t="s">
        <v>132</v>
      </c>
      <c r="L372" s="44"/>
      <c r="M372" s="272" t="s">
        <v>1</v>
      </c>
      <c r="N372" s="273" t="s">
        <v>40</v>
      </c>
      <c r="O372" s="91"/>
      <c r="P372" s="228">
        <f>O372*H372</f>
        <v>0</v>
      </c>
      <c r="Q372" s="228">
        <v>0</v>
      </c>
      <c r="R372" s="228">
        <f>Q372*H372</f>
        <v>0</v>
      </c>
      <c r="S372" s="228">
        <v>0</v>
      </c>
      <c r="T372" s="229">
        <f>S372*H372</f>
        <v>0</v>
      </c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R372" s="230" t="s">
        <v>134</v>
      </c>
      <c r="AT372" s="230" t="s">
        <v>273</v>
      </c>
      <c r="AU372" s="230" t="s">
        <v>85</v>
      </c>
      <c r="AY372" s="17" t="s">
        <v>126</v>
      </c>
      <c r="BE372" s="231">
        <f>IF(N372="základní",J372,0)</f>
        <v>0</v>
      </c>
      <c r="BF372" s="231">
        <f>IF(N372="snížená",J372,0)</f>
        <v>0</v>
      </c>
      <c r="BG372" s="231">
        <f>IF(N372="zákl. přenesená",J372,0)</f>
        <v>0</v>
      </c>
      <c r="BH372" s="231">
        <f>IF(N372="sníž. přenesená",J372,0)</f>
        <v>0</v>
      </c>
      <c r="BI372" s="231">
        <f>IF(N372="nulová",J372,0)</f>
        <v>0</v>
      </c>
      <c r="BJ372" s="17" t="s">
        <v>83</v>
      </c>
      <c r="BK372" s="231">
        <f>ROUND(I372*H372,2)</f>
        <v>0</v>
      </c>
      <c r="BL372" s="17" t="s">
        <v>134</v>
      </c>
      <c r="BM372" s="230" t="s">
        <v>1453</v>
      </c>
    </row>
    <row r="373" s="2" customFormat="1">
      <c r="A373" s="38"/>
      <c r="B373" s="39"/>
      <c r="C373" s="40"/>
      <c r="D373" s="234" t="s">
        <v>277</v>
      </c>
      <c r="E373" s="40"/>
      <c r="F373" s="274" t="s">
        <v>1454</v>
      </c>
      <c r="G373" s="40"/>
      <c r="H373" s="40"/>
      <c r="I373" s="275"/>
      <c r="J373" s="40"/>
      <c r="K373" s="40"/>
      <c r="L373" s="44"/>
      <c r="M373" s="276"/>
      <c r="N373" s="277"/>
      <c r="O373" s="91"/>
      <c r="P373" s="91"/>
      <c r="Q373" s="91"/>
      <c r="R373" s="91"/>
      <c r="S373" s="91"/>
      <c r="T373" s="92"/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T373" s="17" t="s">
        <v>277</v>
      </c>
      <c r="AU373" s="17" t="s">
        <v>85</v>
      </c>
    </row>
    <row r="374" s="15" customFormat="1">
      <c r="A374" s="15"/>
      <c r="B374" s="255"/>
      <c r="C374" s="256"/>
      <c r="D374" s="234" t="s">
        <v>136</v>
      </c>
      <c r="E374" s="257" t="s">
        <v>1</v>
      </c>
      <c r="F374" s="258" t="s">
        <v>1455</v>
      </c>
      <c r="G374" s="256"/>
      <c r="H374" s="257" t="s">
        <v>1</v>
      </c>
      <c r="I374" s="259"/>
      <c r="J374" s="256"/>
      <c r="K374" s="256"/>
      <c r="L374" s="260"/>
      <c r="M374" s="261"/>
      <c r="N374" s="262"/>
      <c r="O374" s="262"/>
      <c r="P374" s="262"/>
      <c r="Q374" s="262"/>
      <c r="R374" s="262"/>
      <c r="S374" s="262"/>
      <c r="T374" s="263"/>
      <c r="U374" s="15"/>
      <c r="V374" s="15"/>
      <c r="W374" s="15"/>
      <c r="X374" s="15"/>
      <c r="Y374" s="15"/>
      <c r="Z374" s="15"/>
      <c r="AA374" s="15"/>
      <c r="AB374" s="15"/>
      <c r="AC374" s="15"/>
      <c r="AD374" s="15"/>
      <c r="AE374" s="15"/>
      <c r="AT374" s="264" t="s">
        <v>136</v>
      </c>
      <c r="AU374" s="264" t="s">
        <v>85</v>
      </c>
      <c r="AV374" s="15" t="s">
        <v>83</v>
      </c>
      <c r="AW374" s="15" t="s">
        <v>31</v>
      </c>
      <c r="AX374" s="15" t="s">
        <v>75</v>
      </c>
      <c r="AY374" s="264" t="s">
        <v>126</v>
      </c>
    </row>
    <row r="375" s="15" customFormat="1">
      <c r="A375" s="15"/>
      <c r="B375" s="255"/>
      <c r="C375" s="256"/>
      <c r="D375" s="234" t="s">
        <v>136</v>
      </c>
      <c r="E375" s="257" t="s">
        <v>1</v>
      </c>
      <c r="F375" s="258" t="s">
        <v>1456</v>
      </c>
      <c r="G375" s="256"/>
      <c r="H375" s="257" t="s">
        <v>1</v>
      </c>
      <c r="I375" s="259"/>
      <c r="J375" s="256"/>
      <c r="K375" s="256"/>
      <c r="L375" s="260"/>
      <c r="M375" s="261"/>
      <c r="N375" s="262"/>
      <c r="O375" s="262"/>
      <c r="P375" s="262"/>
      <c r="Q375" s="262"/>
      <c r="R375" s="262"/>
      <c r="S375" s="262"/>
      <c r="T375" s="263"/>
      <c r="U375" s="15"/>
      <c r="V375" s="15"/>
      <c r="W375" s="15"/>
      <c r="X375" s="15"/>
      <c r="Y375" s="15"/>
      <c r="Z375" s="15"/>
      <c r="AA375" s="15"/>
      <c r="AB375" s="15"/>
      <c r="AC375" s="15"/>
      <c r="AD375" s="15"/>
      <c r="AE375" s="15"/>
      <c r="AT375" s="264" t="s">
        <v>136</v>
      </c>
      <c r="AU375" s="264" t="s">
        <v>85</v>
      </c>
      <c r="AV375" s="15" t="s">
        <v>83</v>
      </c>
      <c r="AW375" s="15" t="s">
        <v>31</v>
      </c>
      <c r="AX375" s="15" t="s">
        <v>75</v>
      </c>
      <c r="AY375" s="264" t="s">
        <v>126</v>
      </c>
    </row>
    <row r="376" s="13" customFormat="1">
      <c r="A376" s="13"/>
      <c r="B376" s="232"/>
      <c r="C376" s="233"/>
      <c r="D376" s="234" t="s">
        <v>136</v>
      </c>
      <c r="E376" s="235" t="s">
        <v>1</v>
      </c>
      <c r="F376" s="236" t="s">
        <v>1457</v>
      </c>
      <c r="G376" s="233"/>
      <c r="H376" s="237">
        <v>7.7000000000000002</v>
      </c>
      <c r="I376" s="238"/>
      <c r="J376" s="233"/>
      <c r="K376" s="233"/>
      <c r="L376" s="239"/>
      <c r="M376" s="240"/>
      <c r="N376" s="241"/>
      <c r="O376" s="241"/>
      <c r="P376" s="241"/>
      <c r="Q376" s="241"/>
      <c r="R376" s="241"/>
      <c r="S376" s="241"/>
      <c r="T376" s="242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3" t="s">
        <v>136</v>
      </c>
      <c r="AU376" s="243" t="s">
        <v>85</v>
      </c>
      <c r="AV376" s="13" t="s">
        <v>85</v>
      </c>
      <c r="AW376" s="13" t="s">
        <v>31</v>
      </c>
      <c r="AX376" s="13" t="s">
        <v>75</v>
      </c>
      <c r="AY376" s="243" t="s">
        <v>126</v>
      </c>
    </row>
    <row r="377" s="14" customFormat="1">
      <c r="A377" s="14"/>
      <c r="B377" s="244"/>
      <c r="C377" s="245"/>
      <c r="D377" s="234" t="s">
        <v>136</v>
      </c>
      <c r="E377" s="246" t="s">
        <v>1</v>
      </c>
      <c r="F377" s="247" t="s">
        <v>139</v>
      </c>
      <c r="G377" s="245"/>
      <c r="H377" s="248">
        <v>7.7000000000000002</v>
      </c>
      <c r="I377" s="249"/>
      <c r="J377" s="245"/>
      <c r="K377" s="245"/>
      <c r="L377" s="250"/>
      <c r="M377" s="251"/>
      <c r="N377" s="252"/>
      <c r="O377" s="252"/>
      <c r="P377" s="252"/>
      <c r="Q377" s="252"/>
      <c r="R377" s="252"/>
      <c r="S377" s="252"/>
      <c r="T377" s="253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54" t="s">
        <v>136</v>
      </c>
      <c r="AU377" s="254" t="s">
        <v>85</v>
      </c>
      <c r="AV377" s="14" t="s">
        <v>134</v>
      </c>
      <c r="AW377" s="14" t="s">
        <v>31</v>
      </c>
      <c r="AX377" s="14" t="s">
        <v>83</v>
      </c>
      <c r="AY377" s="254" t="s">
        <v>126</v>
      </c>
    </row>
    <row r="378" s="2" customFormat="1" ht="101.25" customHeight="1">
      <c r="A378" s="38"/>
      <c r="B378" s="39"/>
      <c r="C378" s="265" t="s">
        <v>299</v>
      </c>
      <c r="D378" s="265" t="s">
        <v>273</v>
      </c>
      <c r="E378" s="266" t="s">
        <v>1458</v>
      </c>
      <c r="F378" s="267" t="s">
        <v>1459</v>
      </c>
      <c r="G378" s="268" t="s">
        <v>240</v>
      </c>
      <c r="H378" s="269">
        <v>26.25</v>
      </c>
      <c r="I378" s="270"/>
      <c r="J378" s="271">
        <f>ROUND(I378*H378,2)</f>
        <v>0</v>
      </c>
      <c r="K378" s="267" t="s">
        <v>132</v>
      </c>
      <c r="L378" s="44"/>
      <c r="M378" s="272" t="s">
        <v>1</v>
      </c>
      <c r="N378" s="273" t="s">
        <v>40</v>
      </c>
      <c r="O378" s="91"/>
      <c r="P378" s="228">
        <f>O378*H378</f>
        <v>0</v>
      </c>
      <c r="Q378" s="228">
        <v>0</v>
      </c>
      <c r="R378" s="228">
        <f>Q378*H378</f>
        <v>0</v>
      </c>
      <c r="S378" s="228">
        <v>0</v>
      </c>
      <c r="T378" s="229">
        <f>S378*H378</f>
        <v>0</v>
      </c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R378" s="230" t="s">
        <v>134</v>
      </c>
      <c r="AT378" s="230" t="s">
        <v>273</v>
      </c>
      <c r="AU378" s="230" t="s">
        <v>85</v>
      </c>
      <c r="AY378" s="17" t="s">
        <v>126</v>
      </c>
      <c r="BE378" s="231">
        <f>IF(N378="základní",J378,0)</f>
        <v>0</v>
      </c>
      <c r="BF378" s="231">
        <f>IF(N378="snížená",J378,0)</f>
        <v>0</v>
      </c>
      <c r="BG378" s="231">
        <f>IF(N378="zákl. přenesená",J378,0)</f>
        <v>0</v>
      </c>
      <c r="BH378" s="231">
        <f>IF(N378="sníž. přenesená",J378,0)</f>
        <v>0</v>
      </c>
      <c r="BI378" s="231">
        <f>IF(N378="nulová",J378,0)</f>
        <v>0</v>
      </c>
      <c r="BJ378" s="17" t="s">
        <v>83</v>
      </c>
      <c r="BK378" s="231">
        <f>ROUND(I378*H378,2)</f>
        <v>0</v>
      </c>
      <c r="BL378" s="17" t="s">
        <v>134</v>
      </c>
      <c r="BM378" s="230" t="s">
        <v>1460</v>
      </c>
    </row>
    <row r="379" s="15" customFormat="1">
      <c r="A379" s="15"/>
      <c r="B379" s="255"/>
      <c r="C379" s="256"/>
      <c r="D379" s="234" t="s">
        <v>136</v>
      </c>
      <c r="E379" s="257" t="s">
        <v>1</v>
      </c>
      <c r="F379" s="258" t="s">
        <v>1461</v>
      </c>
      <c r="G379" s="256"/>
      <c r="H379" s="257" t="s">
        <v>1</v>
      </c>
      <c r="I379" s="259"/>
      <c r="J379" s="256"/>
      <c r="K379" s="256"/>
      <c r="L379" s="260"/>
      <c r="M379" s="261"/>
      <c r="N379" s="262"/>
      <c r="O379" s="262"/>
      <c r="P379" s="262"/>
      <c r="Q379" s="262"/>
      <c r="R379" s="262"/>
      <c r="S379" s="262"/>
      <c r="T379" s="263"/>
      <c r="U379" s="15"/>
      <c r="V379" s="15"/>
      <c r="W379" s="15"/>
      <c r="X379" s="15"/>
      <c r="Y379" s="15"/>
      <c r="Z379" s="15"/>
      <c r="AA379" s="15"/>
      <c r="AB379" s="15"/>
      <c r="AC379" s="15"/>
      <c r="AD379" s="15"/>
      <c r="AE379" s="15"/>
      <c r="AT379" s="264" t="s">
        <v>136</v>
      </c>
      <c r="AU379" s="264" t="s">
        <v>85</v>
      </c>
      <c r="AV379" s="15" t="s">
        <v>83</v>
      </c>
      <c r="AW379" s="15" t="s">
        <v>31</v>
      </c>
      <c r="AX379" s="15" t="s">
        <v>75</v>
      </c>
      <c r="AY379" s="264" t="s">
        <v>126</v>
      </c>
    </row>
    <row r="380" s="15" customFormat="1">
      <c r="A380" s="15"/>
      <c r="B380" s="255"/>
      <c r="C380" s="256"/>
      <c r="D380" s="234" t="s">
        <v>136</v>
      </c>
      <c r="E380" s="257" t="s">
        <v>1</v>
      </c>
      <c r="F380" s="258" t="s">
        <v>160</v>
      </c>
      <c r="G380" s="256"/>
      <c r="H380" s="257" t="s">
        <v>1</v>
      </c>
      <c r="I380" s="259"/>
      <c r="J380" s="256"/>
      <c r="K380" s="256"/>
      <c r="L380" s="260"/>
      <c r="M380" s="261"/>
      <c r="N380" s="262"/>
      <c r="O380" s="262"/>
      <c r="P380" s="262"/>
      <c r="Q380" s="262"/>
      <c r="R380" s="262"/>
      <c r="S380" s="262"/>
      <c r="T380" s="263"/>
      <c r="U380" s="15"/>
      <c r="V380" s="15"/>
      <c r="W380" s="15"/>
      <c r="X380" s="15"/>
      <c r="Y380" s="15"/>
      <c r="Z380" s="15"/>
      <c r="AA380" s="15"/>
      <c r="AB380" s="15"/>
      <c r="AC380" s="15"/>
      <c r="AD380" s="15"/>
      <c r="AE380" s="15"/>
      <c r="AT380" s="264" t="s">
        <v>136</v>
      </c>
      <c r="AU380" s="264" t="s">
        <v>85</v>
      </c>
      <c r="AV380" s="15" t="s">
        <v>83</v>
      </c>
      <c r="AW380" s="15" t="s">
        <v>31</v>
      </c>
      <c r="AX380" s="15" t="s">
        <v>75</v>
      </c>
      <c r="AY380" s="264" t="s">
        <v>126</v>
      </c>
    </row>
    <row r="381" s="13" customFormat="1">
      <c r="A381" s="13"/>
      <c r="B381" s="232"/>
      <c r="C381" s="233"/>
      <c r="D381" s="234" t="s">
        <v>136</v>
      </c>
      <c r="E381" s="235" t="s">
        <v>1</v>
      </c>
      <c r="F381" s="236" t="s">
        <v>1462</v>
      </c>
      <c r="G381" s="233"/>
      <c r="H381" s="237">
        <v>8.75</v>
      </c>
      <c r="I381" s="238"/>
      <c r="J381" s="233"/>
      <c r="K381" s="233"/>
      <c r="L381" s="239"/>
      <c r="M381" s="240"/>
      <c r="N381" s="241"/>
      <c r="O381" s="241"/>
      <c r="P381" s="241"/>
      <c r="Q381" s="241"/>
      <c r="R381" s="241"/>
      <c r="S381" s="241"/>
      <c r="T381" s="242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3" t="s">
        <v>136</v>
      </c>
      <c r="AU381" s="243" t="s">
        <v>85</v>
      </c>
      <c r="AV381" s="13" t="s">
        <v>85</v>
      </c>
      <c r="AW381" s="13" t="s">
        <v>31</v>
      </c>
      <c r="AX381" s="13" t="s">
        <v>75</v>
      </c>
      <c r="AY381" s="243" t="s">
        <v>126</v>
      </c>
    </row>
    <row r="382" s="15" customFormat="1">
      <c r="A382" s="15"/>
      <c r="B382" s="255"/>
      <c r="C382" s="256"/>
      <c r="D382" s="234" t="s">
        <v>136</v>
      </c>
      <c r="E382" s="257" t="s">
        <v>1</v>
      </c>
      <c r="F382" s="258" t="s">
        <v>163</v>
      </c>
      <c r="G382" s="256"/>
      <c r="H382" s="257" t="s">
        <v>1</v>
      </c>
      <c r="I382" s="259"/>
      <c r="J382" s="256"/>
      <c r="K382" s="256"/>
      <c r="L382" s="260"/>
      <c r="M382" s="261"/>
      <c r="N382" s="262"/>
      <c r="O382" s="262"/>
      <c r="P382" s="262"/>
      <c r="Q382" s="262"/>
      <c r="R382" s="262"/>
      <c r="S382" s="262"/>
      <c r="T382" s="263"/>
      <c r="U382" s="15"/>
      <c r="V382" s="15"/>
      <c r="W382" s="15"/>
      <c r="X382" s="15"/>
      <c r="Y382" s="15"/>
      <c r="Z382" s="15"/>
      <c r="AA382" s="15"/>
      <c r="AB382" s="15"/>
      <c r="AC382" s="15"/>
      <c r="AD382" s="15"/>
      <c r="AE382" s="15"/>
      <c r="AT382" s="264" t="s">
        <v>136</v>
      </c>
      <c r="AU382" s="264" t="s">
        <v>85</v>
      </c>
      <c r="AV382" s="15" t="s">
        <v>83</v>
      </c>
      <c r="AW382" s="15" t="s">
        <v>31</v>
      </c>
      <c r="AX382" s="15" t="s">
        <v>75</v>
      </c>
      <c r="AY382" s="264" t="s">
        <v>126</v>
      </c>
    </row>
    <row r="383" s="13" customFormat="1">
      <c r="A383" s="13"/>
      <c r="B383" s="232"/>
      <c r="C383" s="233"/>
      <c r="D383" s="234" t="s">
        <v>136</v>
      </c>
      <c r="E383" s="235" t="s">
        <v>1</v>
      </c>
      <c r="F383" s="236" t="s">
        <v>1463</v>
      </c>
      <c r="G383" s="233"/>
      <c r="H383" s="237">
        <v>10.75</v>
      </c>
      <c r="I383" s="238"/>
      <c r="J383" s="233"/>
      <c r="K383" s="233"/>
      <c r="L383" s="239"/>
      <c r="M383" s="240"/>
      <c r="N383" s="241"/>
      <c r="O383" s="241"/>
      <c r="P383" s="241"/>
      <c r="Q383" s="241"/>
      <c r="R383" s="241"/>
      <c r="S383" s="241"/>
      <c r="T383" s="242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3" t="s">
        <v>136</v>
      </c>
      <c r="AU383" s="243" t="s">
        <v>85</v>
      </c>
      <c r="AV383" s="13" t="s">
        <v>85</v>
      </c>
      <c r="AW383" s="13" t="s">
        <v>31</v>
      </c>
      <c r="AX383" s="13" t="s">
        <v>75</v>
      </c>
      <c r="AY383" s="243" t="s">
        <v>126</v>
      </c>
    </row>
    <row r="384" s="15" customFormat="1">
      <c r="A384" s="15"/>
      <c r="B384" s="255"/>
      <c r="C384" s="256"/>
      <c r="D384" s="234" t="s">
        <v>136</v>
      </c>
      <c r="E384" s="257" t="s">
        <v>1</v>
      </c>
      <c r="F384" s="258" t="s">
        <v>554</v>
      </c>
      <c r="G384" s="256"/>
      <c r="H384" s="257" t="s">
        <v>1</v>
      </c>
      <c r="I384" s="259"/>
      <c r="J384" s="256"/>
      <c r="K384" s="256"/>
      <c r="L384" s="260"/>
      <c r="M384" s="261"/>
      <c r="N384" s="262"/>
      <c r="O384" s="262"/>
      <c r="P384" s="262"/>
      <c r="Q384" s="262"/>
      <c r="R384" s="262"/>
      <c r="S384" s="262"/>
      <c r="T384" s="263"/>
      <c r="U384" s="15"/>
      <c r="V384" s="15"/>
      <c r="W384" s="15"/>
      <c r="X384" s="15"/>
      <c r="Y384" s="15"/>
      <c r="Z384" s="15"/>
      <c r="AA384" s="15"/>
      <c r="AB384" s="15"/>
      <c r="AC384" s="15"/>
      <c r="AD384" s="15"/>
      <c r="AE384" s="15"/>
      <c r="AT384" s="264" t="s">
        <v>136</v>
      </c>
      <c r="AU384" s="264" t="s">
        <v>85</v>
      </c>
      <c r="AV384" s="15" t="s">
        <v>83</v>
      </c>
      <c r="AW384" s="15" t="s">
        <v>31</v>
      </c>
      <c r="AX384" s="15" t="s">
        <v>75</v>
      </c>
      <c r="AY384" s="264" t="s">
        <v>126</v>
      </c>
    </row>
    <row r="385" s="13" customFormat="1">
      <c r="A385" s="13"/>
      <c r="B385" s="232"/>
      <c r="C385" s="233"/>
      <c r="D385" s="234" t="s">
        <v>136</v>
      </c>
      <c r="E385" s="235" t="s">
        <v>1</v>
      </c>
      <c r="F385" s="236" t="s">
        <v>1464</v>
      </c>
      <c r="G385" s="233"/>
      <c r="H385" s="237">
        <v>6.75</v>
      </c>
      <c r="I385" s="238"/>
      <c r="J385" s="233"/>
      <c r="K385" s="233"/>
      <c r="L385" s="239"/>
      <c r="M385" s="240"/>
      <c r="N385" s="241"/>
      <c r="O385" s="241"/>
      <c r="P385" s="241"/>
      <c r="Q385" s="241"/>
      <c r="R385" s="241"/>
      <c r="S385" s="241"/>
      <c r="T385" s="242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3" t="s">
        <v>136</v>
      </c>
      <c r="AU385" s="243" t="s">
        <v>85</v>
      </c>
      <c r="AV385" s="13" t="s">
        <v>85</v>
      </c>
      <c r="AW385" s="13" t="s">
        <v>31</v>
      </c>
      <c r="AX385" s="13" t="s">
        <v>75</v>
      </c>
      <c r="AY385" s="243" t="s">
        <v>126</v>
      </c>
    </row>
    <row r="386" s="14" customFormat="1">
      <c r="A386" s="14"/>
      <c r="B386" s="244"/>
      <c r="C386" s="245"/>
      <c r="D386" s="234" t="s">
        <v>136</v>
      </c>
      <c r="E386" s="246" t="s">
        <v>1</v>
      </c>
      <c r="F386" s="247" t="s">
        <v>139</v>
      </c>
      <c r="G386" s="245"/>
      <c r="H386" s="248">
        <v>26.25</v>
      </c>
      <c r="I386" s="249"/>
      <c r="J386" s="245"/>
      <c r="K386" s="245"/>
      <c r="L386" s="250"/>
      <c r="M386" s="251"/>
      <c r="N386" s="252"/>
      <c r="O386" s="252"/>
      <c r="P386" s="252"/>
      <c r="Q386" s="252"/>
      <c r="R386" s="252"/>
      <c r="S386" s="252"/>
      <c r="T386" s="253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54" t="s">
        <v>136</v>
      </c>
      <c r="AU386" s="254" t="s">
        <v>85</v>
      </c>
      <c r="AV386" s="14" t="s">
        <v>134</v>
      </c>
      <c r="AW386" s="14" t="s">
        <v>31</v>
      </c>
      <c r="AX386" s="14" t="s">
        <v>83</v>
      </c>
      <c r="AY386" s="254" t="s">
        <v>126</v>
      </c>
    </row>
    <row r="387" s="2" customFormat="1" ht="49.05" customHeight="1">
      <c r="A387" s="38"/>
      <c r="B387" s="39"/>
      <c r="C387" s="265" t="s">
        <v>306</v>
      </c>
      <c r="D387" s="265" t="s">
        <v>273</v>
      </c>
      <c r="E387" s="266" t="s">
        <v>1465</v>
      </c>
      <c r="F387" s="267" t="s">
        <v>1466</v>
      </c>
      <c r="G387" s="268" t="s">
        <v>250</v>
      </c>
      <c r="H387" s="269">
        <v>14.699999999999999</v>
      </c>
      <c r="I387" s="270"/>
      <c r="J387" s="271">
        <f>ROUND(I387*H387,2)</f>
        <v>0</v>
      </c>
      <c r="K387" s="267" t="s">
        <v>132</v>
      </c>
      <c r="L387" s="44"/>
      <c r="M387" s="272" t="s">
        <v>1</v>
      </c>
      <c r="N387" s="273" t="s">
        <v>40</v>
      </c>
      <c r="O387" s="91"/>
      <c r="P387" s="228">
        <f>O387*H387</f>
        <v>0</v>
      </c>
      <c r="Q387" s="228">
        <v>0</v>
      </c>
      <c r="R387" s="228">
        <f>Q387*H387</f>
        <v>0</v>
      </c>
      <c r="S387" s="228">
        <v>0</v>
      </c>
      <c r="T387" s="229">
        <f>S387*H387</f>
        <v>0</v>
      </c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R387" s="230" t="s">
        <v>134</v>
      </c>
      <c r="AT387" s="230" t="s">
        <v>273</v>
      </c>
      <c r="AU387" s="230" t="s">
        <v>85</v>
      </c>
      <c r="AY387" s="17" t="s">
        <v>126</v>
      </c>
      <c r="BE387" s="231">
        <f>IF(N387="základní",J387,0)</f>
        <v>0</v>
      </c>
      <c r="BF387" s="231">
        <f>IF(N387="snížená",J387,0)</f>
        <v>0</v>
      </c>
      <c r="BG387" s="231">
        <f>IF(N387="zákl. přenesená",J387,0)</f>
        <v>0</v>
      </c>
      <c r="BH387" s="231">
        <f>IF(N387="sníž. přenesená",J387,0)</f>
        <v>0</v>
      </c>
      <c r="BI387" s="231">
        <f>IF(N387="nulová",J387,0)</f>
        <v>0</v>
      </c>
      <c r="BJ387" s="17" t="s">
        <v>83</v>
      </c>
      <c r="BK387" s="231">
        <f>ROUND(I387*H387,2)</f>
        <v>0</v>
      </c>
      <c r="BL387" s="17" t="s">
        <v>134</v>
      </c>
      <c r="BM387" s="230" t="s">
        <v>1467</v>
      </c>
    </row>
    <row r="388" s="15" customFormat="1">
      <c r="A388" s="15"/>
      <c r="B388" s="255"/>
      <c r="C388" s="256"/>
      <c r="D388" s="234" t="s">
        <v>136</v>
      </c>
      <c r="E388" s="257" t="s">
        <v>1</v>
      </c>
      <c r="F388" s="258" t="s">
        <v>1468</v>
      </c>
      <c r="G388" s="256"/>
      <c r="H388" s="257" t="s">
        <v>1</v>
      </c>
      <c r="I388" s="259"/>
      <c r="J388" s="256"/>
      <c r="K388" s="256"/>
      <c r="L388" s="260"/>
      <c r="M388" s="261"/>
      <c r="N388" s="262"/>
      <c r="O388" s="262"/>
      <c r="P388" s="262"/>
      <c r="Q388" s="262"/>
      <c r="R388" s="262"/>
      <c r="S388" s="262"/>
      <c r="T388" s="263"/>
      <c r="U388" s="15"/>
      <c r="V388" s="15"/>
      <c r="W388" s="15"/>
      <c r="X388" s="15"/>
      <c r="Y388" s="15"/>
      <c r="Z388" s="15"/>
      <c r="AA388" s="15"/>
      <c r="AB388" s="15"/>
      <c r="AC388" s="15"/>
      <c r="AD388" s="15"/>
      <c r="AE388" s="15"/>
      <c r="AT388" s="264" t="s">
        <v>136</v>
      </c>
      <c r="AU388" s="264" t="s">
        <v>85</v>
      </c>
      <c r="AV388" s="15" t="s">
        <v>83</v>
      </c>
      <c r="AW388" s="15" t="s">
        <v>31</v>
      </c>
      <c r="AX388" s="15" t="s">
        <v>75</v>
      </c>
      <c r="AY388" s="264" t="s">
        <v>126</v>
      </c>
    </row>
    <row r="389" s="15" customFormat="1">
      <c r="A389" s="15"/>
      <c r="B389" s="255"/>
      <c r="C389" s="256"/>
      <c r="D389" s="234" t="s">
        <v>136</v>
      </c>
      <c r="E389" s="257" t="s">
        <v>1</v>
      </c>
      <c r="F389" s="258" t="s">
        <v>160</v>
      </c>
      <c r="G389" s="256"/>
      <c r="H389" s="257" t="s">
        <v>1</v>
      </c>
      <c r="I389" s="259"/>
      <c r="J389" s="256"/>
      <c r="K389" s="256"/>
      <c r="L389" s="260"/>
      <c r="M389" s="261"/>
      <c r="N389" s="262"/>
      <c r="O389" s="262"/>
      <c r="P389" s="262"/>
      <c r="Q389" s="262"/>
      <c r="R389" s="262"/>
      <c r="S389" s="262"/>
      <c r="T389" s="263"/>
      <c r="U389" s="15"/>
      <c r="V389" s="15"/>
      <c r="W389" s="15"/>
      <c r="X389" s="15"/>
      <c r="Y389" s="15"/>
      <c r="Z389" s="15"/>
      <c r="AA389" s="15"/>
      <c r="AB389" s="15"/>
      <c r="AC389" s="15"/>
      <c r="AD389" s="15"/>
      <c r="AE389" s="15"/>
      <c r="AT389" s="264" t="s">
        <v>136</v>
      </c>
      <c r="AU389" s="264" t="s">
        <v>85</v>
      </c>
      <c r="AV389" s="15" t="s">
        <v>83</v>
      </c>
      <c r="AW389" s="15" t="s">
        <v>31</v>
      </c>
      <c r="AX389" s="15" t="s">
        <v>75</v>
      </c>
      <c r="AY389" s="264" t="s">
        <v>126</v>
      </c>
    </row>
    <row r="390" s="13" customFormat="1">
      <c r="A390" s="13"/>
      <c r="B390" s="232"/>
      <c r="C390" s="233"/>
      <c r="D390" s="234" t="s">
        <v>136</v>
      </c>
      <c r="E390" s="235" t="s">
        <v>1</v>
      </c>
      <c r="F390" s="236" t="s">
        <v>1469</v>
      </c>
      <c r="G390" s="233"/>
      <c r="H390" s="237">
        <v>3.7799999999999998</v>
      </c>
      <c r="I390" s="238"/>
      <c r="J390" s="233"/>
      <c r="K390" s="233"/>
      <c r="L390" s="239"/>
      <c r="M390" s="240"/>
      <c r="N390" s="241"/>
      <c r="O390" s="241"/>
      <c r="P390" s="241"/>
      <c r="Q390" s="241"/>
      <c r="R390" s="241"/>
      <c r="S390" s="241"/>
      <c r="T390" s="242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3" t="s">
        <v>136</v>
      </c>
      <c r="AU390" s="243" t="s">
        <v>85</v>
      </c>
      <c r="AV390" s="13" t="s">
        <v>85</v>
      </c>
      <c r="AW390" s="13" t="s">
        <v>31</v>
      </c>
      <c r="AX390" s="13" t="s">
        <v>75</v>
      </c>
      <c r="AY390" s="243" t="s">
        <v>126</v>
      </c>
    </row>
    <row r="391" s="15" customFormat="1">
      <c r="A391" s="15"/>
      <c r="B391" s="255"/>
      <c r="C391" s="256"/>
      <c r="D391" s="234" t="s">
        <v>136</v>
      </c>
      <c r="E391" s="257" t="s">
        <v>1</v>
      </c>
      <c r="F391" s="258" t="s">
        <v>147</v>
      </c>
      <c r="G391" s="256"/>
      <c r="H391" s="257" t="s">
        <v>1</v>
      </c>
      <c r="I391" s="259"/>
      <c r="J391" s="256"/>
      <c r="K391" s="256"/>
      <c r="L391" s="260"/>
      <c r="M391" s="261"/>
      <c r="N391" s="262"/>
      <c r="O391" s="262"/>
      <c r="P391" s="262"/>
      <c r="Q391" s="262"/>
      <c r="R391" s="262"/>
      <c r="S391" s="262"/>
      <c r="T391" s="263"/>
      <c r="U391" s="15"/>
      <c r="V391" s="15"/>
      <c r="W391" s="15"/>
      <c r="X391" s="15"/>
      <c r="Y391" s="15"/>
      <c r="Z391" s="15"/>
      <c r="AA391" s="15"/>
      <c r="AB391" s="15"/>
      <c r="AC391" s="15"/>
      <c r="AD391" s="15"/>
      <c r="AE391" s="15"/>
      <c r="AT391" s="264" t="s">
        <v>136</v>
      </c>
      <c r="AU391" s="264" t="s">
        <v>85</v>
      </c>
      <c r="AV391" s="15" t="s">
        <v>83</v>
      </c>
      <c r="AW391" s="15" t="s">
        <v>31</v>
      </c>
      <c r="AX391" s="15" t="s">
        <v>75</v>
      </c>
      <c r="AY391" s="264" t="s">
        <v>126</v>
      </c>
    </row>
    <row r="392" s="13" customFormat="1">
      <c r="A392" s="13"/>
      <c r="B392" s="232"/>
      <c r="C392" s="233"/>
      <c r="D392" s="234" t="s">
        <v>136</v>
      </c>
      <c r="E392" s="235" t="s">
        <v>1</v>
      </c>
      <c r="F392" s="236" t="s">
        <v>1470</v>
      </c>
      <c r="G392" s="233"/>
      <c r="H392" s="237">
        <v>3.3599999999999999</v>
      </c>
      <c r="I392" s="238"/>
      <c r="J392" s="233"/>
      <c r="K392" s="233"/>
      <c r="L392" s="239"/>
      <c r="M392" s="240"/>
      <c r="N392" s="241"/>
      <c r="O392" s="241"/>
      <c r="P392" s="241"/>
      <c r="Q392" s="241"/>
      <c r="R392" s="241"/>
      <c r="S392" s="241"/>
      <c r="T392" s="242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3" t="s">
        <v>136</v>
      </c>
      <c r="AU392" s="243" t="s">
        <v>85</v>
      </c>
      <c r="AV392" s="13" t="s">
        <v>85</v>
      </c>
      <c r="AW392" s="13" t="s">
        <v>31</v>
      </c>
      <c r="AX392" s="13" t="s">
        <v>75</v>
      </c>
      <c r="AY392" s="243" t="s">
        <v>126</v>
      </c>
    </row>
    <row r="393" s="15" customFormat="1">
      <c r="A393" s="15"/>
      <c r="B393" s="255"/>
      <c r="C393" s="256"/>
      <c r="D393" s="234" t="s">
        <v>136</v>
      </c>
      <c r="E393" s="257" t="s">
        <v>1</v>
      </c>
      <c r="F393" s="258" t="s">
        <v>163</v>
      </c>
      <c r="G393" s="256"/>
      <c r="H393" s="257" t="s">
        <v>1</v>
      </c>
      <c r="I393" s="259"/>
      <c r="J393" s="256"/>
      <c r="K393" s="256"/>
      <c r="L393" s="260"/>
      <c r="M393" s="261"/>
      <c r="N393" s="262"/>
      <c r="O393" s="262"/>
      <c r="P393" s="262"/>
      <c r="Q393" s="262"/>
      <c r="R393" s="262"/>
      <c r="S393" s="262"/>
      <c r="T393" s="263"/>
      <c r="U393" s="15"/>
      <c r="V393" s="15"/>
      <c r="W393" s="15"/>
      <c r="X393" s="15"/>
      <c r="Y393" s="15"/>
      <c r="Z393" s="15"/>
      <c r="AA393" s="15"/>
      <c r="AB393" s="15"/>
      <c r="AC393" s="15"/>
      <c r="AD393" s="15"/>
      <c r="AE393" s="15"/>
      <c r="AT393" s="264" t="s">
        <v>136</v>
      </c>
      <c r="AU393" s="264" t="s">
        <v>85</v>
      </c>
      <c r="AV393" s="15" t="s">
        <v>83</v>
      </c>
      <c r="AW393" s="15" t="s">
        <v>31</v>
      </c>
      <c r="AX393" s="15" t="s">
        <v>75</v>
      </c>
      <c r="AY393" s="264" t="s">
        <v>126</v>
      </c>
    </row>
    <row r="394" s="13" customFormat="1">
      <c r="A394" s="13"/>
      <c r="B394" s="232"/>
      <c r="C394" s="233"/>
      <c r="D394" s="234" t="s">
        <v>136</v>
      </c>
      <c r="E394" s="235" t="s">
        <v>1</v>
      </c>
      <c r="F394" s="236" t="s">
        <v>1471</v>
      </c>
      <c r="G394" s="233"/>
      <c r="H394" s="237">
        <v>4.6200000000000001</v>
      </c>
      <c r="I394" s="238"/>
      <c r="J394" s="233"/>
      <c r="K394" s="233"/>
      <c r="L394" s="239"/>
      <c r="M394" s="240"/>
      <c r="N394" s="241"/>
      <c r="O394" s="241"/>
      <c r="P394" s="241"/>
      <c r="Q394" s="241"/>
      <c r="R394" s="241"/>
      <c r="S394" s="241"/>
      <c r="T394" s="242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43" t="s">
        <v>136</v>
      </c>
      <c r="AU394" s="243" t="s">
        <v>85</v>
      </c>
      <c r="AV394" s="13" t="s">
        <v>85</v>
      </c>
      <c r="AW394" s="13" t="s">
        <v>31</v>
      </c>
      <c r="AX394" s="13" t="s">
        <v>75</v>
      </c>
      <c r="AY394" s="243" t="s">
        <v>126</v>
      </c>
    </row>
    <row r="395" s="15" customFormat="1">
      <c r="A395" s="15"/>
      <c r="B395" s="255"/>
      <c r="C395" s="256"/>
      <c r="D395" s="234" t="s">
        <v>136</v>
      </c>
      <c r="E395" s="257" t="s">
        <v>1</v>
      </c>
      <c r="F395" s="258" t="s">
        <v>554</v>
      </c>
      <c r="G395" s="256"/>
      <c r="H395" s="257" t="s">
        <v>1</v>
      </c>
      <c r="I395" s="259"/>
      <c r="J395" s="256"/>
      <c r="K395" s="256"/>
      <c r="L395" s="260"/>
      <c r="M395" s="261"/>
      <c r="N395" s="262"/>
      <c r="O395" s="262"/>
      <c r="P395" s="262"/>
      <c r="Q395" s="262"/>
      <c r="R395" s="262"/>
      <c r="S395" s="262"/>
      <c r="T395" s="263"/>
      <c r="U395" s="15"/>
      <c r="V395" s="15"/>
      <c r="W395" s="15"/>
      <c r="X395" s="15"/>
      <c r="Y395" s="15"/>
      <c r="Z395" s="15"/>
      <c r="AA395" s="15"/>
      <c r="AB395" s="15"/>
      <c r="AC395" s="15"/>
      <c r="AD395" s="15"/>
      <c r="AE395" s="15"/>
      <c r="AT395" s="264" t="s">
        <v>136</v>
      </c>
      <c r="AU395" s="264" t="s">
        <v>85</v>
      </c>
      <c r="AV395" s="15" t="s">
        <v>83</v>
      </c>
      <c r="AW395" s="15" t="s">
        <v>31</v>
      </c>
      <c r="AX395" s="15" t="s">
        <v>75</v>
      </c>
      <c r="AY395" s="264" t="s">
        <v>126</v>
      </c>
    </row>
    <row r="396" s="13" customFormat="1">
      <c r="A396" s="13"/>
      <c r="B396" s="232"/>
      <c r="C396" s="233"/>
      <c r="D396" s="234" t="s">
        <v>136</v>
      </c>
      <c r="E396" s="235" t="s">
        <v>1</v>
      </c>
      <c r="F396" s="236" t="s">
        <v>1472</v>
      </c>
      <c r="G396" s="233"/>
      <c r="H396" s="237">
        <v>2.9399999999999999</v>
      </c>
      <c r="I396" s="238"/>
      <c r="J396" s="233"/>
      <c r="K396" s="233"/>
      <c r="L396" s="239"/>
      <c r="M396" s="240"/>
      <c r="N396" s="241"/>
      <c r="O396" s="241"/>
      <c r="P396" s="241"/>
      <c r="Q396" s="241"/>
      <c r="R396" s="241"/>
      <c r="S396" s="241"/>
      <c r="T396" s="242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3" t="s">
        <v>136</v>
      </c>
      <c r="AU396" s="243" t="s">
        <v>85</v>
      </c>
      <c r="AV396" s="13" t="s">
        <v>85</v>
      </c>
      <c r="AW396" s="13" t="s">
        <v>31</v>
      </c>
      <c r="AX396" s="13" t="s">
        <v>75</v>
      </c>
      <c r="AY396" s="243" t="s">
        <v>126</v>
      </c>
    </row>
    <row r="397" s="14" customFormat="1">
      <c r="A397" s="14"/>
      <c r="B397" s="244"/>
      <c r="C397" s="245"/>
      <c r="D397" s="234" t="s">
        <v>136</v>
      </c>
      <c r="E397" s="246" t="s">
        <v>1</v>
      </c>
      <c r="F397" s="247" t="s">
        <v>139</v>
      </c>
      <c r="G397" s="245"/>
      <c r="H397" s="248">
        <v>14.699999999999999</v>
      </c>
      <c r="I397" s="249"/>
      <c r="J397" s="245"/>
      <c r="K397" s="245"/>
      <c r="L397" s="250"/>
      <c r="M397" s="251"/>
      <c r="N397" s="252"/>
      <c r="O397" s="252"/>
      <c r="P397" s="252"/>
      <c r="Q397" s="252"/>
      <c r="R397" s="252"/>
      <c r="S397" s="252"/>
      <c r="T397" s="253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54" t="s">
        <v>136</v>
      </c>
      <c r="AU397" s="254" t="s">
        <v>85</v>
      </c>
      <c r="AV397" s="14" t="s">
        <v>134</v>
      </c>
      <c r="AW397" s="14" t="s">
        <v>31</v>
      </c>
      <c r="AX397" s="14" t="s">
        <v>83</v>
      </c>
      <c r="AY397" s="254" t="s">
        <v>126</v>
      </c>
    </row>
    <row r="398" s="12" customFormat="1" ht="22.8" customHeight="1">
      <c r="A398" s="12"/>
      <c r="B398" s="202"/>
      <c r="C398" s="203"/>
      <c r="D398" s="204" t="s">
        <v>74</v>
      </c>
      <c r="E398" s="216" t="s">
        <v>458</v>
      </c>
      <c r="F398" s="216" t="s">
        <v>459</v>
      </c>
      <c r="G398" s="203"/>
      <c r="H398" s="203"/>
      <c r="I398" s="206"/>
      <c r="J398" s="217">
        <f>BK398</f>
        <v>0</v>
      </c>
      <c r="K398" s="203"/>
      <c r="L398" s="208"/>
      <c r="M398" s="209"/>
      <c r="N398" s="210"/>
      <c r="O398" s="210"/>
      <c r="P398" s="211">
        <f>SUM(P399:P426)</f>
        <v>0</v>
      </c>
      <c r="Q398" s="210"/>
      <c r="R398" s="211">
        <f>SUM(R399:R426)</f>
        <v>0</v>
      </c>
      <c r="S398" s="210"/>
      <c r="T398" s="212">
        <f>SUM(T399:T426)</f>
        <v>0</v>
      </c>
      <c r="U398" s="12"/>
      <c r="V398" s="12"/>
      <c r="W398" s="12"/>
      <c r="X398" s="12"/>
      <c r="Y398" s="12"/>
      <c r="Z398" s="12"/>
      <c r="AA398" s="12"/>
      <c r="AB398" s="12"/>
      <c r="AC398" s="12"/>
      <c r="AD398" s="12"/>
      <c r="AE398" s="12"/>
      <c r="AR398" s="213" t="s">
        <v>134</v>
      </c>
      <c r="AT398" s="214" t="s">
        <v>74</v>
      </c>
      <c r="AU398" s="214" t="s">
        <v>83</v>
      </c>
      <c r="AY398" s="213" t="s">
        <v>126</v>
      </c>
      <c r="BK398" s="215">
        <f>SUM(BK399:BK426)</f>
        <v>0</v>
      </c>
    </row>
    <row r="399" s="2" customFormat="1" ht="180.75" customHeight="1">
      <c r="A399" s="38"/>
      <c r="B399" s="39"/>
      <c r="C399" s="265" t="s">
        <v>317</v>
      </c>
      <c r="D399" s="265" t="s">
        <v>273</v>
      </c>
      <c r="E399" s="266" t="s">
        <v>782</v>
      </c>
      <c r="F399" s="267" t="s">
        <v>1473</v>
      </c>
      <c r="G399" s="268" t="s">
        <v>207</v>
      </c>
      <c r="H399" s="269">
        <v>279.00999999999999</v>
      </c>
      <c r="I399" s="270"/>
      <c r="J399" s="271">
        <f>ROUND(I399*H399,2)</f>
        <v>0</v>
      </c>
      <c r="K399" s="267" t="s">
        <v>132</v>
      </c>
      <c r="L399" s="44"/>
      <c r="M399" s="272" t="s">
        <v>1</v>
      </c>
      <c r="N399" s="273" t="s">
        <v>40</v>
      </c>
      <c r="O399" s="91"/>
      <c r="P399" s="228">
        <f>O399*H399</f>
        <v>0</v>
      </c>
      <c r="Q399" s="228">
        <v>0</v>
      </c>
      <c r="R399" s="228">
        <f>Q399*H399</f>
        <v>0</v>
      </c>
      <c r="S399" s="228">
        <v>0</v>
      </c>
      <c r="T399" s="229">
        <f>S399*H399</f>
        <v>0</v>
      </c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R399" s="230" t="s">
        <v>462</v>
      </c>
      <c r="AT399" s="230" t="s">
        <v>273</v>
      </c>
      <c r="AU399" s="230" t="s">
        <v>85</v>
      </c>
      <c r="AY399" s="17" t="s">
        <v>126</v>
      </c>
      <c r="BE399" s="231">
        <f>IF(N399="základní",J399,0)</f>
        <v>0</v>
      </c>
      <c r="BF399" s="231">
        <f>IF(N399="snížená",J399,0)</f>
        <v>0</v>
      </c>
      <c r="BG399" s="231">
        <f>IF(N399="zákl. přenesená",J399,0)</f>
        <v>0</v>
      </c>
      <c r="BH399" s="231">
        <f>IF(N399="sníž. přenesená",J399,0)</f>
        <v>0</v>
      </c>
      <c r="BI399" s="231">
        <f>IF(N399="nulová",J399,0)</f>
        <v>0</v>
      </c>
      <c r="BJ399" s="17" t="s">
        <v>83</v>
      </c>
      <c r="BK399" s="231">
        <f>ROUND(I399*H399,2)</f>
        <v>0</v>
      </c>
      <c r="BL399" s="17" t="s">
        <v>462</v>
      </c>
      <c r="BM399" s="230" t="s">
        <v>1474</v>
      </c>
    </row>
    <row r="400" s="2" customFormat="1">
      <c r="A400" s="38"/>
      <c r="B400" s="39"/>
      <c r="C400" s="40"/>
      <c r="D400" s="234" t="s">
        <v>1162</v>
      </c>
      <c r="E400" s="40"/>
      <c r="F400" s="274" t="s">
        <v>1475</v>
      </c>
      <c r="G400" s="40"/>
      <c r="H400" s="40"/>
      <c r="I400" s="275"/>
      <c r="J400" s="40"/>
      <c r="K400" s="40"/>
      <c r="L400" s="44"/>
      <c r="M400" s="276"/>
      <c r="N400" s="277"/>
      <c r="O400" s="91"/>
      <c r="P400" s="91"/>
      <c r="Q400" s="91"/>
      <c r="R400" s="91"/>
      <c r="S400" s="91"/>
      <c r="T400" s="92"/>
      <c r="U400" s="38"/>
      <c r="V400" s="38"/>
      <c r="W400" s="38"/>
      <c r="X400" s="38"/>
      <c r="Y400" s="38"/>
      <c r="Z400" s="38"/>
      <c r="AA400" s="38"/>
      <c r="AB400" s="38"/>
      <c r="AC400" s="38"/>
      <c r="AD400" s="38"/>
      <c r="AE400" s="38"/>
      <c r="AT400" s="17" t="s">
        <v>1162</v>
      </c>
      <c r="AU400" s="17" t="s">
        <v>85</v>
      </c>
    </row>
    <row r="401" s="15" customFormat="1">
      <c r="A401" s="15"/>
      <c r="B401" s="255"/>
      <c r="C401" s="256"/>
      <c r="D401" s="234" t="s">
        <v>136</v>
      </c>
      <c r="E401" s="257" t="s">
        <v>1</v>
      </c>
      <c r="F401" s="258" t="s">
        <v>1476</v>
      </c>
      <c r="G401" s="256"/>
      <c r="H401" s="257" t="s">
        <v>1</v>
      </c>
      <c r="I401" s="259"/>
      <c r="J401" s="256"/>
      <c r="K401" s="256"/>
      <c r="L401" s="260"/>
      <c r="M401" s="261"/>
      <c r="N401" s="262"/>
      <c r="O401" s="262"/>
      <c r="P401" s="262"/>
      <c r="Q401" s="262"/>
      <c r="R401" s="262"/>
      <c r="S401" s="262"/>
      <c r="T401" s="263"/>
      <c r="U401" s="15"/>
      <c r="V401" s="15"/>
      <c r="W401" s="15"/>
      <c r="X401" s="15"/>
      <c r="Y401" s="15"/>
      <c r="Z401" s="15"/>
      <c r="AA401" s="15"/>
      <c r="AB401" s="15"/>
      <c r="AC401" s="15"/>
      <c r="AD401" s="15"/>
      <c r="AE401" s="15"/>
      <c r="AT401" s="264" t="s">
        <v>136</v>
      </c>
      <c r="AU401" s="264" t="s">
        <v>85</v>
      </c>
      <c r="AV401" s="15" t="s">
        <v>83</v>
      </c>
      <c r="AW401" s="15" t="s">
        <v>31</v>
      </c>
      <c r="AX401" s="15" t="s">
        <v>75</v>
      </c>
      <c r="AY401" s="264" t="s">
        <v>126</v>
      </c>
    </row>
    <row r="402" s="13" customFormat="1">
      <c r="A402" s="13"/>
      <c r="B402" s="232"/>
      <c r="C402" s="233"/>
      <c r="D402" s="234" t="s">
        <v>136</v>
      </c>
      <c r="E402" s="235" t="s">
        <v>1</v>
      </c>
      <c r="F402" s="236" t="s">
        <v>1477</v>
      </c>
      <c r="G402" s="233"/>
      <c r="H402" s="237">
        <v>132.084</v>
      </c>
      <c r="I402" s="238"/>
      <c r="J402" s="233"/>
      <c r="K402" s="233"/>
      <c r="L402" s="239"/>
      <c r="M402" s="240"/>
      <c r="N402" s="241"/>
      <c r="O402" s="241"/>
      <c r="P402" s="241"/>
      <c r="Q402" s="241"/>
      <c r="R402" s="241"/>
      <c r="S402" s="241"/>
      <c r="T402" s="242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3" t="s">
        <v>136</v>
      </c>
      <c r="AU402" s="243" t="s">
        <v>85</v>
      </c>
      <c r="AV402" s="13" t="s">
        <v>85</v>
      </c>
      <c r="AW402" s="13" t="s">
        <v>31</v>
      </c>
      <c r="AX402" s="13" t="s">
        <v>75</v>
      </c>
      <c r="AY402" s="243" t="s">
        <v>126</v>
      </c>
    </row>
    <row r="403" s="15" customFormat="1">
      <c r="A403" s="15"/>
      <c r="B403" s="255"/>
      <c r="C403" s="256"/>
      <c r="D403" s="234" t="s">
        <v>136</v>
      </c>
      <c r="E403" s="257" t="s">
        <v>1</v>
      </c>
      <c r="F403" s="258" t="s">
        <v>1478</v>
      </c>
      <c r="G403" s="256"/>
      <c r="H403" s="257" t="s">
        <v>1</v>
      </c>
      <c r="I403" s="259"/>
      <c r="J403" s="256"/>
      <c r="K403" s="256"/>
      <c r="L403" s="260"/>
      <c r="M403" s="261"/>
      <c r="N403" s="262"/>
      <c r="O403" s="262"/>
      <c r="P403" s="262"/>
      <c r="Q403" s="262"/>
      <c r="R403" s="262"/>
      <c r="S403" s="262"/>
      <c r="T403" s="263"/>
      <c r="U403" s="15"/>
      <c r="V403" s="15"/>
      <c r="W403" s="15"/>
      <c r="X403" s="15"/>
      <c r="Y403" s="15"/>
      <c r="Z403" s="15"/>
      <c r="AA403" s="15"/>
      <c r="AB403" s="15"/>
      <c r="AC403" s="15"/>
      <c r="AD403" s="15"/>
      <c r="AE403" s="15"/>
      <c r="AT403" s="264" t="s">
        <v>136</v>
      </c>
      <c r="AU403" s="264" t="s">
        <v>85</v>
      </c>
      <c r="AV403" s="15" t="s">
        <v>83</v>
      </c>
      <c r="AW403" s="15" t="s">
        <v>31</v>
      </c>
      <c r="AX403" s="15" t="s">
        <v>75</v>
      </c>
      <c r="AY403" s="264" t="s">
        <v>126</v>
      </c>
    </row>
    <row r="404" s="13" customFormat="1">
      <c r="A404" s="13"/>
      <c r="B404" s="232"/>
      <c r="C404" s="233"/>
      <c r="D404" s="234" t="s">
        <v>136</v>
      </c>
      <c r="E404" s="235" t="s">
        <v>1</v>
      </c>
      <c r="F404" s="236" t="s">
        <v>1479</v>
      </c>
      <c r="G404" s="233"/>
      <c r="H404" s="237">
        <v>112</v>
      </c>
      <c r="I404" s="238"/>
      <c r="J404" s="233"/>
      <c r="K404" s="233"/>
      <c r="L404" s="239"/>
      <c r="M404" s="240"/>
      <c r="N404" s="241"/>
      <c r="O404" s="241"/>
      <c r="P404" s="241"/>
      <c r="Q404" s="241"/>
      <c r="R404" s="241"/>
      <c r="S404" s="241"/>
      <c r="T404" s="242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43" t="s">
        <v>136</v>
      </c>
      <c r="AU404" s="243" t="s">
        <v>85</v>
      </c>
      <c r="AV404" s="13" t="s">
        <v>85</v>
      </c>
      <c r="AW404" s="13" t="s">
        <v>31</v>
      </c>
      <c r="AX404" s="13" t="s">
        <v>75</v>
      </c>
      <c r="AY404" s="243" t="s">
        <v>126</v>
      </c>
    </row>
    <row r="405" s="15" customFormat="1">
      <c r="A405" s="15"/>
      <c r="B405" s="255"/>
      <c r="C405" s="256"/>
      <c r="D405" s="234" t="s">
        <v>136</v>
      </c>
      <c r="E405" s="257" t="s">
        <v>1</v>
      </c>
      <c r="F405" s="258" t="s">
        <v>1480</v>
      </c>
      <c r="G405" s="256"/>
      <c r="H405" s="257" t="s">
        <v>1</v>
      </c>
      <c r="I405" s="259"/>
      <c r="J405" s="256"/>
      <c r="K405" s="256"/>
      <c r="L405" s="260"/>
      <c r="M405" s="261"/>
      <c r="N405" s="262"/>
      <c r="O405" s="262"/>
      <c r="P405" s="262"/>
      <c r="Q405" s="262"/>
      <c r="R405" s="262"/>
      <c r="S405" s="262"/>
      <c r="T405" s="263"/>
      <c r="U405" s="15"/>
      <c r="V405" s="15"/>
      <c r="W405" s="15"/>
      <c r="X405" s="15"/>
      <c r="Y405" s="15"/>
      <c r="Z405" s="15"/>
      <c r="AA405" s="15"/>
      <c r="AB405" s="15"/>
      <c r="AC405" s="15"/>
      <c r="AD405" s="15"/>
      <c r="AE405" s="15"/>
      <c r="AT405" s="264" t="s">
        <v>136</v>
      </c>
      <c r="AU405" s="264" t="s">
        <v>85</v>
      </c>
      <c r="AV405" s="15" t="s">
        <v>83</v>
      </c>
      <c r="AW405" s="15" t="s">
        <v>31</v>
      </c>
      <c r="AX405" s="15" t="s">
        <v>75</v>
      </c>
      <c r="AY405" s="264" t="s">
        <v>126</v>
      </c>
    </row>
    <row r="406" s="13" customFormat="1">
      <c r="A406" s="13"/>
      <c r="B406" s="232"/>
      <c r="C406" s="233"/>
      <c r="D406" s="234" t="s">
        <v>136</v>
      </c>
      <c r="E406" s="235" t="s">
        <v>1</v>
      </c>
      <c r="F406" s="236" t="s">
        <v>1481</v>
      </c>
      <c r="G406" s="233"/>
      <c r="H406" s="237">
        <v>34.926000000000002</v>
      </c>
      <c r="I406" s="238"/>
      <c r="J406" s="233"/>
      <c r="K406" s="233"/>
      <c r="L406" s="239"/>
      <c r="M406" s="240"/>
      <c r="N406" s="241"/>
      <c r="O406" s="241"/>
      <c r="P406" s="241"/>
      <c r="Q406" s="241"/>
      <c r="R406" s="241"/>
      <c r="S406" s="241"/>
      <c r="T406" s="242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43" t="s">
        <v>136</v>
      </c>
      <c r="AU406" s="243" t="s">
        <v>85</v>
      </c>
      <c r="AV406" s="13" t="s">
        <v>85</v>
      </c>
      <c r="AW406" s="13" t="s">
        <v>31</v>
      </c>
      <c r="AX406" s="13" t="s">
        <v>75</v>
      </c>
      <c r="AY406" s="243" t="s">
        <v>126</v>
      </c>
    </row>
    <row r="407" s="14" customFormat="1">
      <c r="A407" s="14"/>
      <c r="B407" s="244"/>
      <c r="C407" s="245"/>
      <c r="D407" s="234" t="s">
        <v>136</v>
      </c>
      <c r="E407" s="246" t="s">
        <v>1</v>
      </c>
      <c r="F407" s="247" t="s">
        <v>139</v>
      </c>
      <c r="G407" s="245"/>
      <c r="H407" s="248">
        <v>279.00999999999999</v>
      </c>
      <c r="I407" s="249"/>
      <c r="J407" s="245"/>
      <c r="K407" s="245"/>
      <c r="L407" s="250"/>
      <c r="M407" s="251"/>
      <c r="N407" s="252"/>
      <c r="O407" s="252"/>
      <c r="P407" s="252"/>
      <c r="Q407" s="252"/>
      <c r="R407" s="252"/>
      <c r="S407" s="252"/>
      <c r="T407" s="253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54" t="s">
        <v>136</v>
      </c>
      <c r="AU407" s="254" t="s">
        <v>85</v>
      </c>
      <c r="AV407" s="14" t="s">
        <v>134</v>
      </c>
      <c r="AW407" s="14" t="s">
        <v>31</v>
      </c>
      <c r="AX407" s="14" t="s">
        <v>83</v>
      </c>
      <c r="AY407" s="254" t="s">
        <v>126</v>
      </c>
    </row>
    <row r="408" s="2" customFormat="1" ht="218.55" customHeight="1">
      <c r="A408" s="38"/>
      <c r="B408" s="39"/>
      <c r="C408" s="265" t="s">
        <v>324</v>
      </c>
      <c r="D408" s="265" t="s">
        <v>273</v>
      </c>
      <c r="E408" s="266" t="s">
        <v>486</v>
      </c>
      <c r="F408" s="267" t="s">
        <v>487</v>
      </c>
      <c r="G408" s="268" t="s">
        <v>207</v>
      </c>
      <c r="H408" s="269">
        <v>1.3999999999999999</v>
      </c>
      <c r="I408" s="270"/>
      <c r="J408" s="271">
        <f>ROUND(I408*H408,2)</f>
        <v>0</v>
      </c>
      <c r="K408" s="267" t="s">
        <v>132</v>
      </c>
      <c r="L408" s="44"/>
      <c r="M408" s="272" t="s">
        <v>1</v>
      </c>
      <c r="N408" s="273" t="s">
        <v>40</v>
      </c>
      <c r="O408" s="91"/>
      <c r="P408" s="228">
        <f>O408*H408</f>
        <v>0</v>
      </c>
      <c r="Q408" s="228">
        <v>0</v>
      </c>
      <c r="R408" s="228">
        <f>Q408*H408</f>
        <v>0</v>
      </c>
      <c r="S408" s="228">
        <v>0</v>
      </c>
      <c r="T408" s="229">
        <f>S408*H408</f>
        <v>0</v>
      </c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R408" s="230" t="s">
        <v>462</v>
      </c>
      <c r="AT408" s="230" t="s">
        <v>273</v>
      </c>
      <c r="AU408" s="230" t="s">
        <v>85</v>
      </c>
      <c r="AY408" s="17" t="s">
        <v>126</v>
      </c>
      <c r="BE408" s="231">
        <f>IF(N408="základní",J408,0)</f>
        <v>0</v>
      </c>
      <c r="BF408" s="231">
        <f>IF(N408="snížená",J408,0)</f>
        <v>0</v>
      </c>
      <c r="BG408" s="231">
        <f>IF(N408="zákl. přenesená",J408,0)</f>
        <v>0</v>
      </c>
      <c r="BH408" s="231">
        <f>IF(N408="sníž. přenesená",J408,0)</f>
        <v>0</v>
      </c>
      <c r="BI408" s="231">
        <f>IF(N408="nulová",J408,0)</f>
        <v>0</v>
      </c>
      <c r="BJ408" s="17" t="s">
        <v>83</v>
      </c>
      <c r="BK408" s="231">
        <f>ROUND(I408*H408,2)</f>
        <v>0</v>
      </c>
      <c r="BL408" s="17" t="s">
        <v>462</v>
      </c>
      <c r="BM408" s="230" t="s">
        <v>1482</v>
      </c>
    </row>
    <row r="409" s="2" customFormat="1">
      <c r="A409" s="38"/>
      <c r="B409" s="39"/>
      <c r="C409" s="40"/>
      <c r="D409" s="234" t="s">
        <v>277</v>
      </c>
      <c r="E409" s="40"/>
      <c r="F409" s="274" t="s">
        <v>482</v>
      </c>
      <c r="G409" s="40"/>
      <c r="H409" s="40"/>
      <c r="I409" s="275"/>
      <c r="J409" s="40"/>
      <c r="K409" s="40"/>
      <c r="L409" s="44"/>
      <c r="M409" s="276"/>
      <c r="N409" s="277"/>
      <c r="O409" s="91"/>
      <c r="P409" s="91"/>
      <c r="Q409" s="91"/>
      <c r="R409" s="91"/>
      <c r="S409" s="91"/>
      <c r="T409" s="92"/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T409" s="17" t="s">
        <v>277</v>
      </c>
      <c r="AU409" s="17" t="s">
        <v>85</v>
      </c>
    </row>
    <row r="410" s="15" customFormat="1">
      <c r="A410" s="15"/>
      <c r="B410" s="255"/>
      <c r="C410" s="256"/>
      <c r="D410" s="234" t="s">
        <v>136</v>
      </c>
      <c r="E410" s="257" t="s">
        <v>1</v>
      </c>
      <c r="F410" s="258" t="s">
        <v>1483</v>
      </c>
      <c r="G410" s="256"/>
      <c r="H410" s="257" t="s">
        <v>1</v>
      </c>
      <c r="I410" s="259"/>
      <c r="J410" s="256"/>
      <c r="K410" s="256"/>
      <c r="L410" s="260"/>
      <c r="M410" s="261"/>
      <c r="N410" s="262"/>
      <c r="O410" s="262"/>
      <c r="P410" s="262"/>
      <c r="Q410" s="262"/>
      <c r="R410" s="262"/>
      <c r="S410" s="262"/>
      <c r="T410" s="263"/>
      <c r="U410" s="15"/>
      <c r="V410" s="15"/>
      <c r="W410" s="15"/>
      <c r="X410" s="15"/>
      <c r="Y410" s="15"/>
      <c r="Z410" s="15"/>
      <c r="AA410" s="15"/>
      <c r="AB410" s="15"/>
      <c r="AC410" s="15"/>
      <c r="AD410" s="15"/>
      <c r="AE410" s="15"/>
      <c r="AT410" s="264" t="s">
        <v>136</v>
      </c>
      <c r="AU410" s="264" t="s">
        <v>85</v>
      </c>
      <c r="AV410" s="15" t="s">
        <v>83</v>
      </c>
      <c r="AW410" s="15" t="s">
        <v>31</v>
      </c>
      <c r="AX410" s="15" t="s">
        <v>75</v>
      </c>
      <c r="AY410" s="264" t="s">
        <v>126</v>
      </c>
    </row>
    <row r="411" s="13" customFormat="1">
      <c r="A411" s="13"/>
      <c r="B411" s="232"/>
      <c r="C411" s="233"/>
      <c r="D411" s="234" t="s">
        <v>136</v>
      </c>
      <c r="E411" s="235" t="s">
        <v>1</v>
      </c>
      <c r="F411" s="236" t="s">
        <v>1484</v>
      </c>
      <c r="G411" s="233"/>
      <c r="H411" s="237">
        <v>1.3999999999999999</v>
      </c>
      <c r="I411" s="238"/>
      <c r="J411" s="233"/>
      <c r="K411" s="233"/>
      <c r="L411" s="239"/>
      <c r="M411" s="240"/>
      <c r="N411" s="241"/>
      <c r="O411" s="241"/>
      <c r="P411" s="241"/>
      <c r="Q411" s="241"/>
      <c r="R411" s="241"/>
      <c r="S411" s="241"/>
      <c r="T411" s="242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3" t="s">
        <v>136</v>
      </c>
      <c r="AU411" s="243" t="s">
        <v>85</v>
      </c>
      <c r="AV411" s="13" t="s">
        <v>85</v>
      </c>
      <c r="AW411" s="13" t="s">
        <v>31</v>
      </c>
      <c r="AX411" s="13" t="s">
        <v>75</v>
      </c>
      <c r="AY411" s="243" t="s">
        <v>126</v>
      </c>
    </row>
    <row r="412" s="14" customFormat="1">
      <c r="A412" s="14"/>
      <c r="B412" s="244"/>
      <c r="C412" s="245"/>
      <c r="D412" s="234" t="s">
        <v>136</v>
      </c>
      <c r="E412" s="246" t="s">
        <v>1</v>
      </c>
      <c r="F412" s="247" t="s">
        <v>139</v>
      </c>
      <c r="G412" s="245"/>
      <c r="H412" s="248">
        <v>1.3999999999999999</v>
      </c>
      <c r="I412" s="249"/>
      <c r="J412" s="245"/>
      <c r="K412" s="245"/>
      <c r="L412" s="250"/>
      <c r="M412" s="251"/>
      <c r="N412" s="252"/>
      <c r="O412" s="252"/>
      <c r="P412" s="252"/>
      <c r="Q412" s="252"/>
      <c r="R412" s="252"/>
      <c r="S412" s="252"/>
      <c r="T412" s="253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54" t="s">
        <v>136</v>
      </c>
      <c r="AU412" s="254" t="s">
        <v>85</v>
      </c>
      <c r="AV412" s="14" t="s">
        <v>134</v>
      </c>
      <c r="AW412" s="14" t="s">
        <v>31</v>
      </c>
      <c r="AX412" s="14" t="s">
        <v>83</v>
      </c>
      <c r="AY412" s="254" t="s">
        <v>126</v>
      </c>
    </row>
    <row r="413" s="2" customFormat="1" ht="232.2" customHeight="1">
      <c r="A413" s="38"/>
      <c r="B413" s="39"/>
      <c r="C413" s="265" t="s">
        <v>331</v>
      </c>
      <c r="D413" s="265" t="s">
        <v>273</v>
      </c>
      <c r="E413" s="266" t="s">
        <v>1485</v>
      </c>
      <c r="F413" s="267" t="s">
        <v>1486</v>
      </c>
      <c r="G413" s="268" t="s">
        <v>207</v>
      </c>
      <c r="H413" s="269">
        <v>14.281000000000001</v>
      </c>
      <c r="I413" s="270"/>
      <c r="J413" s="271">
        <f>ROUND(I413*H413,2)</f>
        <v>0</v>
      </c>
      <c r="K413" s="267" t="s">
        <v>132</v>
      </c>
      <c r="L413" s="44"/>
      <c r="M413" s="272" t="s">
        <v>1</v>
      </c>
      <c r="N413" s="273" t="s">
        <v>40</v>
      </c>
      <c r="O413" s="91"/>
      <c r="P413" s="228">
        <f>O413*H413</f>
        <v>0</v>
      </c>
      <c r="Q413" s="228">
        <v>0</v>
      </c>
      <c r="R413" s="228">
        <f>Q413*H413</f>
        <v>0</v>
      </c>
      <c r="S413" s="228">
        <v>0</v>
      </c>
      <c r="T413" s="229">
        <f>S413*H413</f>
        <v>0</v>
      </c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R413" s="230" t="s">
        <v>462</v>
      </c>
      <c r="AT413" s="230" t="s">
        <v>273</v>
      </c>
      <c r="AU413" s="230" t="s">
        <v>85</v>
      </c>
      <c r="AY413" s="17" t="s">
        <v>126</v>
      </c>
      <c r="BE413" s="231">
        <f>IF(N413="základní",J413,0)</f>
        <v>0</v>
      </c>
      <c r="BF413" s="231">
        <f>IF(N413="snížená",J413,0)</f>
        <v>0</v>
      </c>
      <c r="BG413" s="231">
        <f>IF(N413="zákl. přenesená",J413,0)</f>
        <v>0</v>
      </c>
      <c r="BH413" s="231">
        <f>IF(N413="sníž. přenesená",J413,0)</f>
        <v>0</v>
      </c>
      <c r="BI413" s="231">
        <f>IF(N413="nulová",J413,0)</f>
        <v>0</v>
      </c>
      <c r="BJ413" s="17" t="s">
        <v>83</v>
      </c>
      <c r="BK413" s="231">
        <f>ROUND(I413*H413,2)</f>
        <v>0</v>
      </c>
      <c r="BL413" s="17" t="s">
        <v>462</v>
      </c>
      <c r="BM413" s="230" t="s">
        <v>1487</v>
      </c>
    </row>
    <row r="414" s="2" customFormat="1">
      <c r="A414" s="38"/>
      <c r="B414" s="39"/>
      <c r="C414" s="40"/>
      <c r="D414" s="234" t="s">
        <v>277</v>
      </c>
      <c r="E414" s="40"/>
      <c r="F414" s="274" t="s">
        <v>482</v>
      </c>
      <c r="G414" s="40"/>
      <c r="H414" s="40"/>
      <c r="I414" s="275"/>
      <c r="J414" s="40"/>
      <c r="K414" s="40"/>
      <c r="L414" s="44"/>
      <c r="M414" s="276"/>
      <c r="N414" s="277"/>
      <c r="O414" s="91"/>
      <c r="P414" s="91"/>
      <c r="Q414" s="91"/>
      <c r="R414" s="91"/>
      <c r="S414" s="91"/>
      <c r="T414" s="92"/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T414" s="17" t="s">
        <v>277</v>
      </c>
      <c r="AU414" s="17" t="s">
        <v>85</v>
      </c>
    </row>
    <row r="415" s="15" customFormat="1">
      <c r="A415" s="15"/>
      <c r="B415" s="255"/>
      <c r="C415" s="256"/>
      <c r="D415" s="234" t="s">
        <v>136</v>
      </c>
      <c r="E415" s="257" t="s">
        <v>1</v>
      </c>
      <c r="F415" s="258" t="s">
        <v>1488</v>
      </c>
      <c r="G415" s="256"/>
      <c r="H415" s="257" t="s">
        <v>1</v>
      </c>
      <c r="I415" s="259"/>
      <c r="J415" s="256"/>
      <c r="K415" s="256"/>
      <c r="L415" s="260"/>
      <c r="M415" s="261"/>
      <c r="N415" s="262"/>
      <c r="O415" s="262"/>
      <c r="P415" s="262"/>
      <c r="Q415" s="262"/>
      <c r="R415" s="262"/>
      <c r="S415" s="262"/>
      <c r="T415" s="263"/>
      <c r="U415" s="15"/>
      <c r="V415" s="15"/>
      <c r="W415" s="15"/>
      <c r="X415" s="15"/>
      <c r="Y415" s="15"/>
      <c r="Z415" s="15"/>
      <c r="AA415" s="15"/>
      <c r="AB415" s="15"/>
      <c r="AC415" s="15"/>
      <c r="AD415" s="15"/>
      <c r="AE415" s="15"/>
      <c r="AT415" s="264" t="s">
        <v>136</v>
      </c>
      <c r="AU415" s="264" t="s">
        <v>85</v>
      </c>
      <c r="AV415" s="15" t="s">
        <v>83</v>
      </c>
      <c r="AW415" s="15" t="s">
        <v>31</v>
      </c>
      <c r="AX415" s="15" t="s">
        <v>75</v>
      </c>
      <c r="AY415" s="264" t="s">
        <v>126</v>
      </c>
    </row>
    <row r="416" s="13" customFormat="1">
      <c r="A416" s="13"/>
      <c r="B416" s="232"/>
      <c r="C416" s="233"/>
      <c r="D416" s="234" t="s">
        <v>136</v>
      </c>
      <c r="E416" s="235" t="s">
        <v>1</v>
      </c>
      <c r="F416" s="236" t="s">
        <v>1489</v>
      </c>
      <c r="G416" s="233"/>
      <c r="H416" s="237">
        <v>14.281000000000001</v>
      </c>
      <c r="I416" s="238"/>
      <c r="J416" s="233"/>
      <c r="K416" s="233"/>
      <c r="L416" s="239"/>
      <c r="M416" s="240"/>
      <c r="N416" s="241"/>
      <c r="O416" s="241"/>
      <c r="P416" s="241"/>
      <c r="Q416" s="241"/>
      <c r="R416" s="241"/>
      <c r="S416" s="241"/>
      <c r="T416" s="242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43" t="s">
        <v>136</v>
      </c>
      <c r="AU416" s="243" t="s">
        <v>85</v>
      </c>
      <c r="AV416" s="13" t="s">
        <v>85</v>
      </c>
      <c r="AW416" s="13" t="s">
        <v>31</v>
      </c>
      <c r="AX416" s="13" t="s">
        <v>75</v>
      </c>
      <c r="AY416" s="243" t="s">
        <v>126</v>
      </c>
    </row>
    <row r="417" s="14" customFormat="1">
      <c r="A417" s="14"/>
      <c r="B417" s="244"/>
      <c r="C417" s="245"/>
      <c r="D417" s="234" t="s">
        <v>136</v>
      </c>
      <c r="E417" s="246" t="s">
        <v>1</v>
      </c>
      <c r="F417" s="247" t="s">
        <v>139</v>
      </c>
      <c r="G417" s="245"/>
      <c r="H417" s="248">
        <v>14.281000000000001</v>
      </c>
      <c r="I417" s="249"/>
      <c r="J417" s="245"/>
      <c r="K417" s="245"/>
      <c r="L417" s="250"/>
      <c r="M417" s="251"/>
      <c r="N417" s="252"/>
      <c r="O417" s="252"/>
      <c r="P417" s="252"/>
      <c r="Q417" s="252"/>
      <c r="R417" s="252"/>
      <c r="S417" s="252"/>
      <c r="T417" s="253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54" t="s">
        <v>136</v>
      </c>
      <c r="AU417" s="254" t="s">
        <v>85</v>
      </c>
      <c r="AV417" s="14" t="s">
        <v>134</v>
      </c>
      <c r="AW417" s="14" t="s">
        <v>31</v>
      </c>
      <c r="AX417" s="14" t="s">
        <v>83</v>
      </c>
      <c r="AY417" s="254" t="s">
        <v>126</v>
      </c>
    </row>
    <row r="418" s="2" customFormat="1" ht="194.4" customHeight="1">
      <c r="A418" s="38"/>
      <c r="B418" s="39"/>
      <c r="C418" s="265" t="s">
        <v>337</v>
      </c>
      <c r="D418" s="265" t="s">
        <v>273</v>
      </c>
      <c r="E418" s="266" t="s">
        <v>1490</v>
      </c>
      <c r="F418" s="267" t="s">
        <v>1491</v>
      </c>
      <c r="G418" s="268" t="s">
        <v>207</v>
      </c>
      <c r="H418" s="269">
        <v>42</v>
      </c>
      <c r="I418" s="270"/>
      <c r="J418" s="271">
        <f>ROUND(I418*H418,2)</f>
        <v>0</v>
      </c>
      <c r="K418" s="267" t="s">
        <v>132</v>
      </c>
      <c r="L418" s="44"/>
      <c r="M418" s="272" t="s">
        <v>1</v>
      </c>
      <c r="N418" s="273" t="s">
        <v>40</v>
      </c>
      <c r="O418" s="91"/>
      <c r="P418" s="228">
        <f>O418*H418</f>
        <v>0</v>
      </c>
      <c r="Q418" s="228">
        <v>0</v>
      </c>
      <c r="R418" s="228">
        <f>Q418*H418</f>
        <v>0</v>
      </c>
      <c r="S418" s="228">
        <v>0</v>
      </c>
      <c r="T418" s="229">
        <f>S418*H418</f>
        <v>0</v>
      </c>
      <c r="U418" s="38"/>
      <c r="V418" s="38"/>
      <c r="W418" s="38"/>
      <c r="X418" s="38"/>
      <c r="Y418" s="38"/>
      <c r="Z418" s="38"/>
      <c r="AA418" s="38"/>
      <c r="AB418" s="38"/>
      <c r="AC418" s="38"/>
      <c r="AD418" s="38"/>
      <c r="AE418" s="38"/>
      <c r="AR418" s="230" t="s">
        <v>462</v>
      </c>
      <c r="AT418" s="230" t="s">
        <v>273</v>
      </c>
      <c r="AU418" s="230" t="s">
        <v>85</v>
      </c>
      <c r="AY418" s="17" t="s">
        <v>126</v>
      </c>
      <c r="BE418" s="231">
        <f>IF(N418="základní",J418,0)</f>
        <v>0</v>
      </c>
      <c r="BF418" s="231">
        <f>IF(N418="snížená",J418,0)</f>
        <v>0</v>
      </c>
      <c r="BG418" s="231">
        <f>IF(N418="zákl. přenesená",J418,0)</f>
        <v>0</v>
      </c>
      <c r="BH418" s="231">
        <f>IF(N418="sníž. přenesená",J418,0)</f>
        <v>0</v>
      </c>
      <c r="BI418" s="231">
        <f>IF(N418="nulová",J418,0)</f>
        <v>0</v>
      </c>
      <c r="BJ418" s="17" t="s">
        <v>83</v>
      </c>
      <c r="BK418" s="231">
        <f>ROUND(I418*H418,2)</f>
        <v>0</v>
      </c>
      <c r="BL418" s="17" t="s">
        <v>462</v>
      </c>
      <c r="BM418" s="230" t="s">
        <v>1492</v>
      </c>
    </row>
    <row r="419" s="2" customFormat="1">
      <c r="A419" s="38"/>
      <c r="B419" s="39"/>
      <c r="C419" s="40"/>
      <c r="D419" s="234" t="s">
        <v>1162</v>
      </c>
      <c r="E419" s="40"/>
      <c r="F419" s="274" t="s">
        <v>1475</v>
      </c>
      <c r="G419" s="40"/>
      <c r="H419" s="40"/>
      <c r="I419" s="275"/>
      <c r="J419" s="40"/>
      <c r="K419" s="40"/>
      <c r="L419" s="44"/>
      <c r="M419" s="276"/>
      <c r="N419" s="277"/>
      <c r="O419" s="91"/>
      <c r="P419" s="91"/>
      <c r="Q419" s="91"/>
      <c r="R419" s="91"/>
      <c r="S419" s="91"/>
      <c r="T419" s="92"/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T419" s="17" t="s">
        <v>1162</v>
      </c>
      <c r="AU419" s="17" t="s">
        <v>85</v>
      </c>
    </row>
    <row r="420" s="15" customFormat="1">
      <c r="A420" s="15"/>
      <c r="B420" s="255"/>
      <c r="C420" s="256"/>
      <c r="D420" s="234" t="s">
        <v>136</v>
      </c>
      <c r="E420" s="257" t="s">
        <v>1</v>
      </c>
      <c r="F420" s="258" t="s">
        <v>1493</v>
      </c>
      <c r="G420" s="256"/>
      <c r="H420" s="257" t="s">
        <v>1</v>
      </c>
      <c r="I420" s="259"/>
      <c r="J420" s="256"/>
      <c r="K420" s="256"/>
      <c r="L420" s="260"/>
      <c r="M420" s="261"/>
      <c r="N420" s="262"/>
      <c r="O420" s="262"/>
      <c r="P420" s="262"/>
      <c r="Q420" s="262"/>
      <c r="R420" s="262"/>
      <c r="S420" s="262"/>
      <c r="T420" s="263"/>
      <c r="U420" s="15"/>
      <c r="V420" s="15"/>
      <c r="W420" s="15"/>
      <c r="X420" s="15"/>
      <c r="Y420" s="15"/>
      <c r="Z420" s="15"/>
      <c r="AA420" s="15"/>
      <c r="AB420" s="15"/>
      <c r="AC420" s="15"/>
      <c r="AD420" s="15"/>
      <c r="AE420" s="15"/>
      <c r="AT420" s="264" t="s">
        <v>136</v>
      </c>
      <c r="AU420" s="264" t="s">
        <v>85</v>
      </c>
      <c r="AV420" s="15" t="s">
        <v>83</v>
      </c>
      <c r="AW420" s="15" t="s">
        <v>31</v>
      </c>
      <c r="AX420" s="15" t="s">
        <v>75</v>
      </c>
      <c r="AY420" s="264" t="s">
        <v>126</v>
      </c>
    </row>
    <row r="421" s="13" customFormat="1">
      <c r="A421" s="13"/>
      <c r="B421" s="232"/>
      <c r="C421" s="233"/>
      <c r="D421" s="234" t="s">
        <v>136</v>
      </c>
      <c r="E421" s="235" t="s">
        <v>1</v>
      </c>
      <c r="F421" s="236" t="s">
        <v>400</v>
      </c>
      <c r="G421" s="233"/>
      <c r="H421" s="237">
        <v>42</v>
      </c>
      <c r="I421" s="238"/>
      <c r="J421" s="233"/>
      <c r="K421" s="233"/>
      <c r="L421" s="239"/>
      <c r="M421" s="240"/>
      <c r="N421" s="241"/>
      <c r="O421" s="241"/>
      <c r="P421" s="241"/>
      <c r="Q421" s="241"/>
      <c r="R421" s="241"/>
      <c r="S421" s="241"/>
      <c r="T421" s="242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43" t="s">
        <v>136</v>
      </c>
      <c r="AU421" s="243" t="s">
        <v>85</v>
      </c>
      <c r="AV421" s="13" t="s">
        <v>85</v>
      </c>
      <c r="AW421" s="13" t="s">
        <v>31</v>
      </c>
      <c r="AX421" s="13" t="s">
        <v>75</v>
      </c>
      <c r="AY421" s="243" t="s">
        <v>126</v>
      </c>
    </row>
    <row r="422" s="14" customFormat="1">
      <c r="A422" s="14"/>
      <c r="B422" s="244"/>
      <c r="C422" s="245"/>
      <c r="D422" s="234" t="s">
        <v>136</v>
      </c>
      <c r="E422" s="246" t="s">
        <v>1</v>
      </c>
      <c r="F422" s="247" t="s">
        <v>139</v>
      </c>
      <c r="G422" s="245"/>
      <c r="H422" s="248">
        <v>42</v>
      </c>
      <c r="I422" s="249"/>
      <c r="J422" s="245"/>
      <c r="K422" s="245"/>
      <c r="L422" s="250"/>
      <c r="M422" s="251"/>
      <c r="N422" s="252"/>
      <c r="O422" s="252"/>
      <c r="P422" s="252"/>
      <c r="Q422" s="252"/>
      <c r="R422" s="252"/>
      <c r="S422" s="252"/>
      <c r="T422" s="253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54" t="s">
        <v>136</v>
      </c>
      <c r="AU422" s="254" t="s">
        <v>85</v>
      </c>
      <c r="AV422" s="14" t="s">
        <v>134</v>
      </c>
      <c r="AW422" s="14" t="s">
        <v>31</v>
      </c>
      <c r="AX422" s="14" t="s">
        <v>83</v>
      </c>
      <c r="AY422" s="254" t="s">
        <v>126</v>
      </c>
    </row>
    <row r="423" s="2" customFormat="1" ht="90" customHeight="1">
      <c r="A423" s="38"/>
      <c r="B423" s="39"/>
      <c r="C423" s="265" t="s">
        <v>344</v>
      </c>
      <c r="D423" s="265" t="s">
        <v>273</v>
      </c>
      <c r="E423" s="266" t="s">
        <v>1494</v>
      </c>
      <c r="F423" s="267" t="s">
        <v>1495</v>
      </c>
      <c r="G423" s="268" t="s">
        <v>207</v>
      </c>
      <c r="H423" s="269">
        <v>112</v>
      </c>
      <c r="I423" s="270"/>
      <c r="J423" s="271">
        <f>ROUND(I423*H423,2)</f>
        <v>0</v>
      </c>
      <c r="K423" s="267" t="s">
        <v>132</v>
      </c>
      <c r="L423" s="44"/>
      <c r="M423" s="272" t="s">
        <v>1</v>
      </c>
      <c r="N423" s="273" t="s">
        <v>40</v>
      </c>
      <c r="O423" s="91"/>
      <c r="P423" s="228">
        <f>O423*H423</f>
        <v>0</v>
      </c>
      <c r="Q423" s="228">
        <v>0</v>
      </c>
      <c r="R423" s="228">
        <f>Q423*H423</f>
        <v>0</v>
      </c>
      <c r="S423" s="228">
        <v>0</v>
      </c>
      <c r="T423" s="229">
        <f>S423*H423</f>
        <v>0</v>
      </c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R423" s="230" t="s">
        <v>134</v>
      </c>
      <c r="AT423" s="230" t="s">
        <v>273</v>
      </c>
      <c r="AU423" s="230" t="s">
        <v>85</v>
      </c>
      <c r="AY423" s="17" t="s">
        <v>126</v>
      </c>
      <c r="BE423" s="231">
        <f>IF(N423="základní",J423,0)</f>
        <v>0</v>
      </c>
      <c r="BF423" s="231">
        <f>IF(N423="snížená",J423,0)</f>
        <v>0</v>
      </c>
      <c r="BG423" s="231">
        <f>IF(N423="zákl. přenesená",J423,0)</f>
        <v>0</v>
      </c>
      <c r="BH423" s="231">
        <f>IF(N423="sníž. přenesená",J423,0)</f>
        <v>0</v>
      </c>
      <c r="BI423" s="231">
        <f>IF(N423="nulová",J423,0)</f>
        <v>0</v>
      </c>
      <c r="BJ423" s="17" t="s">
        <v>83</v>
      </c>
      <c r="BK423" s="231">
        <f>ROUND(I423*H423,2)</f>
        <v>0</v>
      </c>
      <c r="BL423" s="17" t="s">
        <v>134</v>
      </c>
      <c r="BM423" s="230" t="s">
        <v>1496</v>
      </c>
    </row>
    <row r="424" s="15" customFormat="1">
      <c r="A424" s="15"/>
      <c r="B424" s="255"/>
      <c r="C424" s="256"/>
      <c r="D424" s="234" t="s">
        <v>136</v>
      </c>
      <c r="E424" s="257" t="s">
        <v>1</v>
      </c>
      <c r="F424" s="258" t="s">
        <v>1497</v>
      </c>
      <c r="G424" s="256"/>
      <c r="H424" s="257" t="s">
        <v>1</v>
      </c>
      <c r="I424" s="259"/>
      <c r="J424" s="256"/>
      <c r="K424" s="256"/>
      <c r="L424" s="260"/>
      <c r="M424" s="261"/>
      <c r="N424" s="262"/>
      <c r="O424" s="262"/>
      <c r="P424" s="262"/>
      <c r="Q424" s="262"/>
      <c r="R424" s="262"/>
      <c r="S424" s="262"/>
      <c r="T424" s="263"/>
      <c r="U424" s="15"/>
      <c r="V424" s="15"/>
      <c r="W424" s="15"/>
      <c r="X424" s="15"/>
      <c r="Y424" s="15"/>
      <c r="Z424" s="15"/>
      <c r="AA424" s="15"/>
      <c r="AB424" s="15"/>
      <c r="AC424" s="15"/>
      <c r="AD424" s="15"/>
      <c r="AE424" s="15"/>
      <c r="AT424" s="264" t="s">
        <v>136</v>
      </c>
      <c r="AU424" s="264" t="s">
        <v>85</v>
      </c>
      <c r="AV424" s="15" t="s">
        <v>83</v>
      </c>
      <c r="AW424" s="15" t="s">
        <v>31</v>
      </c>
      <c r="AX424" s="15" t="s">
        <v>75</v>
      </c>
      <c r="AY424" s="264" t="s">
        <v>126</v>
      </c>
    </row>
    <row r="425" s="13" customFormat="1">
      <c r="A425" s="13"/>
      <c r="B425" s="232"/>
      <c r="C425" s="233"/>
      <c r="D425" s="234" t="s">
        <v>136</v>
      </c>
      <c r="E425" s="235" t="s">
        <v>1</v>
      </c>
      <c r="F425" s="236" t="s">
        <v>1479</v>
      </c>
      <c r="G425" s="233"/>
      <c r="H425" s="237">
        <v>112</v>
      </c>
      <c r="I425" s="238"/>
      <c r="J425" s="233"/>
      <c r="K425" s="233"/>
      <c r="L425" s="239"/>
      <c r="M425" s="240"/>
      <c r="N425" s="241"/>
      <c r="O425" s="241"/>
      <c r="P425" s="241"/>
      <c r="Q425" s="241"/>
      <c r="R425" s="241"/>
      <c r="S425" s="241"/>
      <c r="T425" s="242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3" t="s">
        <v>136</v>
      </c>
      <c r="AU425" s="243" t="s">
        <v>85</v>
      </c>
      <c r="AV425" s="13" t="s">
        <v>85</v>
      </c>
      <c r="AW425" s="13" t="s">
        <v>31</v>
      </c>
      <c r="AX425" s="13" t="s">
        <v>75</v>
      </c>
      <c r="AY425" s="243" t="s">
        <v>126</v>
      </c>
    </row>
    <row r="426" s="14" customFormat="1">
      <c r="A426" s="14"/>
      <c r="B426" s="244"/>
      <c r="C426" s="245"/>
      <c r="D426" s="234" t="s">
        <v>136</v>
      </c>
      <c r="E426" s="246" t="s">
        <v>1</v>
      </c>
      <c r="F426" s="247" t="s">
        <v>139</v>
      </c>
      <c r="G426" s="245"/>
      <c r="H426" s="248">
        <v>112</v>
      </c>
      <c r="I426" s="249"/>
      <c r="J426" s="245"/>
      <c r="K426" s="245"/>
      <c r="L426" s="250"/>
      <c r="M426" s="251"/>
      <c r="N426" s="252"/>
      <c r="O426" s="252"/>
      <c r="P426" s="252"/>
      <c r="Q426" s="252"/>
      <c r="R426" s="252"/>
      <c r="S426" s="252"/>
      <c r="T426" s="253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54" t="s">
        <v>136</v>
      </c>
      <c r="AU426" s="254" t="s">
        <v>85</v>
      </c>
      <c r="AV426" s="14" t="s">
        <v>134</v>
      </c>
      <c r="AW426" s="14" t="s">
        <v>31</v>
      </c>
      <c r="AX426" s="14" t="s">
        <v>83</v>
      </c>
      <c r="AY426" s="254" t="s">
        <v>126</v>
      </c>
    </row>
    <row r="427" s="12" customFormat="1" ht="22.8" customHeight="1">
      <c r="A427" s="12"/>
      <c r="B427" s="202"/>
      <c r="C427" s="203"/>
      <c r="D427" s="204" t="s">
        <v>74</v>
      </c>
      <c r="E427" s="216" t="s">
        <v>96</v>
      </c>
      <c r="F427" s="216" t="s">
        <v>1498</v>
      </c>
      <c r="G427" s="203"/>
      <c r="H427" s="203"/>
      <c r="I427" s="206"/>
      <c r="J427" s="217">
        <f>BK427</f>
        <v>0</v>
      </c>
      <c r="K427" s="203"/>
      <c r="L427" s="208"/>
      <c r="M427" s="209"/>
      <c r="N427" s="210"/>
      <c r="O427" s="210"/>
      <c r="P427" s="211">
        <f>SUM(P428:P432)</f>
        <v>0</v>
      </c>
      <c r="Q427" s="210"/>
      <c r="R427" s="211">
        <f>SUM(R428:R432)</f>
        <v>0</v>
      </c>
      <c r="S427" s="210"/>
      <c r="T427" s="212">
        <f>SUM(T428:T432)</f>
        <v>0</v>
      </c>
      <c r="U427" s="12"/>
      <c r="V427" s="12"/>
      <c r="W427" s="12"/>
      <c r="X427" s="12"/>
      <c r="Y427" s="12"/>
      <c r="Z427" s="12"/>
      <c r="AA427" s="12"/>
      <c r="AB427" s="12"/>
      <c r="AC427" s="12"/>
      <c r="AD427" s="12"/>
      <c r="AE427" s="12"/>
      <c r="AR427" s="213" t="s">
        <v>165</v>
      </c>
      <c r="AT427" s="214" t="s">
        <v>74</v>
      </c>
      <c r="AU427" s="214" t="s">
        <v>83</v>
      </c>
      <c r="AY427" s="213" t="s">
        <v>126</v>
      </c>
      <c r="BK427" s="215">
        <f>SUM(BK428:BK432)</f>
        <v>0</v>
      </c>
    </row>
    <row r="428" s="2" customFormat="1" ht="24.15" customHeight="1">
      <c r="A428" s="38"/>
      <c r="B428" s="39"/>
      <c r="C428" s="265" t="s">
        <v>356</v>
      </c>
      <c r="D428" s="265" t="s">
        <v>273</v>
      </c>
      <c r="E428" s="266" t="s">
        <v>1499</v>
      </c>
      <c r="F428" s="267" t="s">
        <v>1500</v>
      </c>
      <c r="G428" s="268" t="s">
        <v>131</v>
      </c>
      <c r="H428" s="269">
        <v>6</v>
      </c>
      <c r="I428" s="270"/>
      <c r="J428" s="271">
        <f>ROUND(I428*H428,2)</f>
        <v>0</v>
      </c>
      <c r="K428" s="267" t="s">
        <v>1501</v>
      </c>
      <c r="L428" s="44"/>
      <c r="M428" s="272" t="s">
        <v>1</v>
      </c>
      <c r="N428" s="273" t="s">
        <v>40</v>
      </c>
      <c r="O428" s="91"/>
      <c r="P428" s="228">
        <f>O428*H428</f>
        <v>0</v>
      </c>
      <c r="Q428" s="228">
        <v>0</v>
      </c>
      <c r="R428" s="228">
        <f>Q428*H428</f>
        <v>0</v>
      </c>
      <c r="S428" s="228">
        <v>0</v>
      </c>
      <c r="T428" s="229">
        <f>S428*H428</f>
        <v>0</v>
      </c>
      <c r="U428" s="38"/>
      <c r="V428" s="38"/>
      <c r="W428" s="38"/>
      <c r="X428" s="38"/>
      <c r="Y428" s="38"/>
      <c r="Z428" s="38"/>
      <c r="AA428" s="38"/>
      <c r="AB428" s="38"/>
      <c r="AC428" s="38"/>
      <c r="AD428" s="38"/>
      <c r="AE428" s="38"/>
      <c r="AR428" s="230" t="s">
        <v>462</v>
      </c>
      <c r="AT428" s="230" t="s">
        <v>273</v>
      </c>
      <c r="AU428" s="230" t="s">
        <v>85</v>
      </c>
      <c r="AY428" s="17" t="s">
        <v>126</v>
      </c>
      <c r="BE428" s="231">
        <f>IF(N428="základní",J428,0)</f>
        <v>0</v>
      </c>
      <c r="BF428" s="231">
        <f>IF(N428="snížená",J428,0)</f>
        <v>0</v>
      </c>
      <c r="BG428" s="231">
        <f>IF(N428="zákl. přenesená",J428,0)</f>
        <v>0</v>
      </c>
      <c r="BH428" s="231">
        <f>IF(N428="sníž. přenesená",J428,0)</f>
        <v>0</v>
      </c>
      <c r="BI428" s="231">
        <f>IF(N428="nulová",J428,0)</f>
        <v>0</v>
      </c>
      <c r="BJ428" s="17" t="s">
        <v>83</v>
      </c>
      <c r="BK428" s="231">
        <f>ROUND(I428*H428,2)</f>
        <v>0</v>
      </c>
      <c r="BL428" s="17" t="s">
        <v>462</v>
      </c>
      <c r="BM428" s="230" t="s">
        <v>1502</v>
      </c>
    </row>
    <row r="429" s="15" customFormat="1">
      <c r="A429" s="15"/>
      <c r="B429" s="255"/>
      <c r="C429" s="256"/>
      <c r="D429" s="234" t="s">
        <v>136</v>
      </c>
      <c r="E429" s="257" t="s">
        <v>1</v>
      </c>
      <c r="F429" s="258" t="s">
        <v>1503</v>
      </c>
      <c r="G429" s="256"/>
      <c r="H429" s="257" t="s">
        <v>1</v>
      </c>
      <c r="I429" s="259"/>
      <c r="J429" s="256"/>
      <c r="K429" s="256"/>
      <c r="L429" s="260"/>
      <c r="M429" s="261"/>
      <c r="N429" s="262"/>
      <c r="O429" s="262"/>
      <c r="P429" s="262"/>
      <c r="Q429" s="262"/>
      <c r="R429" s="262"/>
      <c r="S429" s="262"/>
      <c r="T429" s="263"/>
      <c r="U429" s="15"/>
      <c r="V429" s="15"/>
      <c r="W429" s="15"/>
      <c r="X429" s="15"/>
      <c r="Y429" s="15"/>
      <c r="Z429" s="15"/>
      <c r="AA429" s="15"/>
      <c r="AB429" s="15"/>
      <c r="AC429" s="15"/>
      <c r="AD429" s="15"/>
      <c r="AE429" s="15"/>
      <c r="AT429" s="264" t="s">
        <v>136</v>
      </c>
      <c r="AU429" s="264" t="s">
        <v>85</v>
      </c>
      <c r="AV429" s="15" t="s">
        <v>83</v>
      </c>
      <c r="AW429" s="15" t="s">
        <v>31</v>
      </c>
      <c r="AX429" s="15" t="s">
        <v>75</v>
      </c>
      <c r="AY429" s="264" t="s">
        <v>126</v>
      </c>
    </row>
    <row r="430" s="15" customFormat="1">
      <c r="A430" s="15"/>
      <c r="B430" s="255"/>
      <c r="C430" s="256"/>
      <c r="D430" s="234" t="s">
        <v>136</v>
      </c>
      <c r="E430" s="257" t="s">
        <v>1</v>
      </c>
      <c r="F430" s="258" t="s">
        <v>93</v>
      </c>
      <c r="G430" s="256"/>
      <c r="H430" s="257" t="s">
        <v>1</v>
      </c>
      <c r="I430" s="259"/>
      <c r="J430" s="256"/>
      <c r="K430" s="256"/>
      <c r="L430" s="260"/>
      <c r="M430" s="261"/>
      <c r="N430" s="262"/>
      <c r="O430" s="262"/>
      <c r="P430" s="262"/>
      <c r="Q430" s="262"/>
      <c r="R430" s="262"/>
      <c r="S430" s="262"/>
      <c r="T430" s="263"/>
      <c r="U430" s="15"/>
      <c r="V430" s="15"/>
      <c r="W430" s="15"/>
      <c r="X430" s="15"/>
      <c r="Y430" s="15"/>
      <c r="Z430" s="15"/>
      <c r="AA430" s="15"/>
      <c r="AB430" s="15"/>
      <c r="AC430" s="15"/>
      <c r="AD430" s="15"/>
      <c r="AE430" s="15"/>
      <c r="AT430" s="264" t="s">
        <v>136</v>
      </c>
      <c r="AU430" s="264" t="s">
        <v>85</v>
      </c>
      <c r="AV430" s="15" t="s">
        <v>83</v>
      </c>
      <c r="AW430" s="15" t="s">
        <v>31</v>
      </c>
      <c r="AX430" s="15" t="s">
        <v>75</v>
      </c>
      <c r="AY430" s="264" t="s">
        <v>126</v>
      </c>
    </row>
    <row r="431" s="13" customFormat="1">
      <c r="A431" s="13"/>
      <c r="B431" s="232"/>
      <c r="C431" s="233"/>
      <c r="D431" s="234" t="s">
        <v>136</v>
      </c>
      <c r="E431" s="235" t="s">
        <v>1</v>
      </c>
      <c r="F431" s="236" t="s">
        <v>173</v>
      </c>
      <c r="G431" s="233"/>
      <c r="H431" s="237">
        <v>6</v>
      </c>
      <c r="I431" s="238"/>
      <c r="J431" s="233"/>
      <c r="K431" s="233"/>
      <c r="L431" s="239"/>
      <c r="M431" s="240"/>
      <c r="N431" s="241"/>
      <c r="O431" s="241"/>
      <c r="P431" s="241"/>
      <c r="Q431" s="241"/>
      <c r="R431" s="241"/>
      <c r="S431" s="241"/>
      <c r="T431" s="242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43" t="s">
        <v>136</v>
      </c>
      <c r="AU431" s="243" t="s">
        <v>85</v>
      </c>
      <c r="AV431" s="13" t="s">
        <v>85</v>
      </c>
      <c r="AW431" s="13" t="s">
        <v>31</v>
      </c>
      <c r="AX431" s="13" t="s">
        <v>75</v>
      </c>
      <c r="AY431" s="243" t="s">
        <v>126</v>
      </c>
    </row>
    <row r="432" s="14" customFormat="1">
      <c r="A432" s="14"/>
      <c r="B432" s="244"/>
      <c r="C432" s="245"/>
      <c r="D432" s="234" t="s">
        <v>136</v>
      </c>
      <c r="E432" s="246" t="s">
        <v>1</v>
      </c>
      <c r="F432" s="247" t="s">
        <v>139</v>
      </c>
      <c r="G432" s="245"/>
      <c r="H432" s="248">
        <v>6</v>
      </c>
      <c r="I432" s="249"/>
      <c r="J432" s="245"/>
      <c r="K432" s="245"/>
      <c r="L432" s="250"/>
      <c r="M432" s="278"/>
      <c r="N432" s="279"/>
      <c r="O432" s="279"/>
      <c r="P432" s="279"/>
      <c r="Q432" s="279"/>
      <c r="R432" s="279"/>
      <c r="S432" s="279"/>
      <c r="T432" s="280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54" t="s">
        <v>136</v>
      </c>
      <c r="AU432" s="254" t="s">
        <v>85</v>
      </c>
      <c r="AV432" s="14" t="s">
        <v>134</v>
      </c>
      <c r="AW432" s="14" t="s">
        <v>31</v>
      </c>
      <c r="AX432" s="14" t="s">
        <v>83</v>
      </c>
      <c r="AY432" s="254" t="s">
        <v>126</v>
      </c>
    </row>
    <row r="433" s="2" customFormat="1" ht="6.96" customHeight="1">
      <c r="A433" s="38"/>
      <c r="B433" s="66"/>
      <c r="C433" s="67"/>
      <c r="D433" s="67"/>
      <c r="E433" s="67"/>
      <c r="F433" s="67"/>
      <c r="G433" s="67"/>
      <c r="H433" s="67"/>
      <c r="I433" s="67"/>
      <c r="J433" s="67"/>
      <c r="K433" s="67"/>
      <c r="L433" s="44"/>
      <c r="M433" s="38"/>
      <c r="O433" s="38"/>
      <c r="P433" s="38"/>
      <c r="Q433" s="38"/>
      <c r="R433" s="38"/>
      <c r="S433" s="38"/>
      <c r="T433" s="38"/>
      <c r="U433" s="38"/>
      <c r="V433" s="38"/>
      <c r="W433" s="38"/>
      <c r="X433" s="38"/>
      <c r="Y433" s="38"/>
      <c r="Z433" s="38"/>
      <c r="AA433" s="38"/>
      <c r="AB433" s="38"/>
      <c r="AC433" s="38"/>
      <c r="AD433" s="38"/>
      <c r="AE433" s="38"/>
    </row>
  </sheetData>
  <sheetProtection sheet="1" autoFilter="0" formatColumns="0" formatRows="0" objects="1" scenarios="1" spinCount="100000" saltValue="VL9bSAfKiKX/m0M2WG7Rgbctrjdwp3Tj08sKO0v+W2DtJpo+zAIlF+Iyr7plN3GxSJ9IgGmGtiRG3Dr28CBVhw==" hashValue="1g1EjAQrUHUhD4VPdRy3XbBmwjRbGvdvgUof9z1+Ium6Bg3WMSNV2hTLRFuEu7eRj51yvrd2zW/FaZchmpaLSA==" algorithmName="SHA-512" password="CC35"/>
  <autoFilter ref="C120:K432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97</v>
      </c>
    </row>
    <row r="3" hidden="1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85</v>
      </c>
    </row>
    <row r="4" hidden="1" s="1" customFormat="1" ht="24.96" customHeight="1">
      <c r="B4" s="20"/>
      <c r="D4" s="138" t="s">
        <v>98</v>
      </c>
      <c r="L4" s="20"/>
      <c r="M4" s="139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40" t="s">
        <v>16</v>
      </c>
      <c r="L6" s="20"/>
    </row>
    <row r="7" hidden="1" s="1" customFormat="1" ht="16.5" customHeight="1">
      <c r="B7" s="20"/>
      <c r="E7" s="141" t="str">
        <f>'Rekapitulace stavby'!K6</f>
        <v>Oprava traťového úseku Čelákovice - Neratovice</v>
      </c>
      <c r="F7" s="140"/>
      <c r="G7" s="140"/>
      <c r="H7" s="140"/>
      <c r="L7" s="20"/>
    </row>
    <row r="8" hidden="1" s="2" customFormat="1" ht="12" customHeight="1">
      <c r="A8" s="38"/>
      <c r="B8" s="44"/>
      <c r="C8" s="38"/>
      <c r="D8" s="140" t="s">
        <v>99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42" t="s">
        <v>1504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28. 8. 2020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27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40" t="s">
        <v>32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43" t="s">
        <v>33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40" t="s">
        <v>34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50" t="s">
        <v>35</v>
      </c>
      <c r="E30" s="38"/>
      <c r="F30" s="38"/>
      <c r="G30" s="38"/>
      <c r="H30" s="38"/>
      <c r="I30" s="38"/>
      <c r="J30" s="151">
        <f>ROUND(J118,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52" t="s">
        <v>37</v>
      </c>
      <c r="G32" s="38"/>
      <c r="H32" s="38"/>
      <c r="I32" s="152" t="s">
        <v>36</v>
      </c>
      <c r="J32" s="152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53" t="s">
        <v>39</v>
      </c>
      <c r="E33" s="140" t="s">
        <v>40</v>
      </c>
      <c r="F33" s="154">
        <f>ROUND((SUM(BE118:BE178)),  2)</f>
        <v>0</v>
      </c>
      <c r="G33" s="38"/>
      <c r="H33" s="38"/>
      <c r="I33" s="155">
        <v>0.20999999999999999</v>
      </c>
      <c r="J33" s="154">
        <f>ROUND(((SUM(BE118:BE178))*I33),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40" t="s">
        <v>41</v>
      </c>
      <c r="F34" s="154">
        <f>ROUND((SUM(BF118:BF178)),  2)</f>
        <v>0</v>
      </c>
      <c r="G34" s="38"/>
      <c r="H34" s="38"/>
      <c r="I34" s="155">
        <v>0.14999999999999999</v>
      </c>
      <c r="J34" s="154">
        <f>ROUND(((SUM(BF118:BF178))*I34),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42</v>
      </c>
      <c r="F35" s="154">
        <f>ROUND((SUM(BG118:BG178)),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43</v>
      </c>
      <c r="F36" s="154">
        <f>ROUND((SUM(BH118:BH178)),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44</v>
      </c>
      <c r="F37" s="154">
        <f>ROUND((SUM(BI118:BI178)),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1" customFormat="1" ht="14.4" customHeight="1">
      <c r="B41" s="20"/>
      <c r="L41" s="20"/>
    </row>
    <row r="42" hidden="1" s="1" customFormat="1" ht="14.4" customHeight="1">
      <c r="B42" s="20"/>
      <c r="L42" s="20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63"/>
      <c r="D50" s="163" t="s">
        <v>48</v>
      </c>
      <c r="E50" s="164"/>
      <c r="F50" s="164"/>
      <c r="G50" s="163" t="s">
        <v>49</v>
      </c>
      <c r="H50" s="164"/>
      <c r="I50" s="164"/>
      <c r="J50" s="164"/>
      <c r="K50" s="164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65" t="s">
        <v>50</v>
      </c>
      <c r="E61" s="166"/>
      <c r="F61" s="167" t="s">
        <v>51</v>
      </c>
      <c r="G61" s="165" t="s">
        <v>50</v>
      </c>
      <c r="H61" s="166"/>
      <c r="I61" s="166"/>
      <c r="J61" s="168" t="s">
        <v>51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63" t="s">
        <v>52</v>
      </c>
      <c r="E65" s="169"/>
      <c r="F65" s="169"/>
      <c r="G65" s="163" t="s">
        <v>53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65" t="s">
        <v>50</v>
      </c>
      <c r="E76" s="166"/>
      <c r="F76" s="167" t="s">
        <v>51</v>
      </c>
      <c r="G76" s="165" t="s">
        <v>50</v>
      </c>
      <c r="H76" s="166"/>
      <c r="I76" s="166"/>
      <c r="J76" s="168" t="s">
        <v>51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hidden="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101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74" t="str">
        <f>E7</f>
        <v>Oprava traťového úseku Čelákovice - Neratovice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99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05 - VRN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28. 8. 2020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Ing. Aleš Bednář</v>
      </c>
      <c r="G91" s="40"/>
      <c r="H91" s="40"/>
      <c r="I91" s="32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32</v>
      </c>
      <c r="J92" s="36" t="str">
        <f>E24</f>
        <v>Lukáš Kot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75" t="s">
        <v>102</v>
      </c>
      <c r="D94" s="176"/>
      <c r="E94" s="176"/>
      <c r="F94" s="176"/>
      <c r="G94" s="176"/>
      <c r="H94" s="176"/>
      <c r="I94" s="176"/>
      <c r="J94" s="177" t="s">
        <v>103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78" t="s">
        <v>104</v>
      </c>
      <c r="D96" s="40"/>
      <c r="E96" s="40"/>
      <c r="F96" s="40"/>
      <c r="G96" s="40"/>
      <c r="H96" s="40"/>
      <c r="I96" s="40"/>
      <c r="J96" s="110">
        <f>J118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105</v>
      </c>
    </row>
    <row r="97" hidden="1" s="9" customFormat="1" ht="24.96" customHeight="1">
      <c r="A97" s="9"/>
      <c r="B97" s="179"/>
      <c r="C97" s="180"/>
      <c r="D97" s="181" t="s">
        <v>1505</v>
      </c>
      <c r="E97" s="182"/>
      <c r="F97" s="182"/>
      <c r="G97" s="182"/>
      <c r="H97" s="182"/>
      <c r="I97" s="182"/>
      <c r="J97" s="183">
        <f>J119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9" customFormat="1" ht="24.96" customHeight="1">
      <c r="A98" s="9"/>
      <c r="B98" s="179"/>
      <c r="C98" s="180"/>
      <c r="D98" s="181" t="s">
        <v>1506</v>
      </c>
      <c r="E98" s="182"/>
      <c r="F98" s="182"/>
      <c r="G98" s="182"/>
      <c r="H98" s="182"/>
      <c r="I98" s="182"/>
      <c r="J98" s="183">
        <f>J130</f>
        <v>0</v>
      </c>
      <c r="K98" s="180"/>
      <c r="L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hidden="1" s="2" customFormat="1" ht="21.84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hidden="1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hidden="1"/>
    <row r="102" hidden="1"/>
    <row r="103" hidden="1"/>
    <row r="104" s="2" customFormat="1" ht="6.96" customHeight="1">
      <c r="A104" s="38"/>
      <c r="B104" s="68"/>
      <c r="C104" s="69"/>
      <c r="D104" s="69"/>
      <c r="E104" s="69"/>
      <c r="F104" s="69"/>
      <c r="G104" s="69"/>
      <c r="H104" s="69"/>
      <c r="I104" s="69"/>
      <c r="J104" s="69"/>
      <c r="K104" s="69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24.96" customHeight="1">
      <c r="A105" s="38"/>
      <c r="B105" s="39"/>
      <c r="C105" s="23" t="s">
        <v>111</v>
      </c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2" t="s">
        <v>16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6.5" customHeight="1">
      <c r="A108" s="38"/>
      <c r="B108" s="39"/>
      <c r="C108" s="40"/>
      <c r="D108" s="40"/>
      <c r="E108" s="174" t="str">
        <f>E7</f>
        <v>Oprava traťového úseku Čelákovice - Neratovice</v>
      </c>
      <c r="F108" s="32"/>
      <c r="G108" s="32"/>
      <c r="H108" s="32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99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76" t="str">
        <f>E9</f>
        <v>05 - VRN</v>
      </c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20</v>
      </c>
      <c r="D112" s="40"/>
      <c r="E112" s="40"/>
      <c r="F112" s="27" t="str">
        <f>F12</f>
        <v xml:space="preserve"> </v>
      </c>
      <c r="G112" s="40"/>
      <c r="H112" s="40"/>
      <c r="I112" s="32" t="s">
        <v>22</v>
      </c>
      <c r="J112" s="79" t="str">
        <f>IF(J12="","",J12)</f>
        <v>28. 8. 2020</v>
      </c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24</v>
      </c>
      <c r="D114" s="40"/>
      <c r="E114" s="40"/>
      <c r="F114" s="27" t="str">
        <f>E15</f>
        <v>Ing. Aleš Bednář</v>
      </c>
      <c r="G114" s="40"/>
      <c r="H114" s="40"/>
      <c r="I114" s="32" t="s">
        <v>30</v>
      </c>
      <c r="J114" s="36" t="str">
        <f>E21</f>
        <v xml:space="preserve"> 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28</v>
      </c>
      <c r="D115" s="40"/>
      <c r="E115" s="40"/>
      <c r="F115" s="27" t="str">
        <f>IF(E18="","",E18)</f>
        <v>Vyplň údaj</v>
      </c>
      <c r="G115" s="40"/>
      <c r="H115" s="40"/>
      <c r="I115" s="32" t="s">
        <v>32</v>
      </c>
      <c r="J115" s="36" t="str">
        <f>E24</f>
        <v>Lukáš Kot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0.32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11" customFormat="1" ht="29.28" customHeight="1">
      <c r="A117" s="191"/>
      <c r="B117" s="192"/>
      <c r="C117" s="193" t="s">
        <v>112</v>
      </c>
      <c r="D117" s="194" t="s">
        <v>60</v>
      </c>
      <c r="E117" s="194" t="s">
        <v>56</v>
      </c>
      <c r="F117" s="194" t="s">
        <v>57</v>
      </c>
      <c r="G117" s="194" t="s">
        <v>113</v>
      </c>
      <c r="H117" s="194" t="s">
        <v>114</v>
      </c>
      <c r="I117" s="194" t="s">
        <v>115</v>
      </c>
      <c r="J117" s="194" t="s">
        <v>103</v>
      </c>
      <c r="K117" s="195" t="s">
        <v>116</v>
      </c>
      <c r="L117" s="196"/>
      <c r="M117" s="100" t="s">
        <v>1</v>
      </c>
      <c r="N117" s="101" t="s">
        <v>39</v>
      </c>
      <c r="O117" s="101" t="s">
        <v>117</v>
      </c>
      <c r="P117" s="101" t="s">
        <v>118</v>
      </c>
      <c r="Q117" s="101" t="s">
        <v>119</v>
      </c>
      <c r="R117" s="101" t="s">
        <v>120</v>
      </c>
      <c r="S117" s="101" t="s">
        <v>121</v>
      </c>
      <c r="T117" s="102" t="s">
        <v>122</v>
      </c>
      <c r="U117" s="191"/>
      <c r="V117" s="191"/>
      <c r="W117" s="191"/>
      <c r="X117" s="191"/>
      <c r="Y117" s="191"/>
      <c r="Z117" s="191"/>
      <c r="AA117" s="191"/>
      <c r="AB117" s="191"/>
      <c r="AC117" s="191"/>
      <c r="AD117" s="191"/>
      <c r="AE117" s="191"/>
    </row>
    <row r="118" s="2" customFormat="1" ht="22.8" customHeight="1">
      <c r="A118" s="38"/>
      <c r="B118" s="39"/>
      <c r="C118" s="107" t="s">
        <v>123</v>
      </c>
      <c r="D118" s="40"/>
      <c r="E118" s="40"/>
      <c r="F118" s="40"/>
      <c r="G118" s="40"/>
      <c r="H118" s="40"/>
      <c r="I118" s="40"/>
      <c r="J118" s="197">
        <f>BK118</f>
        <v>0</v>
      </c>
      <c r="K118" s="40"/>
      <c r="L118" s="44"/>
      <c r="M118" s="103"/>
      <c r="N118" s="198"/>
      <c r="O118" s="104"/>
      <c r="P118" s="199">
        <f>P119+P130</f>
        <v>0</v>
      </c>
      <c r="Q118" s="104"/>
      <c r="R118" s="199">
        <f>R119+R130</f>
        <v>0</v>
      </c>
      <c r="S118" s="104"/>
      <c r="T118" s="200">
        <f>T119+T130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74</v>
      </c>
      <c r="AU118" s="17" t="s">
        <v>105</v>
      </c>
      <c r="BK118" s="201">
        <f>BK119+BK130</f>
        <v>0</v>
      </c>
    </row>
    <row r="119" s="12" customFormat="1" ht="25.92" customHeight="1">
      <c r="A119" s="12"/>
      <c r="B119" s="202"/>
      <c r="C119" s="203"/>
      <c r="D119" s="204" t="s">
        <v>74</v>
      </c>
      <c r="E119" s="205" t="s">
        <v>458</v>
      </c>
      <c r="F119" s="205" t="s">
        <v>459</v>
      </c>
      <c r="G119" s="203"/>
      <c r="H119" s="203"/>
      <c r="I119" s="206"/>
      <c r="J119" s="207">
        <f>BK119</f>
        <v>0</v>
      </c>
      <c r="K119" s="203"/>
      <c r="L119" s="208"/>
      <c r="M119" s="209"/>
      <c r="N119" s="210"/>
      <c r="O119" s="210"/>
      <c r="P119" s="211">
        <f>SUM(P120:P129)</f>
        <v>0</v>
      </c>
      <c r="Q119" s="210"/>
      <c r="R119" s="211">
        <f>SUM(R120:R129)</f>
        <v>0</v>
      </c>
      <c r="S119" s="210"/>
      <c r="T119" s="212">
        <f>SUM(T120:T129)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3" t="s">
        <v>165</v>
      </c>
      <c r="AT119" s="214" t="s">
        <v>74</v>
      </c>
      <c r="AU119" s="214" t="s">
        <v>75</v>
      </c>
      <c r="AY119" s="213" t="s">
        <v>126</v>
      </c>
      <c r="BK119" s="215">
        <f>SUM(BK120:BK129)</f>
        <v>0</v>
      </c>
    </row>
    <row r="120" s="2" customFormat="1" ht="218.55" customHeight="1">
      <c r="A120" s="38"/>
      <c r="B120" s="39"/>
      <c r="C120" s="265" t="s">
        <v>83</v>
      </c>
      <c r="D120" s="265" t="s">
        <v>273</v>
      </c>
      <c r="E120" s="266" t="s">
        <v>782</v>
      </c>
      <c r="F120" s="267" t="s">
        <v>783</v>
      </c>
      <c r="G120" s="268" t="s">
        <v>207</v>
      </c>
      <c r="H120" s="269">
        <v>3.2000000000000002</v>
      </c>
      <c r="I120" s="270"/>
      <c r="J120" s="271">
        <f>ROUND(I120*H120,2)</f>
        <v>0</v>
      </c>
      <c r="K120" s="267" t="s">
        <v>132</v>
      </c>
      <c r="L120" s="44"/>
      <c r="M120" s="272" t="s">
        <v>1</v>
      </c>
      <c r="N120" s="273" t="s">
        <v>40</v>
      </c>
      <c r="O120" s="91"/>
      <c r="P120" s="228">
        <f>O120*H120</f>
        <v>0</v>
      </c>
      <c r="Q120" s="228">
        <v>0</v>
      </c>
      <c r="R120" s="228">
        <f>Q120*H120</f>
        <v>0</v>
      </c>
      <c r="S120" s="228">
        <v>0</v>
      </c>
      <c r="T120" s="229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30" t="s">
        <v>462</v>
      </c>
      <c r="AT120" s="230" t="s">
        <v>273</v>
      </c>
      <c r="AU120" s="230" t="s">
        <v>83</v>
      </c>
      <c r="AY120" s="17" t="s">
        <v>126</v>
      </c>
      <c r="BE120" s="231">
        <f>IF(N120="základní",J120,0)</f>
        <v>0</v>
      </c>
      <c r="BF120" s="231">
        <f>IF(N120="snížená",J120,0)</f>
        <v>0</v>
      </c>
      <c r="BG120" s="231">
        <f>IF(N120="zákl. přenesená",J120,0)</f>
        <v>0</v>
      </c>
      <c r="BH120" s="231">
        <f>IF(N120="sníž. přenesená",J120,0)</f>
        <v>0</v>
      </c>
      <c r="BI120" s="231">
        <f>IF(N120="nulová",J120,0)</f>
        <v>0</v>
      </c>
      <c r="BJ120" s="17" t="s">
        <v>83</v>
      </c>
      <c r="BK120" s="231">
        <f>ROUND(I120*H120,2)</f>
        <v>0</v>
      </c>
      <c r="BL120" s="17" t="s">
        <v>462</v>
      </c>
      <c r="BM120" s="230" t="s">
        <v>1507</v>
      </c>
    </row>
    <row r="121" s="2" customFormat="1">
      <c r="A121" s="38"/>
      <c r="B121" s="39"/>
      <c r="C121" s="40"/>
      <c r="D121" s="234" t="s">
        <v>277</v>
      </c>
      <c r="E121" s="40"/>
      <c r="F121" s="274" t="s">
        <v>482</v>
      </c>
      <c r="G121" s="40"/>
      <c r="H121" s="40"/>
      <c r="I121" s="275"/>
      <c r="J121" s="40"/>
      <c r="K121" s="40"/>
      <c r="L121" s="44"/>
      <c r="M121" s="276"/>
      <c r="N121" s="277"/>
      <c r="O121" s="91"/>
      <c r="P121" s="91"/>
      <c r="Q121" s="91"/>
      <c r="R121" s="91"/>
      <c r="S121" s="91"/>
      <c r="T121" s="92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277</v>
      </c>
      <c r="AU121" s="17" t="s">
        <v>83</v>
      </c>
    </row>
    <row r="122" s="15" customFormat="1">
      <c r="A122" s="15"/>
      <c r="B122" s="255"/>
      <c r="C122" s="256"/>
      <c r="D122" s="234" t="s">
        <v>136</v>
      </c>
      <c r="E122" s="257" t="s">
        <v>1</v>
      </c>
      <c r="F122" s="258" t="s">
        <v>1508</v>
      </c>
      <c r="G122" s="256"/>
      <c r="H122" s="257" t="s">
        <v>1</v>
      </c>
      <c r="I122" s="259"/>
      <c r="J122" s="256"/>
      <c r="K122" s="256"/>
      <c r="L122" s="260"/>
      <c r="M122" s="261"/>
      <c r="N122" s="262"/>
      <c r="O122" s="262"/>
      <c r="P122" s="262"/>
      <c r="Q122" s="262"/>
      <c r="R122" s="262"/>
      <c r="S122" s="262"/>
      <c r="T122" s="263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T122" s="264" t="s">
        <v>136</v>
      </c>
      <c r="AU122" s="264" t="s">
        <v>83</v>
      </c>
      <c r="AV122" s="15" t="s">
        <v>83</v>
      </c>
      <c r="AW122" s="15" t="s">
        <v>31</v>
      </c>
      <c r="AX122" s="15" t="s">
        <v>75</v>
      </c>
      <c r="AY122" s="264" t="s">
        <v>126</v>
      </c>
    </row>
    <row r="123" s="13" customFormat="1">
      <c r="A123" s="13"/>
      <c r="B123" s="232"/>
      <c r="C123" s="233"/>
      <c r="D123" s="234" t="s">
        <v>136</v>
      </c>
      <c r="E123" s="235" t="s">
        <v>1</v>
      </c>
      <c r="F123" s="236" t="s">
        <v>1509</v>
      </c>
      <c r="G123" s="233"/>
      <c r="H123" s="237">
        <v>3.2000000000000002</v>
      </c>
      <c r="I123" s="238"/>
      <c r="J123" s="233"/>
      <c r="K123" s="233"/>
      <c r="L123" s="239"/>
      <c r="M123" s="240"/>
      <c r="N123" s="241"/>
      <c r="O123" s="241"/>
      <c r="P123" s="241"/>
      <c r="Q123" s="241"/>
      <c r="R123" s="241"/>
      <c r="S123" s="241"/>
      <c r="T123" s="242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3" t="s">
        <v>136</v>
      </c>
      <c r="AU123" s="243" t="s">
        <v>83</v>
      </c>
      <c r="AV123" s="13" t="s">
        <v>85</v>
      </c>
      <c r="AW123" s="13" t="s">
        <v>31</v>
      </c>
      <c r="AX123" s="13" t="s">
        <v>75</v>
      </c>
      <c r="AY123" s="243" t="s">
        <v>126</v>
      </c>
    </row>
    <row r="124" s="14" customFormat="1">
      <c r="A124" s="14"/>
      <c r="B124" s="244"/>
      <c r="C124" s="245"/>
      <c r="D124" s="234" t="s">
        <v>136</v>
      </c>
      <c r="E124" s="246" t="s">
        <v>1</v>
      </c>
      <c r="F124" s="247" t="s">
        <v>139</v>
      </c>
      <c r="G124" s="245"/>
      <c r="H124" s="248">
        <v>3.2000000000000002</v>
      </c>
      <c r="I124" s="249"/>
      <c r="J124" s="245"/>
      <c r="K124" s="245"/>
      <c r="L124" s="250"/>
      <c r="M124" s="251"/>
      <c r="N124" s="252"/>
      <c r="O124" s="252"/>
      <c r="P124" s="252"/>
      <c r="Q124" s="252"/>
      <c r="R124" s="252"/>
      <c r="S124" s="252"/>
      <c r="T124" s="253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4" t="s">
        <v>136</v>
      </c>
      <c r="AU124" s="254" t="s">
        <v>83</v>
      </c>
      <c r="AV124" s="14" t="s">
        <v>134</v>
      </c>
      <c r="AW124" s="14" t="s">
        <v>31</v>
      </c>
      <c r="AX124" s="14" t="s">
        <v>83</v>
      </c>
      <c r="AY124" s="254" t="s">
        <v>126</v>
      </c>
    </row>
    <row r="125" s="2" customFormat="1" ht="90" customHeight="1">
      <c r="A125" s="38"/>
      <c r="B125" s="39"/>
      <c r="C125" s="265" t="s">
        <v>85</v>
      </c>
      <c r="D125" s="265" t="s">
        <v>273</v>
      </c>
      <c r="E125" s="266" t="s">
        <v>1510</v>
      </c>
      <c r="F125" s="267" t="s">
        <v>1511</v>
      </c>
      <c r="G125" s="268" t="s">
        <v>207</v>
      </c>
      <c r="H125" s="269">
        <v>3.2000000000000002</v>
      </c>
      <c r="I125" s="270"/>
      <c r="J125" s="271">
        <f>ROUND(I125*H125,2)</f>
        <v>0</v>
      </c>
      <c r="K125" s="267" t="s">
        <v>132</v>
      </c>
      <c r="L125" s="44"/>
      <c r="M125" s="272" t="s">
        <v>1</v>
      </c>
      <c r="N125" s="273" t="s">
        <v>40</v>
      </c>
      <c r="O125" s="91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0" t="s">
        <v>462</v>
      </c>
      <c r="AT125" s="230" t="s">
        <v>273</v>
      </c>
      <c r="AU125" s="230" t="s">
        <v>83</v>
      </c>
      <c r="AY125" s="17" t="s">
        <v>126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7" t="s">
        <v>83</v>
      </c>
      <c r="BK125" s="231">
        <f>ROUND(I125*H125,2)</f>
        <v>0</v>
      </c>
      <c r="BL125" s="17" t="s">
        <v>462</v>
      </c>
      <c r="BM125" s="230" t="s">
        <v>1512</v>
      </c>
    </row>
    <row r="126" s="2" customFormat="1">
      <c r="A126" s="38"/>
      <c r="B126" s="39"/>
      <c r="C126" s="40"/>
      <c r="D126" s="234" t="s">
        <v>277</v>
      </c>
      <c r="E126" s="40"/>
      <c r="F126" s="274" t="s">
        <v>535</v>
      </c>
      <c r="G126" s="40"/>
      <c r="H126" s="40"/>
      <c r="I126" s="275"/>
      <c r="J126" s="40"/>
      <c r="K126" s="40"/>
      <c r="L126" s="44"/>
      <c r="M126" s="276"/>
      <c r="N126" s="277"/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277</v>
      </c>
      <c r="AU126" s="17" t="s">
        <v>83</v>
      </c>
    </row>
    <row r="127" s="15" customFormat="1">
      <c r="A127" s="15"/>
      <c r="B127" s="255"/>
      <c r="C127" s="256"/>
      <c r="D127" s="234" t="s">
        <v>136</v>
      </c>
      <c r="E127" s="257" t="s">
        <v>1</v>
      </c>
      <c r="F127" s="258" t="s">
        <v>1513</v>
      </c>
      <c r="G127" s="256"/>
      <c r="H127" s="257" t="s">
        <v>1</v>
      </c>
      <c r="I127" s="259"/>
      <c r="J127" s="256"/>
      <c r="K127" s="256"/>
      <c r="L127" s="260"/>
      <c r="M127" s="261"/>
      <c r="N127" s="262"/>
      <c r="O127" s="262"/>
      <c r="P127" s="262"/>
      <c r="Q127" s="262"/>
      <c r="R127" s="262"/>
      <c r="S127" s="262"/>
      <c r="T127" s="263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64" t="s">
        <v>136</v>
      </c>
      <c r="AU127" s="264" t="s">
        <v>83</v>
      </c>
      <c r="AV127" s="15" t="s">
        <v>83</v>
      </c>
      <c r="AW127" s="15" t="s">
        <v>31</v>
      </c>
      <c r="AX127" s="15" t="s">
        <v>75</v>
      </c>
      <c r="AY127" s="264" t="s">
        <v>126</v>
      </c>
    </row>
    <row r="128" s="13" customFormat="1">
      <c r="A128" s="13"/>
      <c r="B128" s="232"/>
      <c r="C128" s="233"/>
      <c r="D128" s="234" t="s">
        <v>136</v>
      </c>
      <c r="E128" s="235" t="s">
        <v>1</v>
      </c>
      <c r="F128" s="236" t="s">
        <v>1509</v>
      </c>
      <c r="G128" s="233"/>
      <c r="H128" s="237">
        <v>3.2000000000000002</v>
      </c>
      <c r="I128" s="238"/>
      <c r="J128" s="233"/>
      <c r="K128" s="233"/>
      <c r="L128" s="239"/>
      <c r="M128" s="240"/>
      <c r="N128" s="241"/>
      <c r="O128" s="241"/>
      <c r="P128" s="241"/>
      <c r="Q128" s="241"/>
      <c r="R128" s="241"/>
      <c r="S128" s="241"/>
      <c r="T128" s="24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3" t="s">
        <v>136</v>
      </c>
      <c r="AU128" s="243" t="s">
        <v>83</v>
      </c>
      <c r="AV128" s="13" t="s">
        <v>85</v>
      </c>
      <c r="AW128" s="13" t="s">
        <v>31</v>
      </c>
      <c r="AX128" s="13" t="s">
        <v>75</v>
      </c>
      <c r="AY128" s="243" t="s">
        <v>126</v>
      </c>
    </row>
    <row r="129" s="14" customFormat="1">
      <c r="A129" s="14"/>
      <c r="B129" s="244"/>
      <c r="C129" s="245"/>
      <c r="D129" s="234" t="s">
        <v>136</v>
      </c>
      <c r="E129" s="246" t="s">
        <v>1</v>
      </c>
      <c r="F129" s="247" t="s">
        <v>139</v>
      </c>
      <c r="G129" s="245"/>
      <c r="H129" s="248">
        <v>3.2000000000000002</v>
      </c>
      <c r="I129" s="249"/>
      <c r="J129" s="245"/>
      <c r="K129" s="245"/>
      <c r="L129" s="250"/>
      <c r="M129" s="251"/>
      <c r="N129" s="252"/>
      <c r="O129" s="252"/>
      <c r="P129" s="252"/>
      <c r="Q129" s="252"/>
      <c r="R129" s="252"/>
      <c r="S129" s="252"/>
      <c r="T129" s="253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4" t="s">
        <v>136</v>
      </c>
      <c r="AU129" s="254" t="s">
        <v>83</v>
      </c>
      <c r="AV129" s="14" t="s">
        <v>134</v>
      </c>
      <c r="AW129" s="14" t="s">
        <v>31</v>
      </c>
      <c r="AX129" s="14" t="s">
        <v>83</v>
      </c>
      <c r="AY129" s="254" t="s">
        <v>126</v>
      </c>
    </row>
    <row r="130" s="12" customFormat="1" ht="25.92" customHeight="1">
      <c r="A130" s="12"/>
      <c r="B130" s="202"/>
      <c r="C130" s="203"/>
      <c r="D130" s="204" t="s">
        <v>74</v>
      </c>
      <c r="E130" s="205" t="s">
        <v>96</v>
      </c>
      <c r="F130" s="205" t="s">
        <v>1498</v>
      </c>
      <c r="G130" s="203"/>
      <c r="H130" s="203"/>
      <c r="I130" s="206"/>
      <c r="J130" s="207">
        <f>BK130</f>
        <v>0</v>
      </c>
      <c r="K130" s="203"/>
      <c r="L130" s="208"/>
      <c r="M130" s="209"/>
      <c r="N130" s="210"/>
      <c r="O130" s="210"/>
      <c r="P130" s="211">
        <f>SUM(P131:P178)</f>
        <v>0</v>
      </c>
      <c r="Q130" s="210"/>
      <c r="R130" s="211">
        <f>SUM(R131:R178)</f>
        <v>0</v>
      </c>
      <c r="S130" s="210"/>
      <c r="T130" s="212">
        <f>SUM(T131:T178)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3" t="s">
        <v>165</v>
      </c>
      <c r="AT130" s="214" t="s">
        <v>74</v>
      </c>
      <c r="AU130" s="214" t="s">
        <v>75</v>
      </c>
      <c r="AY130" s="213" t="s">
        <v>126</v>
      </c>
      <c r="BK130" s="215">
        <f>SUM(BK131:BK178)</f>
        <v>0</v>
      </c>
    </row>
    <row r="131" s="2" customFormat="1" ht="24.15" customHeight="1">
      <c r="A131" s="38"/>
      <c r="B131" s="39"/>
      <c r="C131" s="265" t="s">
        <v>150</v>
      </c>
      <c r="D131" s="265" t="s">
        <v>273</v>
      </c>
      <c r="E131" s="266" t="s">
        <v>1514</v>
      </c>
      <c r="F131" s="267" t="s">
        <v>1515</v>
      </c>
      <c r="G131" s="268" t="s">
        <v>131</v>
      </c>
      <c r="H131" s="269">
        <v>5</v>
      </c>
      <c r="I131" s="270"/>
      <c r="J131" s="271">
        <f>ROUND(I131*H131,2)</f>
        <v>0</v>
      </c>
      <c r="K131" s="267" t="s">
        <v>132</v>
      </c>
      <c r="L131" s="44"/>
      <c r="M131" s="272" t="s">
        <v>1</v>
      </c>
      <c r="N131" s="273" t="s">
        <v>40</v>
      </c>
      <c r="O131" s="91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0" t="s">
        <v>134</v>
      </c>
      <c r="AT131" s="230" t="s">
        <v>273</v>
      </c>
      <c r="AU131" s="230" t="s">
        <v>83</v>
      </c>
      <c r="AY131" s="17" t="s">
        <v>126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7" t="s">
        <v>83</v>
      </c>
      <c r="BK131" s="231">
        <f>ROUND(I131*H131,2)</f>
        <v>0</v>
      </c>
      <c r="BL131" s="17" t="s">
        <v>134</v>
      </c>
      <c r="BM131" s="230" t="s">
        <v>1516</v>
      </c>
    </row>
    <row r="132" s="15" customFormat="1">
      <c r="A132" s="15"/>
      <c r="B132" s="255"/>
      <c r="C132" s="256"/>
      <c r="D132" s="234" t="s">
        <v>136</v>
      </c>
      <c r="E132" s="257" t="s">
        <v>1</v>
      </c>
      <c r="F132" s="258" t="s">
        <v>1517</v>
      </c>
      <c r="G132" s="256"/>
      <c r="H132" s="257" t="s">
        <v>1</v>
      </c>
      <c r="I132" s="259"/>
      <c r="J132" s="256"/>
      <c r="K132" s="256"/>
      <c r="L132" s="260"/>
      <c r="M132" s="261"/>
      <c r="N132" s="262"/>
      <c r="O132" s="262"/>
      <c r="P132" s="262"/>
      <c r="Q132" s="262"/>
      <c r="R132" s="262"/>
      <c r="S132" s="262"/>
      <c r="T132" s="263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64" t="s">
        <v>136</v>
      </c>
      <c r="AU132" s="264" t="s">
        <v>83</v>
      </c>
      <c r="AV132" s="15" t="s">
        <v>83</v>
      </c>
      <c r="AW132" s="15" t="s">
        <v>31</v>
      </c>
      <c r="AX132" s="15" t="s">
        <v>75</v>
      </c>
      <c r="AY132" s="264" t="s">
        <v>126</v>
      </c>
    </row>
    <row r="133" s="13" customFormat="1">
      <c r="A133" s="13"/>
      <c r="B133" s="232"/>
      <c r="C133" s="233"/>
      <c r="D133" s="234" t="s">
        <v>136</v>
      </c>
      <c r="E133" s="235" t="s">
        <v>1</v>
      </c>
      <c r="F133" s="236" t="s">
        <v>85</v>
      </c>
      <c r="G133" s="233"/>
      <c r="H133" s="237">
        <v>2</v>
      </c>
      <c r="I133" s="238"/>
      <c r="J133" s="233"/>
      <c r="K133" s="233"/>
      <c r="L133" s="239"/>
      <c r="M133" s="240"/>
      <c r="N133" s="241"/>
      <c r="O133" s="241"/>
      <c r="P133" s="241"/>
      <c r="Q133" s="241"/>
      <c r="R133" s="241"/>
      <c r="S133" s="241"/>
      <c r="T133" s="24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3" t="s">
        <v>136</v>
      </c>
      <c r="AU133" s="243" t="s">
        <v>83</v>
      </c>
      <c r="AV133" s="13" t="s">
        <v>85</v>
      </c>
      <c r="AW133" s="13" t="s">
        <v>31</v>
      </c>
      <c r="AX133" s="13" t="s">
        <v>75</v>
      </c>
      <c r="AY133" s="243" t="s">
        <v>126</v>
      </c>
    </row>
    <row r="134" s="15" customFormat="1">
      <c r="A134" s="15"/>
      <c r="B134" s="255"/>
      <c r="C134" s="256"/>
      <c r="D134" s="234" t="s">
        <v>136</v>
      </c>
      <c r="E134" s="257" t="s">
        <v>1</v>
      </c>
      <c r="F134" s="258" t="s">
        <v>1518</v>
      </c>
      <c r="G134" s="256"/>
      <c r="H134" s="257" t="s">
        <v>1</v>
      </c>
      <c r="I134" s="259"/>
      <c r="J134" s="256"/>
      <c r="K134" s="256"/>
      <c r="L134" s="260"/>
      <c r="M134" s="261"/>
      <c r="N134" s="262"/>
      <c r="O134" s="262"/>
      <c r="P134" s="262"/>
      <c r="Q134" s="262"/>
      <c r="R134" s="262"/>
      <c r="S134" s="262"/>
      <c r="T134" s="263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64" t="s">
        <v>136</v>
      </c>
      <c r="AU134" s="264" t="s">
        <v>83</v>
      </c>
      <c r="AV134" s="15" t="s">
        <v>83</v>
      </c>
      <c r="AW134" s="15" t="s">
        <v>31</v>
      </c>
      <c r="AX134" s="15" t="s">
        <v>75</v>
      </c>
      <c r="AY134" s="264" t="s">
        <v>126</v>
      </c>
    </row>
    <row r="135" s="13" customFormat="1">
      <c r="A135" s="13"/>
      <c r="B135" s="232"/>
      <c r="C135" s="233"/>
      <c r="D135" s="234" t="s">
        <v>136</v>
      </c>
      <c r="E135" s="235" t="s">
        <v>1</v>
      </c>
      <c r="F135" s="236" t="s">
        <v>85</v>
      </c>
      <c r="G135" s="233"/>
      <c r="H135" s="237">
        <v>2</v>
      </c>
      <c r="I135" s="238"/>
      <c r="J135" s="233"/>
      <c r="K135" s="233"/>
      <c r="L135" s="239"/>
      <c r="M135" s="240"/>
      <c r="N135" s="241"/>
      <c r="O135" s="241"/>
      <c r="P135" s="241"/>
      <c r="Q135" s="241"/>
      <c r="R135" s="241"/>
      <c r="S135" s="241"/>
      <c r="T135" s="24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3" t="s">
        <v>136</v>
      </c>
      <c r="AU135" s="243" t="s">
        <v>83</v>
      </c>
      <c r="AV135" s="13" t="s">
        <v>85</v>
      </c>
      <c r="AW135" s="13" t="s">
        <v>31</v>
      </c>
      <c r="AX135" s="13" t="s">
        <v>75</v>
      </c>
      <c r="AY135" s="243" t="s">
        <v>126</v>
      </c>
    </row>
    <row r="136" s="15" customFormat="1">
      <c r="A136" s="15"/>
      <c r="B136" s="255"/>
      <c r="C136" s="256"/>
      <c r="D136" s="234" t="s">
        <v>136</v>
      </c>
      <c r="E136" s="257" t="s">
        <v>1</v>
      </c>
      <c r="F136" s="258" t="s">
        <v>1519</v>
      </c>
      <c r="G136" s="256"/>
      <c r="H136" s="257" t="s">
        <v>1</v>
      </c>
      <c r="I136" s="259"/>
      <c r="J136" s="256"/>
      <c r="K136" s="256"/>
      <c r="L136" s="260"/>
      <c r="M136" s="261"/>
      <c r="N136" s="262"/>
      <c r="O136" s="262"/>
      <c r="P136" s="262"/>
      <c r="Q136" s="262"/>
      <c r="R136" s="262"/>
      <c r="S136" s="262"/>
      <c r="T136" s="263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64" t="s">
        <v>136</v>
      </c>
      <c r="AU136" s="264" t="s">
        <v>83</v>
      </c>
      <c r="AV136" s="15" t="s">
        <v>83</v>
      </c>
      <c r="AW136" s="15" t="s">
        <v>31</v>
      </c>
      <c r="AX136" s="15" t="s">
        <v>75</v>
      </c>
      <c r="AY136" s="264" t="s">
        <v>126</v>
      </c>
    </row>
    <row r="137" s="13" customFormat="1">
      <c r="A137" s="13"/>
      <c r="B137" s="232"/>
      <c r="C137" s="233"/>
      <c r="D137" s="234" t="s">
        <v>136</v>
      </c>
      <c r="E137" s="235" t="s">
        <v>1</v>
      </c>
      <c r="F137" s="236" t="s">
        <v>83</v>
      </c>
      <c r="G137" s="233"/>
      <c r="H137" s="237">
        <v>1</v>
      </c>
      <c r="I137" s="238"/>
      <c r="J137" s="233"/>
      <c r="K137" s="233"/>
      <c r="L137" s="239"/>
      <c r="M137" s="240"/>
      <c r="N137" s="241"/>
      <c r="O137" s="241"/>
      <c r="P137" s="241"/>
      <c r="Q137" s="241"/>
      <c r="R137" s="241"/>
      <c r="S137" s="241"/>
      <c r="T137" s="24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3" t="s">
        <v>136</v>
      </c>
      <c r="AU137" s="243" t="s">
        <v>83</v>
      </c>
      <c r="AV137" s="13" t="s">
        <v>85</v>
      </c>
      <c r="AW137" s="13" t="s">
        <v>31</v>
      </c>
      <c r="AX137" s="13" t="s">
        <v>75</v>
      </c>
      <c r="AY137" s="243" t="s">
        <v>126</v>
      </c>
    </row>
    <row r="138" s="14" customFormat="1">
      <c r="A138" s="14"/>
      <c r="B138" s="244"/>
      <c r="C138" s="245"/>
      <c r="D138" s="234" t="s">
        <v>136</v>
      </c>
      <c r="E138" s="246" t="s">
        <v>1</v>
      </c>
      <c r="F138" s="247" t="s">
        <v>139</v>
      </c>
      <c r="G138" s="245"/>
      <c r="H138" s="248">
        <v>5</v>
      </c>
      <c r="I138" s="249"/>
      <c r="J138" s="245"/>
      <c r="K138" s="245"/>
      <c r="L138" s="250"/>
      <c r="M138" s="251"/>
      <c r="N138" s="252"/>
      <c r="O138" s="252"/>
      <c r="P138" s="252"/>
      <c r="Q138" s="252"/>
      <c r="R138" s="252"/>
      <c r="S138" s="252"/>
      <c r="T138" s="253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4" t="s">
        <v>136</v>
      </c>
      <c r="AU138" s="254" t="s">
        <v>83</v>
      </c>
      <c r="AV138" s="14" t="s">
        <v>134</v>
      </c>
      <c r="AW138" s="14" t="s">
        <v>31</v>
      </c>
      <c r="AX138" s="14" t="s">
        <v>83</v>
      </c>
      <c r="AY138" s="254" t="s">
        <v>126</v>
      </c>
    </row>
    <row r="139" s="2" customFormat="1" ht="24.15" customHeight="1">
      <c r="A139" s="38"/>
      <c r="B139" s="39"/>
      <c r="C139" s="265" t="s">
        <v>134</v>
      </c>
      <c r="D139" s="265" t="s">
        <v>273</v>
      </c>
      <c r="E139" s="266" t="s">
        <v>1520</v>
      </c>
      <c r="F139" s="267" t="s">
        <v>1521</v>
      </c>
      <c r="G139" s="268" t="s">
        <v>131</v>
      </c>
      <c r="H139" s="269">
        <v>1</v>
      </c>
      <c r="I139" s="270"/>
      <c r="J139" s="271">
        <f>ROUND(I139*H139,2)</f>
        <v>0</v>
      </c>
      <c r="K139" s="267" t="s">
        <v>132</v>
      </c>
      <c r="L139" s="44"/>
      <c r="M139" s="272" t="s">
        <v>1</v>
      </c>
      <c r="N139" s="273" t="s">
        <v>40</v>
      </c>
      <c r="O139" s="91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0" t="s">
        <v>462</v>
      </c>
      <c r="AT139" s="230" t="s">
        <v>273</v>
      </c>
      <c r="AU139" s="230" t="s">
        <v>83</v>
      </c>
      <c r="AY139" s="17" t="s">
        <v>126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7" t="s">
        <v>83</v>
      </c>
      <c r="BK139" s="231">
        <f>ROUND(I139*H139,2)</f>
        <v>0</v>
      </c>
      <c r="BL139" s="17" t="s">
        <v>462</v>
      </c>
      <c r="BM139" s="230" t="s">
        <v>1522</v>
      </c>
    </row>
    <row r="140" s="13" customFormat="1">
      <c r="A140" s="13"/>
      <c r="B140" s="232"/>
      <c r="C140" s="233"/>
      <c r="D140" s="234" t="s">
        <v>136</v>
      </c>
      <c r="E140" s="235" t="s">
        <v>1</v>
      </c>
      <c r="F140" s="236" t="s">
        <v>83</v>
      </c>
      <c r="G140" s="233"/>
      <c r="H140" s="237">
        <v>1</v>
      </c>
      <c r="I140" s="238"/>
      <c r="J140" s="233"/>
      <c r="K140" s="233"/>
      <c r="L140" s="239"/>
      <c r="M140" s="240"/>
      <c r="N140" s="241"/>
      <c r="O140" s="241"/>
      <c r="P140" s="241"/>
      <c r="Q140" s="241"/>
      <c r="R140" s="241"/>
      <c r="S140" s="241"/>
      <c r="T140" s="24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3" t="s">
        <v>136</v>
      </c>
      <c r="AU140" s="243" t="s">
        <v>83</v>
      </c>
      <c r="AV140" s="13" t="s">
        <v>85</v>
      </c>
      <c r="AW140" s="13" t="s">
        <v>31</v>
      </c>
      <c r="AX140" s="13" t="s">
        <v>75</v>
      </c>
      <c r="AY140" s="243" t="s">
        <v>126</v>
      </c>
    </row>
    <row r="141" s="14" customFormat="1">
      <c r="A141" s="14"/>
      <c r="B141" s="244"/>
      <c r="C141" s="245"/>
      <c r="D141" s="234" t="s">
        <v>136</v>
      </c>
      <c r="E141" s="246" t="s">
        <v>1</v>
      </c>
      <c r="F141" s="247" t="s">
        <v>139</v>
      </c>
      <c r="G141" s="245"/>
      <c r="H141" s="248">
        <v>1</v>
      </c>
      <c r="I141" s="249"/>
      <c r="J141" s="245"/>
      <c r="K141" s="245"/>
      <c r="L141" s="250"/>
      <c r="M141" s="251"/>
      <c r="N141" s="252"/>
      <c r="O141" s="252"/>
      <c r="P141" s="252"/>
      <c r="Q141" s="252"/>
      <c r="R141" s="252"/>
      <c r="S141" s="252"/>
      <c r="T141" s="253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4" t="s">
        <v>136</v>
      </c>
      <c r="AU141" s="254" t="s">
        <v>83</v>
      </c>
      <c r="AV141" s="14" t="s">
        <v>134</v>
      </c>
      <c r="AW141" s="14" t="s">
        <v>31</v>
      </c>
      <c r="AX141" s="14" t="s">
        <v>83</v>
      </c>
      <c r="AY141" s="254" t="s">
        <v>126</v>
      </c>
    </row>
    <row r="142" s="2" customFormat="1" ht="24.15" customHeight="1">
      <c r="A142" s="38"/>
      <c r="B142" s="39"/>
      <c r="C142" s="265" t="s">
        <v>165</v>
      </c>
      <c r="D142" s="265" t="s">
        <v>273</v>
      </c>
      <c r="E142" s="266" t="s">
        <v>1523</v>
      </c>
      <c r="F142" s="267" t="s">
        <v>1524</v>
      </c>
      <c r="G142" s="268" t="s">
        <v>131</v>
      </c>
      <c r="H142" s="269">
        <v>1</v>
      </c>
      <c r="I142" s="270"/>
      <c r="J142" s="271">
        <f>ROUND(I142*H142,2)</f>
        <v>0</v>
      </c>
      <c r="K142" s="267" t="s">
        <v>132</v>
      </c>
      <c r="L142" s="44"/>
      <c r="M142" s="272" t="s">
        <v>1</v>
      </c>
      <c r="N142" s="273" t="s">
        <v>40</v>
      </c>
      <c r="O142" s="91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0" t="s">
        <v>462</v>
      </c>
      <c r="AT142" s="230" t="s">
        <v>273</v>
      </c>
      <c r="AU142" s="230" t="s">
        <v>83</v>
      </c>
      <c r="AY142" s="17" t="s">
        <v>126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7" t="s">
        <v>83</v>
      </c>
      <c r="BK142" s="231">
        <f>ROUND(I142*H142,2)</f>
        <v>0</v>
      </c>
      <c r="BL142" s="17" t="s">
        <v>462</v>
      </c>
      <c r="BM142" s="230" t="s">
        <v>1525</v>
      </c>
    </row>
    <row r="143" s="13" customFormat="1">
      <c r="A143" s="13"/>
      <c r="B143" s="232"/>
      <c r="C143" s="233"/>
      <c r="D143" s="234" t="s">
        <v>136</v>
      </c>
      <c r="E143" s="235" t="s">
        <v>1</v>
      </c>
      <c r="F143" s="236" t="s">
        <v>83</v>
      </c>
      <c r="G143" s="233"/>
      <c r="H143" s="237">
        <v>1</v>
      </c>
      <c r="I143" s="238"/>
      <c r="J143" s="233"/>
      <c r="K143" s="233"/>
      <c r="L143" s="239"/>
      <c r="M143" s="240"/>
      <c r="N143" s="241"/>
      <c r="O143" s="241"/>
      <c r="P143" s="241"/>
      <c r="Q143" s="241"/>
      <c r="R143" s="241"/>
      <c r="S143" s="241"/>
      <c r="T143" s="24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3" t="s">
        <v>136</v>
      </c>
      <c r="AU143" s="243" t="s">
        <v>83</v>
      </c>
      <c r="AV143" s="13" t="s">
        <v>85</v>
      </c>
      <c r="AW143" s="13" t="s">
        <v>31</v>
      </c>
      <c r="AX143" s="13" t="s">
        <v>75</v>
      </c>
      <c r="AY143" s="243" t="s">
        <v>126</v>
      </c>
    </row>
    <row r="144" s="14" customFormat="1">
      <c r="A144" s="14"/>
      <c r="B144" s="244"/>
      <c r="C144" s="245"/>
      <c r="D144" s="234" t="s">
        <v>136</v>
      </c>
      <c r="E144" s="246" t="s">
        <v>1</v>
      </c>
      <c r="F144" s="247" t="s">
        <v>139</v>
      </c>
      <c r="G144" s="245"/>
      <c r="H144" s="248">
        <v>1</v>
      </c>
      <c r="I144" s="249"/>
      <c r="J144" s="245"/>
      <c r="K144" s="245"/>
      <c r="L144" s="250"/>
      <c r="M144" s="251"/>
      <c r="N144" s="252"/>
      <c r="O144" s="252"/>
      <c r="P144" s="252"/>
      <c r="Q144" s="252"/>
      <c r="R144" s="252"/>
      <c r="S144" s="252"/>
      <c r="T144" s="253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4" t="s">
        <v>136</v>
      </c>
      <c r="AU144" s="254" t="s">
        <v>83</v>
      </c>
      <c r="AV144" s="14" t="s">
        <v>134</v>
      </c>
      <c r="AW144" s="14" t="s">
        <v>31</v>
      </c>
      <c r="AX144" s="14" t="s">
        <v>83</v>
      </c>
      <c r="AY144" s="254" t="s">
        <v>126</v>
      </c>
    </row>
    <row r="145" s="2" customFormat="1" ht="76.35" customHeight="1">
      <c r="A145" s="38"/>
      <c r="B145" s="39"/>
      <c r="C145" s="265" t="s">
        <v>173</v>
      </c>
      <c r="D145" s="265" t="s">
        <v>273</v>
      </c>
      <c r="E145" s="266" t="s">
        <v>1526</v>
      </c>
      <c r="F145" s="267" t="s">
        <v>1527</v>
      </c>
      <c r="G145" s="268" t="s">
        <v>1528</v>
      </c>
      <c r="H145" s="269">
        <v>50</v>
      </c>
      <c r="I145" s="270"/>
      <c r="J145" s="271">
        <f>ROUND(I145*H145,2)</f>
        <v>0</v>
      </c>
      <c r="K145" s="267" t="s">
        <v>132</v>
      </c>
      <c r="L145" s="44"/>
      <c r="M145" s="272" t="s">
        <v>1</v>
      </c>
      <c r="N145" s="273" t="s">
        <v>40</v>
      </c>
      <c r="O145" s="91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0" t="s">
        <v>462</v>
      </c>
      <c r="AT145" s="230" t="s">
        <v>273</v>
      </c>
      <c r="AU145" s="230" t="s">
        <v>83</v>
      </c>
      <c r="AY145" s="17" t="s">
        <v>126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7" t="s">
        <v>83</v>
      </c>
      <c r="BK145" s="231">
        <f>ROUND(I145*H145,2)</f>
        <v>0</v>
      </c>
      <c r="BL145" s="17" t="s">
        <v>462</v>
      </c>
      <c r="BM145" s="230" t="s">
        <v>1529</v>
      </c>
    </row>
    <row r="146" s="2" customFormat="1">
      <c r="A146" s="38"/>
      <c r="B146" s="39"/>
      <c r="C146" s="40"/>
      <c r="D146" s="234" t="s">
        <v>277</v>
      </c>
      <c r="E146" s="40"/>
      <c r="F146" s="274" t="s">
        <v>1530</v>
      </c>
      <c r="G146" s="40"/>
      <c r="H146" s="40"/>
      <c r="I146" s="275"/>
      <c r="J146" s="40"/>
      <c r="K146" s="40"/>
      <c r="L146" s="44"/>
      <c r="M146" s="276"/>
      <c r="N146" s="277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277</v>
      </c>
      <c r="AU146" s="17" t="s">
        <v>83</v>
      </c>
    </row>
    <row r="147" s="13" customFormat="1">
      <c r="A147" s="13"/>
      <c r="B147" s="232"/>
      <c r="C147" s="233"/>
      <c r="D147" s="234" t="s">
        <v>136</v>
      </c>
      <c r="E147" s="235" t="s">
        <v>1</v>
      </c>
      <c r="F147" s="236" t="s">
        <v>237</v>
      </c>
      <c r="G147" s="233"/>
      <c r="H147" s="237">
        <v>50</v>
      </c>
      <c r="I147" s="238"/>
      <c r="J147" s="233"/>
      <c r="K147" s="233"/>
      <c r="L147" s="239"/>
      <c r="M147" s="240"/>
      <c r="N147" s="241"/>
      <c r="O147" s="241"/>
      <c r="P147" s="241"/>
      <c r="Q147" s="241"/>
      <c r="R147" s="241"/>
      <c r="S147" s="241"/>
      <c r="T147" s="24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3" t="s">
        <v>136</v>
      </c>
      <c r="AU147" s="243" t="s">
        <v>83</v>
      </c>
      <c r="AV147" s="13" t="s">
        <v>85</v>
      </c>
      <c r="AW147" s="13" t="s">
        <v>31</v>
      </c>
      <c r="AX147" s="13" t="s">
        <v>75</v>
      </c>
      <c r="AY147" s="243" t="s">
        <v>126</v>
      </c>
    </row>
    <row r="148" s="14" customFormat="1">
      <c r="A148" s="14"/>
      <c r="B148" s="244"/>
      <c r="C148" s="245"/>
      <c r="D148" s="234" t="s">
        <v>136</v>
      </c>
      <c r="E148" s="246" t="s">
        <v>1</v>
      </c>
      <c r="F148" s="247" t="s">
        <v>139</v>
      </c>
      <c r="G148" s="245"/>
      <c r="H148" s="248">
        <v>50</v>
      </c>
      <c r="I148" s="249"/>
      <c r="J148" s="245"/>
      <c r="K148" s="245"/>
      <c r="L148" s="250"/>
      <c r="M148" s="251"/>
      <c r="N148" s="252"/>
      <c r="O148" s="252"/>
      <c r="P148" s="252"/>
      <c r="Q148" s="252"/>
      <c r="R148" s="252"/>
      <c r="S148" s="252"/>
      <c r="T148" s="253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4" t="s">
        <v>136</v>
      </c>
      <c r="AU148" s="254" t="s">
        <v>83</v>
      </c>
      <c r="AV148" s="14" t="s">
        <v>134</v>
      </c>
      <c r="AW148" s="14" t="s">
        <v>31</v>
      </c>
      <c r="AX148" s="14" t="s">
        <v>83</v>
      </c>
      <c r="AY148" s="254" t="s">
        <v>126</v>
      </c>
    </row>
    <row r="149" s="2" customFormat="1" ht="24.15" customHeight="1">
      <c r="A149" s="38"/>
      <c r="B149" s="39"/>
      <c r="C149" s="265" t="s">
        <v>178</v>
      </c>
      <c r="D149" s="265" t="s">
        <v>273</v>
      </c>
      <c r="E149" s="266" t="s">
        <v>1531</v>
      </c>
      <c r="F149" s="267" t="s">
        <v>1532</v>
      </c>
      <c r="G149" s="268" t="s">
        <v>131</v>
      </c>
      <c r="H149" s="269">
        <v>1</v>
      </c>
      <c r="I149" s="270"/>
      <c r="J149" s="271">
        <f>ROUND(I149*H149,2)</f>
        <v>0</v>
      </c>
      <c r="K149" s="267" t="s">
        <v>132</v>
      </c>
      <c r="L149" s="44"/>
      <c r="M149" s="272" t="s">
        <v>1</v>
      </c>
      <c r="N149" s="273" t="s">
        <v>40</v>
      </c>
      <c r="O149" s="91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0" t="s">
        <v>462</v>
      </c>
      <c r="AT149" s="230" t="s">
        <v>273</v>
      </c>
      <c r="AU149" s="230" t="s">
        <v>83</v>
      </c>
      <c r="AY149" s="17" t="s">
        <v>126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7" t="s">
        <v>83</v>
      </c>
      <c r="BK149" s="231">
        <f>ROUND(I149*H149,2)</f>
        <v>0</v>
      </c>
      <c r="BL149" s="17" t="s">
        <v>462</v>
      </c>
      <c r="BM149" s="230" t="s">
        <v>1533</v>
      </c>
    </row>
    <row r="150" s="15" customFormat="1">
      <c r="A150" s="15"/>
      <c r="B150" s="255"/>
      <c r="C150" s="256"/>
      <c r="D150" s="234" t="s">
        <v>136</v>
      </c>
      <c r="E150" s="257" t="s">
        <v>1</v>
      </c>
      <c r="F150" s="258" t="s">
        <v>1534</v>
      </c>
      <c r="G150" s="256"/>
      <c r="H150" s="257" t="s">
        <v>1</v>
      </c>
      <c r="I150" s="259"/>
      <c r="J150" s="256"/>
      <c r="K150" s="256"/>
      <c r="L150" s="260"/>
      <c r="M150" s="261"/>
      <c r="N150" s="262"/>
      <c r="O150" s="262"/>
      <c r="P150" s="262"/>
      <c r="Q150" s="262"/>
      <c r="R150" s="262"/>
      <c r="S150" s="262"/>
      <c r="T150" s="263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64" t="s">
        <v>136</v>
      </c>
      <c r="AU150" s="264" t="s">
        <v>83</v>
      </c>
      <c r="AV150" s="15" t="s">
        <v>83</v>
      </c>
      <c r="AW150" s="15" t="s">
        <v>31</v>
      </c>
      <c r="AX150" s="15" t="s">
        <v>75</v>
      </c>
      <c r="AY150" s="264" t="s">
        <v>126</v>
      </c>
    </row>
    <row r="151" s="15" customFormat="1">
      <c r="A151" s="15"/>
      <c r="B151" s="255"/>
      <c r="C151" s="256"/>
      <c r="D151" s="234" t="s">
        <v>136</v>
      </c>
      <c r="E151" s="257" t="s">
        <v>1</v>
      </c>
      <c r="F151" s="258" t="s">
        <v>1535</v>
      </c>
      <c r="G151" s="256"/>
      <c r="H151" s="257" t="s">
        <v>1</v>
      </c>
      <c r="I151" s="259"/>
      <c r="J151" s="256"/>
      <c r="K151" s="256"/>
      <c r="L151" s="260"/>
      <c r="M151" s="261"/>
      <c r="N151" s="262"/>
      <c r="O151" s="262"/>
      <c r="P151" s="262"/>
      <c r="Q151" s="262"/>
      <c r="R151" s="262"/>
      <c r="S151" s="262"/>
      <c r="T151" s="263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64" t="s">
        <v>136</v>
      </c>
      <c r="AU151" s="264" t="s">
        <v>83</v>
      </c>
      <c r="AV151" s="15" t="s">
        <v>83</v>
      </c>
      <c r="AW151" s="15" t="s">
        <v>31</v>
      </c>
      <c r="AX151" s="15" t="s">
        <v>75</v>
      </c>
      <c r="AY151" s="264" t="s">
        <v>126</v>
      </c>
    </row>
    <row r="152" s="15" customFormat="1">
      <c r="A152" s="15"/>
      <c r="B152" s="255"/>
      <c r="C152" s="256"/>
      <c r="D152" s="234" t="s">
        <v>136</v>
      </c>
      <c r="E152" s="257" t="s">
        <v>1</v>
      </c>
      <c r="F152" s="258" t="s">
        <v>1536</v>
      </c>
      <c r="G152" s="256"/>
      <c r="H152" s="257" t="s">
        <v>1</v>
      </c>
      <c r="I152" s="259"/>
      <c r="J152" s="256"/>
      <c r="K152" s="256"/>
      <c r="L152" s="260"/>
      <c r="M152" s="261"/>
      <c r="N152" s="262"/>
      <c r="O152" s="262"/>
      <c r="P152" s="262"/>
      <c r="Q152" s="262"/>
      <c r="R152" s="262"/>
      <c r="S152" s="262"/>
      <c r="T152" s="263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64" t="s">
        <v>136</v>
      </c>
      <c r="AU152" s="264" t="s">
        <v>83</v>
      </c>
      <c r="AV152" s="15" t="s">
        <v>83</v>
      </c>
      <c r="AW152" s="15" t="s">
        <v>31</v>
      </c>
      <c r="AX152" s="15" t="s">
        <v>75</v>
      </c>
      <c r="AY152" s="264" t="s">
        <v>126</v>
      </c>
    </row>
    <row r="153" s="15" customFormat="1">
      <c r="A153" s="15"/>
      <c r="B153" s="255"/>
      <c r="C153" s="256"/>
      <c r="D153" s="234" t="s">
        <v>136</v>
      </c>
      <c r="E153" s="257" t="s">
        <v>1</v>
      </c>
      <c r="F153" s="258" t="s">
        <v>1537</v>
      </c>
      <c r="G153" s="256"/>
      <c r="H153" s="257" t="s">
        <v>1</v>
      </c>
      <c r="I153" s="259"/>
      <c r="J153" s="256"/>
      <c r="K153" s="256"/>
      <c r="L153" s="260"/>
      <c r="M153" s="261"/>
      <c r="N153" s="262"/>
      <c r="O153" s="262"/>
      <c r="P153" s="262"/>
      <c r="Q153" s="262"/>
      <c r="R153" s="262"/>
      <c r="S153" s="262"/>
      <c r="T153" s="263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64" t="s">
        <v>136</v>
      </c>
      <c r="AU153" s="264" t="s">
        <v>83</v>
      </c>
      <c r="AV153" s="15" t="s">
        <v>83</v>
      </c>
      <c r="AW153" s="15" t="s">
        <v>31</v>
      </c>
      <c r="AX153" s="15" t="s">
        <v>75</v>
      </c>
      <c r="AY153" s="264" t="s">
        <v>126</v>
      </c>
    </row>
    <row r="154" s="15" customFormat="1">
      <c r="A154" s="15"/>
      <c r="B154" s="255"/>
      <c r="C154" s="256"/>
      <c r="D154" s="234" t="s">
        <v>136</v>
      </c>
      <c r="E154" s="257" t="s">
        <v>1</v>
      </c>
      <c r="F154" s="258" t="s">
        <v>1538</v>
      </c>
      <c r="G154" s="256"/>
      <c r="H154" s="257" t="s">
        <v>1</v>
      </c>
      <c r="I154" s="259"/>
      <c r="J154" s="256"/>
      <c r="K154" s="256"/>
      <c r="L154" s="260"/>
      <c r="M154" s="261"/>
      <c r="N154" s="262"/>
      <c r="O154" s="262"/>
      <c r="P154" s="262"/>
      <c r="Q154" s="262"/>
      <c r="R154" s="262"/>
      <c r="S154" s="262"/>
      <c r="T154" s="263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64" t="s">
        <v>136</v>
      </c>
      <c r="AU154" s="264" t="s">
        <v>83</v>
      </c>
      <c r="AV154" s="15" t="s">
        <v>83</v>
      </c>
      <c r="AW154" s="15" t="s">
        <v>31</v>
      </c>
      <c r="AX154" s="15" t="s">
        <v>75</v>
      </c>
      <c r="AY154" s="264" t="s">
        <v>126</v>
      </c>
    </row>
    <row r="155" s="15" customFormat="1">
      <c r="A155" s="15"/>
      <c r="B155" s="255"/>
      <c r="C155" s="256"/>
      <c r="D155" s="234" t="s">
        <v>136</v>
      </c>
      <c r="E155" s="257" t="s">
        <v>1</v>
      </c>
      <c r="F155" s="258" t="s">
        <v>1539</v>
      </c>
      <c r="G155" s="256"/>
      <c r="H155" s="257" t="s">
        <v>1</v>
      </c>
      <c r="I155" s="259"/>
      <c r="J155" s="256"/>
      <c r="K155" s="256"/>
      <c r="L155" s="260"/>
      <c r="M155" s="261"/>
      <c r="N155" s="262"/>
      <c r="O155" s="262"/>
      <c r="P155" s="262"/>
      <c r="Q155" s="262"/>
      <c r="R155" s="262"/>
      <c r="S155" s="262"/>
      <c r="T155" s="263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64" t="s">
        <v>136</v>
      </c>
      <c r="AU155" s="264" t="s">
        <v>83</v>
      </c>
      <c r="AV155" s="15" t="s">
        <v>83</v>
      </c>
      <c r="AW155" s="15" t="s">
        <v>31</v>
      </c>
      <c r="AX155" s="15" t="s">
        <v>75</v>
      </c>
      <c r="AY155" s="264" t="s">
        <v>126</v>
      </c>
    </row>
    <row r="156" s="15" customFormat="1">
      <c r="A156" s="15"/>
      <c r="B156" s="255"/>
      <c r="C156" s="256"/>
      <c r="D156" s="234" t="s">
        <v>136</v>
      </c>
      <c r="E156" s="257" t="s">
        <v>1</v>
      </c>
      <c r="F156" s="258" t="s">
        <v>1540</v>
      </c>
      <c r="G156" s="256"/>
      <c r="H156" s="257" t="s">
        <v>1</v>
      </c>
      <c r="I156" s="259"/>
      <c r="J156" s="256"/>
      <c r="K156" s="256"/>
      <c r="L156" s="260"/>
      <c r="M156" s="261"/>
      <c r="N156" s="262"/>
      <c r="O156" s="262"/>
      <c r="P156" s="262"/>
      <c r="Q156" s="262"/>
      <c r="R156" s="262"/>
      <c r="S156" s="262"/>
      <c r="T156" s="263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64" t="s">
        <v>136</v>
      </c>
      <c r="AU156" s="264" t="s">
        <v>83</v>
      </c>
      <c r="AV156" s="15" t="s">
        <v>83</v>
      </c>
      <c r="AW156" s="15" t="s">
        <v>31</v>
      </c>
      <c r="AX156" s="15" t="s">
        <v>75</v>
      </c>
      <c r="AY156" s="264" t="s">
        <v>126</v>
      </c>
    </row>
    <row r="157" s="15" customFormat="1">
      <c r="A157" s="15"/>
      <c r="B157" s="255"/>
      <c r="C157" s="256"/>
      <c r="D157" s="234" t="s">
        <v>136</v>
      </c>
      <c r="E157" s="257" t="s">
        <v>1</v>
      </c>
      <c r="F157" s="258" t="s">
        <v>1541</v>
      </c>
      <c r="G157" s="256"/>
      <c r="H157" s="257" t="s">
        <v>1</v>
      </c>
      <c r="I157" s="259"/>
      <c r="J157" s="256"/>
      <c r="K157" s="256"/>
      <c r="L157" s="260"/>
      <c r="M157" s="261"/>
      <c r="N157" s="262"/>
      <c r="O157" s="262"/>
      <c r="P157" s="262"/>
      <c r="Q157" s="262"/>
      <c r="R157" s="262"/>
      <c r="S157" s="262"/>
      <c r="T157" s="263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64" t="s">
        <v>136</v>
      </c>
      <c r="AU157" s="264" t="s">
        <v>83</v>
      </c>
      <c r="AV157" s="15" t="s">
        <v>83</v>
      </c>
      <c r="AW157" s="15" t="s">
        <v>31</v>
      </c>
      <c r="AX157" s="15" t="s">
        <v>75</v>
      </c>
      <c r="AY157" s="264" t="s">
        <v>126</v>
      </c>
    </row>
    <row r="158" s="13" customFormat="1">
      <c r="A158" s="13"/>
      <c r="B158" s="232"/>
      <c r="C158" s="233"/>
      <c r="D158" s="234" t="s">
        <v>136</v>
      </c>
      <c r="E158" s="235" t="s">
        <v>1</v>
      </c>
      <c r="F158" s="236" t="s">
        <v>83</v>
      </c>
      <c r="G158" s="233"/>
      <c r="H158" s="237">
        <v>1</v>
      </c>
      <c r="I158" s="238"/>
      <c r="J158" s="233"/>
      <c r="K158" s="233"/>
      <c r="L158" s="239"/>
      <c r="M158" s="240"/>
      <c r="N158" s="241"/>
      <c r="O158" s="241"/>
      <c r="P158" s="241"/>
      <c r="Q158" s="241"/>
      <c r="R158" s="241"/>
      <c r="S158" s="241"/>
      <c r="T158" s="24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3" t="s">
        <v>136</v>
      </c>
      <c r="AU158" s="243" t="s">
        <v>83</v>
      </c>
      <c r="AV158" s="13" t="s">
        <v>85</v>
      </c>
      <c r="AW158" s="13" t="s">
        <v>31</v>
      </c>
      <c r="AX158" s="13" t="s">
        <v>75</v>
      </c>
      <c r="AY158" s="243" t="s">
        <v>126</v>
      </c>
    </row>
    <row r="159" s="14" customFormat="1">
      <c r="A159" s="14"/>
      <c r="B159" s="244"/>
      <c r="C159" s="245"/>
      <c r="D159" s="234" t="s">
        <v>136</v>
      </c>
      <c r="E159" s="246" t="s">
        <v>1</v>
      </c>
      <c r="F159" s="247" t="s">
        <v>139</v>
      </c>
      <c r="G159" s="245"/>
      <c r="H159" s="248">
        <v>1</v>
      </c>
      <c r="I159" s="249"/>
      <c r="J159" s="245"/>
      <c r="K159" s="245"/>
      <c r="L159" s="250"/>
      <c r="M159" s="251"/>
      <c r="N159" s="252"/>
      <c r="O159" s="252"/>
      <c r="P159" s="252"/>
      <c r="Q159" s="252"/>
      <c r="R159" s="252"/>
      <c r="S159" s="252"/>
      <c r="T159" s="253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4" t="s">
        <v>136</v>
      </c>
      <c r="AU159" s="254" t="s">
        <v>83</v>
      </c>
      <c r="AV159" s="14" t="s">
        <v>134</v>
      </c>
      <c r="AW159" s="14" t="s">
        <v>31</v>
      </c>
      <c r="AX159" s="14" t="s">
        <v>83</v>
      </c>
      <c r="AY159" s="254" t="s">
        <v>126</v>
      </c>
    </row>
    <row r="160" s="2" customFormat="1" ht="62.7" customHeight="1">
      <c r="A160" s="38"/>
      <c r="B160" s="39"/>
      <c r="C160" s="265" t="s">
        <v>133</v>
      </c>
      <c r="D160" s="265" t="s">
        <v>273</v>
      </c>
      <c r="E160" s="266" t="s">
        <v>1542</v>
      </c>
      <c r="F160" s="267" t="s">
        <v>1543</v>
      </c>
      <c r="G160" s="268" t="s">
        <v>131</v>
      </c>
      <c r="H160" s="269">
        <v>1</v>
      </c>
      <c r="I160" s="270"/>
      <c r="J160" s="271">
        <f>ROUND(I160*H160,2)</f>
        <v>0</v>
      </c>
      <c r="K160" s="267" t="s">
        <v>132</v>
      </c>
      <c r="L160" s="44"/>
      <c r="M160" s="272" t="s">
        <v>1</v>
      </c>
      <c r="N160" s="273" t="s">
        <v>40</v>
      </c>
      <c r="O160" s="91"/>
      <c r="P160" s="228">
        <f>O160*H160</f>
        <v>0</v>
      </c>
      <c r="Q160" s="228">
        <v>0</v>
      </c>
      <c r="R160" s="228">
        <f>Q160*H160</f>
        <v>0</v>
      </c>
      <c r="S160" s="228">
        <v>0</v>
      </c>
      <c r="T160" s="229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0" t="s">
        <v>134</v>
      </c>
      <c r="AT160" s="230" t="s">
        <v>273</v>
      </c>
      <c r="AU160" s="230" t="s">
        <v>83</v>
      </c>
      <c r="AY160" s="17" t="s">
        <v>126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7" t="s">
        <v>83</v>
      </c>
      <c r="BK160" s="231">
        <f>ROUND(I160*H160,2)</f>
        <v>0</v>
      </c>
      <c r="BL160" s="17" t="s">
        <v>134</v>
      </c>
      <c r="BM160" s="230" t="s">
        <v>1544</v>
      </c>
    </row>
    <row r="161" s="15" customFormat="1">
      <c r="A161" s="15"/>
      <c r="B161" s="255"/>
      <c r="C161" s="256"/>
      <c r="D161" s="234" t="s">
        <v>136</v>
      </c>
      <c r="E161" s="257" t="s">
        <v>1</v>
      </c>
      <c r="F161" s="258" t="s">
        <v>1545</v>
      </c>
      <c r="G161" s="256"/>
      <c r="H161" s="257" t="s">
        <v>1</v>
      </c>
      <c r="I161" s="259"/>
      <c r="J161" s="256"/>
      <c r="K161" s="256"/>
      <c r="L161" s="260"/>
      <c r="M161" s="261"/>
      <c r="N161" s="262"/>
      <c r="O161" s="262"/>
      <c r="P161" s="262"/>
      <c r="Q161" s="262"/>
      <c r="R161" s="262"/>
      <c r="S161" s="262"/>
      <c r="T161" s="263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64" t="s">
        <v>136</v>
      </c>
      <c r="AU161" s="264" t="s">
        <v>83</v>
      </c>
      <c r="AV161" s="15" t="s">
        <v>83</v>
      </c>
      <c r="AW161" s="15" t="s">
        <v>31</v>
      </c>
      <c r="AX161" s="15" t="s">
        <v>75</v>
      </c>
      <c r="AY161" s="264" t="s">
        <v>126</v>
      </c>
    </row>
    <row r="162" s="13" customFormat="1">
      <c r="A162" s="13"/>
      <c r="B162" s="232"/>
      <c r="C162" s="233"/>
      <c r="D162" s="234" t="s">
        <v>136</v>
      </c>
      <c r="E162" s="235" t="s">
        <v>1</v>
      </c>
      <c r="F162" s="236" t="s">
        <v>83</v>
      </c>
      <c r="G162" s="233"/>
      <c r="H162" s="237">
        <v>1</v>
      </c>
      <c r="I162" s="238"/>
      <c r="J162" s="233"/>
      <c r="K162" s="233"/>
      <c r="L162" s="239"/>
      <c r="M162" s="240"/>
      <c r="N162" s="241"/>
      <c r="O162" s="241"/>
      <c r="P162" s="241"/>
      <c r="Q162" s="241"/>
      <c r="R162" s="241"/>
      <c r="S162" s="241"/>
      <c r="T162" s="24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3" t="s">
        <v>136</v>
      </c>
      <c r="AU162" s="243" t="s">
        <v>83</v>
      </c>
      <c r="AV162" s="13" t="s">
        <v>85</v>
      </c>
      <c r="AW162" s="13" t="s">
        <v>31</v>
      </c>
      <c r="AX162" s="13" t="s">
        <v>75</v>
      </c>
      <c r="AY162" s="243" t="s">
        <v>126</v>
      </c>
    </row>
    <row r="163" s="14" customFormat="1">
      <c r="A163" s="14"/>
      <c r="B163" s="244"/>
      <c r="C163" s="245"/>
      <c r="D163" s="234" t="s">
        <v>136</v>
      </c>
      <c r="E163" s="246" t="s">
        <v>1</v>
      </c>
      <c r="F163" s="247" t="s">
        <v>139</v>
      </c>
      <c r="G163" s="245"/>
      <c r="H163" s="248">
        <v>1</v>
      </c>
      <c r="I163" s="249"/>
      <c r="J163" s="245"/>
      <c r="K163" s="245"/>
      <c r="L163" s="250"/>
      <c r="M163" s="251"/>
      <c r="N163" s="252"/>
      <c r="O163" s="252"/>
      <c r="P163" s="252"/>
      <c r="Q163" s="252"/>
      <c r="R163" s="252"/>
      <c r="S163" s="252"/>
      <c r="T163" s="253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4" t="s">
        <v>136</v>
      </c>
      <c r="AU163" s="254" t="s">
        <v>83</v>
      </c>
      <c r="AV163" s="14" t="s">
        <v>134</v>
      </c>
      <c r="AW163" s="14" t="s">
        <v>31</v>
      </c>
      <c r="AX163" s="14" t="s">
        <v>83</v>
      </c>
      <c r="AY163" s="254" t="s">
        <v>126</v>
      </c>
    </row>
    <row r="164" s="2" customFormat="1" ht="90" customHeight="1">
      <c r="A164" s="38"/>
      <c r="B164" s="39"/>
      <c r="C164" s="265" t="s">
        <v>185</v>
      </c>
      <c r="D164" s="265" t="s">
        <v>273</v>
      </c>
      <c r="E164" s="266" t="s">
        <v>1546</v>
      </c>
      <c r="F164" s="267" t="s">
        <v>1547</v>
      </c>
      <c r="G164" s="268" t="s">
        <v>131</v>
      </c>
      <c r="H164" s="269">
        <v>2</v>
      </c>
      <c r="I164" s="270"/>
      <c r="J164" s="271">
        <f>ROUND(I164*H164,2)</f>
        <v>0</v>
      </c>
      <c r="K164" s="267" t="s">
        <v>132</v>
      </c>
      <c r="L164" s="44"/>
      <c r="M164" s="272" t="s">
        <v>1</v>
      </c>
      <c r="N164" s="273" t="s">
        <v>40</v>
      </c>
      <c r="O164" s="91"/>
      <c r="P164" s="228">
        <f>O164*H164</f>
        <v>0</v>
      </c>
      <c r="Q164" s="228">
        <v>0</v>
      </c>
      <c r="R164" s="228">
        <f>Q164*H164</f>
        <v>0</v>
      </c>
      <c r="S164" s="228">
        <v>0</v>
      </c>
      <c r="T164" s="229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0" t="s">
        <v>462</v>
      </c>
      <c r="AT164" s="230" t="s">
        <v>273</v>
      </c>
      <c r="AU164" s="230" t="s">
        <v>83</v>
      </c>
      <c r="AY164" s="17" t="s">
        <v>126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7" t="s">
        <v>83</v>
      </c>
      <c r="BK164" s="231">
        <f>ROUND(I164*H164,2)</f>
        <v>0</v>
      </c>
      <c r="BL164" s="17" t="s">
        <v>462</v>
      </c>
      <c r="BM164" s="230" t="s">
        <v>1548</v>
      </c>
    </row>
    <row r="165" s="2" customFormat="1">
      <c r="A165" s="38"/>
      <c r="B165" s="39"/>
      <c r="C165" s="40"/>
      <c r="D165" s="234" t="s">
        <v>277</v>
      </c>
      <c r="E165" s="40"/>
      <c r="F165" s="274" t="s">
        <v>1549</v>
      </c>
      <c r="G165" s="40"/>
      <c r="H165" s="40"/>
      <c r="I165" s="275"/>
      <c r="J165" s="40"/>
      <c r="K165" s="40"/>
      <c r="L165" s="44"/>
      <c r="M165" s="276"/>
      <c r="N165" s="277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277</v>
      </c>
      <c r="AU165" s="17" t="s">
        <v>83</v>
      </c>
    </row>
    <row r="166" s="15" customFormat="1">
      <c r="A166" s="15"/>
      <c r="B166" s="255"/>
      <c r="C166" s="256"/>
      <c r="D166" s="234" t="s">
        <v>136</v>
      </c>
      <c r="E166" s="257" t="s">
        <v>1</v>
      </c>
      <c r="F166" s="258" t="s">
        <v>1550</v>
      </c>
      <c r="G166" s="256"/>
      <c r="H166" s="257" t="s">
        <v>1</v>
      </c>
      <c r="I166" s="259"/>
      <c r="J166" s="256"/>
      <c r="K166" s="256"/>
      <c r="L166" s="260"/>
      <c r="M166" s="261"/>
      <c r="N166" s="262"/>
      <c r="O166" s="262"/>
      <c r="P166" s="262"/>
      <c r="Q166" s="262"/>
      <c r="R166" s="262"/>
      <c r="S166" s="262"/>
      <c r="T166" s="263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64" t="s">
        <v>136</v>
      </c>
      <c r="AU166" s="264" t="s">
        <v>83</v>
      </c>
      <c r="AV166" s="15" t="s">
        <v>83</v>
      </c>
      <c r="AW166" s="15" t="s">
        <v>31</v>
      </c>
      <c r="AX166" s="15" t="s">
        <v>75</v>
      </c>
      <c r="AY166" s="264" t="s">
        <v>126</v>
      </c>
    </row>
    <row r="167" s="13" customFormat="1">
      <c r="A167" s="13"/>
      <c r="B167" s="232"/>
      <c r="C167" s="233"/>
      <c r="D167" s="234" t="s">
        <v>136</v>
      </c>
      <c r="E167" s="235" t="s">
        <v>1</v>
      </c>
      <c r="F167" s="236" t="s">
        <v>85</v>
      </c>
      <c r="G167" s="233"/>
      <c r="H167" s="237">
        <v>2</v>
      </c>
      <c r="I167" s="238"/>
      <c r="J167" s="233"/>
      <c r="K167" s="233"/>
      <c r="L167" s="239"/>
      <c r="M167" s="240"/>
      <c r="N167" s="241"/>
      <c r="O167" s="241"/>
      <c r="P167" s="241"/>
      <c r="Q167" s="241"/>
      <c r="R167" s="241"/>
      <c r="S167" s="241"/>
      <c r="T167" s="24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3" t="s">
        <v>136</v>
      </c>
      <c r="AU167" s="243" t="s">
        <v>83</v>
      </c>
      <c r="AV167" s="13" t="s">
        <v>85</v>
      </c>
      <c r="AW167" s="13" t="s">
        <v>31</v>
      </c>
      <c r="AX167" s="13" t="s">
        <v>75</v>
      </c>
      <c r="AY167" s="243" t="s">
        <v>126</v>
      </c>
    </row>
    <row r="168" s="14" customFormat="1">
      <c r="A168" s="14"/>
      <c r="B168" s="244"/>
      <c r="C168" s="245"/>
      <c r="D168" s="234" t="s">
        <v>136</v>
      </c>
      <c r="E168" s="246" t="s">
        <v>1</v>
      </c>
      <c r="F168" s="247" t="s">
        <v>139</v>
      </c>
      <c r="G168" s="245"/>
      <c r="H168" s="248">
        <v>2</v>
      </c>
      <c r="I168" s="249"/>
      <c r="J168" s="245"/>
      <c r="K168" s="245"/>
      <c r="L168" s="250"/>
      <c r="M168" s="251"/>
      <c r="N168" s="252"/>
      <c r="O168" s="252"/>
      <c r="P168" s="252"/>
      <c r="Q168" s="252"/>
      <c r="R168" s="252"/>
      <c r="S168" s="252"/>
      <c r="T168" s="253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4" t="s">
        <v>136</v>
      </c>
      <c r="AU168" s="254" t="s">
        <v>83</v>
      </c>
      <c r="AV168" s="14" t="s">
        <v>134</v>
      </c>
      <c r="AW168" s="14" t="s">
        <v>31</v>
      </c>
      <c r="AX168" s="14" t="s">
        <v>83</v>
      </c>
      <c r="AY168" s="254" t="s">
        <v>126</v>
      </c>
    </row>
    <row r="169" s="2" customFormat="1" ht="90" customHeight="1">
      <c r="A169" s="38"/>
      <c r="B169" s="39"/>
      <c r="C169" s="265" t="s">
        <v>189</v>
      </c>
      <c r="D169" s="265" t="s">
        <v>273</v>
      </c>
      <c r="E169" s="266" t="s">
        <v>1551</v>
      </c>
      <c r="F169" s="267" t="s">
        <v>1552</v>
      </c>
      <c r="G169" s="268" t="s">
        <v>131</v>
      </c>
      <c r="H169" s="269">
        <v>10</v>
      </c>
      <c r="I169" s="270"/>
      <c r="J169" s="271">
        <f>ROUND(I169*H169,2)</f>
        <v>0</v>
      </c>
      <c r="K169" s="267" t="s">
        <v>132</v>
      </c>
      <c r="L169" s="44"/>
      <c r="M169" s="272" t="s">
        <v>1</v>
      </c>
      <c r="N169" s="273" t="s">
        <v>40</v>
      </c>
      <c r="O169" s="91"/>
      <c r="P169" s="228">
        <f>O169*H169</f>
        <v>0</v>
      </c>
      <c r="Q169" s="228">
        <v>0</v>
      </c>
      <c r="R169" s="228">
        <f>Q169*H169</f>
        <v>0</v>
      </c>
      <c r="S169" s="228">
        <v>0</v>
      </c>
      <c r="T169" s="229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0" t="s">
        <v>462</v>
      </c>
      <c r="AT169" s="230" t="s">
        <v>273</v>
      </c>
      <c r="AU169" s="230" t="s">
        <v>83</v>
      </c>
      <c r="AY169" s="17" t="s">
        <v>126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7" t="s">
        <v>83</v>
      </c>
      <c r="BK169" s="231">
        <f>ROUND(I169*H169,2)</f>
        <v>0</v>
      </c>
      <c r="BL169" s="17" t="s">
        <v>462</v>
      </c>
      <c r="BM169" s="230" t="s">
        <v>1553</v>
      </c>
    </row>
    <row r="170" s="2" customFormat="1">
      <c r="A170" s="38"/>
      <c r="B170" s="39"/>
      <c r="C170" s="40"/>
      <c r="D170" s="234" t="s">
        <v>277</v>
      </c>
      <c r="E170" s="40"/>
      <c r="F170" s="274" t="s">
        <v>1549</v>
      </c>
      <c r="G170" s="40"/>
      <c r="H170" s="40"/>
      <c r="I170" s="275"/>
      <c r="J170" s="40"/>
      <c r="K170" s="40"/>
      <c r="L170" s="44"/>
      <c r="M170" s="276"/>
      <c r="N170" s="277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277</v>
      </c>
      <c r="AU170" s="17" t="s">
        <v>83</v>
      </c>
    </row>
    <row r="171" s="15" customFormat="1">
      <c r="A171" s="15"/>
      <c r="B171" s="255"/>
      <c r="C171" s="256"/>
      <c r="D171" s="234" t="s">
        <v>136</v>
      </c>
      <c r="E171" s="257" t="s">
        <v>1</v>
      </c>
      <c r="F171" s="258" t="s">
        <v>1554</v>
      </c>
      <c r="G171" s="256"/>
      <c r="H171" s="257" t="s">
        <v>1</v>
      </c>
      <c r="I171" s="259"/>
      <c r="J171" s="256"/>
      <c r="K171" s="256"/>
      <c r="L171" s="260"/>
      <c r="M171" s="261"/>
      <c r="N171" s="262"/>
      <c r="O171" s="262"/>
      <c r="P171" s="262"/>
      <c r="Q171" s="262"/>
      <c r="R171" s="262"/>
      <c r="S171" s="262"/>
      <c r="T171" s="263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64" t="s">
        <v>136</v>
      </c>
      <c r="AU171" s="264" t="s">
        <v>83</v>
      </c>
      <c r="AV171" s="15" t="s">
        <v>83</v>
      </c>
      <c r="AW171" s="15" t="s">
        <v>31</v>
      </c>
      <c r="AX171" s="15" t="s">
        <v>75</v>
      </c>
      <c r="AY171" s="264" t="s">
        <v>126</v>
      </c>
    </row>
    <row r="172" s="13" customFormat="1">
      <c r="A172" s="13"/>
      <c r="B172" s="232"/>
      <c r="C172" s="233"/>
      <c r="D172" s="234" t="s">
        <v>136</v>
      </c>
      <c r="E172" s="235" t="s">
        <v>1</v>
      </c>
      <c r="F172" s="236" t="s">
        <v>189</v>
      </c>
      <c r="G172" s="233"/>
      <c r="H172" s="237">
        <v>10</v>
      </c>
      <c r="I172" s="238"/>
      <c r="J172" s="233"/>
      <c r="K172" s="233"/>
      <c r="L172" s="239"/>
      <c r="M172" s="240"/>
      <c r="N172" s="241"/>
      <c r="O172" s="241"/>
      <c r="P172" s="241"/>
      <c r="Q172" s="241"/>
      <c r="R172" s="241"/>
      <c r="S172" s="241"/>
      <c r="T172" s="24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3" t="s">
        <v>136</v>
      </c>
      <c r="AU172" s="243" t="s">
        <v>83</v>
      </c>
      <c r="AV172" s="13" t="s">
        <v>85</v>
      </c>
      <c r="AW172" s="13" t="s">
        <v>31</v>
      </c>
      <c r="AX172" s="13" t="s">
        <v>75</v>
      </c>
      <c r="AY172" s="243" t="s">
        <v>126</v>
      </c>
    </row>
    <row r="173" s="14" customFormat="1">
      <c r="A173" s="14"/>
      <c r="B173" s="244"/>
      <c r="C173" s="245"/>
      <c r="D173" s="234" t="s">
        <v>136</v>
      </c>
      <c r="E173" s="246" t="s">
        <v>1</v>
      </c>
      <c r="F173" s="247" t="s">
        <v>139</v>
      </c>
      <c r="G173" s="245"/>
      <c r="H173" s="248">
        <v>10</v>
      </c>
      <c r="I173" s="249"/>
      <c r="J173" s="245"/>
      <c r="K173" s="245"/>
      <c r="L173" s="250"/>
      <c r="M173" s="251"/>
      <c r="N173" s="252"/>
      <c r="O173" s="252"/>
      <c r="P173" s="252"/>
      <c r="Q173" s="252"/>
      <c r="R173" s="252"/>
      <c r="S173" s="252"/>
      <c r="T173" s="253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4" t="s">
        <v>136</v>
      </c>
      <c r="AU173" s="254" t="s">
        <v>83</v>
      </c>
      <c r="AV173" s="14" t="s">
        <v>134</v>
      </c>
      <c r="AW173" s="14" t="s">
        <v>31</v>
      </c>
      <c r="AX173" s="14" t="s">
        <v>83</v>
      </c>
      <c r="AY173" s="254" t="s">
        <v>126</v>
      </c>
    </row>
    <row r="174" s="2" customFormat="1" ht="90" customHeight="1">
      <c r="A174" s="38"/>
      <c r="B174" s="39"/>
      <c r="C174" s="265" t="s">
        <v>195</v>
      </c>
      <c r="D174" s="265" t="s">
        <v>273</v>
      </c>
      <c r="E174" s="266" t="s">
        <v>1555</v>
      </c>
      <c r="F174" s="267" t="s">
        <v>1556</v>
      </c>
      <c r="G174" s="268" t="s">
        <v>131</v>
      </c>
      <c r="H174" s="269">
        <v>6</v>
      </c>
      <c r="I174" s="270"/>
      <c r="J174" s="271">
        <f>ROUND(I174*H174,2)</f>
        <v>0</v>
      </c>
      <c r="K174" s="267" t="s">
        <v>132</v>
      </c>
      <c r="L174" s="44"/>
      <c r="M174" s="272" t="s">
        <v>1</v>
      </c>
      <c r="N174" s="273" t="s">
        <v>40</v>
      </c>
      <c r="O174" s="91"/>
      <c r="P174" s="228">
        <f>O174*H174</f>
        <v>0</v>
      </c>
      <c r="Q174" s="228">
        <v>0</v>
      </c>
      <c r="R174" s="228">
        <f>Q174*H174</f>
        <v>0</v>
      </c>
      <c r="S174" s="228">
        <v>0</v>
      </c>
      <c r="T174" s="229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0" t="s">
        <v>462</v>
      </c>
      <c r="AT174" s="230" t="s">
        <v>273</v>
      </c>
      <c r="AU174" s="230" t="s">
        <v>83</v>
      </c>
      <c r="AY174" s="17" t="s">
        <v>126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7" t="s">
        <v>83</v>
      </c>
      <c r="BK174" s="231">
        <f>ROUND(I174*H174,2)</f>
        <v>0</v>
      </c>
      <c r="BL174" s="17" t="s">
        <v>462</v>
      </c>
      <c r="BM174" s="230" t="s">
        <v>1557</v>
      </c>
    </row>
    <row r="175" s="2" customFormat="1">
      <c r="A175" s="38"/>
      <c r="B175" s="39"/>
      <c r="C175" s="40"/>
      <c r="D175" s="234" t="s">
        <v>277</v>
      </c>
      <c r="E175" s="40"/>
      <c r="F175" s="274" t="s">
        <v>1549</v>
      </c>
      <c r="G175" s="40"/>
      <c r="H175" s="40"/>
      <c r="I175" s="275"/>
      <c r="J175" s="40"/>
      <c r="K175" s="40"/>
      <c r="L175" s="44"/>
      <c r="M175" s="276"/>
      <c r="N175" s="277"/>
      <c r="O175" s="91"/>
      <c r="P175" s="91"/>
      <c r="Q175" s="91"/>
      <c r="R175" s="91"/>
      <c r="S175" s="91"/>
      <c r="T175" s="92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277</v>
      </c>
      <c r="AU175" s="17" t="s">
        <v>83</v>
      </c>
    </row>
    <row r="176" s="15" customFormat="1">
      <c r="A176" s="15"/>
      <c r="B176" s="255"/>
      <c r="C176" s="256"/>
      <c r="D176" s="234" t="s">
        <v>136</v>
      </c>
      <c r="E176" s="257" t="s">
        <v>1</v>
      </c>
      <c r="F176" s="258" t="s">
        <v>1558</v>
      </c>
      <c r="G176" s="256"/>
      <c r="H176" s="257" t="s">
        <v>1</v>
      </c>
      <c r="I176" s="259"/>
      <c r="J176" s="256"/>
      <c r="K176" s="256"/>
      <c r="L176" s="260"/>
      <c r="M176" s="261"/>
      <c r="N176" s="262"/>
      <c r="O176" s="262"/>
      <c r="P176" s="262"/>
      <c r="Q176" s="262"/>
      <c r="R176" s="262"/>
      <c r="S176" s="262"/>
      <c r="T176" s="263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64" t="s">
        <v>136</v>
      </c>
      <c r="AU176" s="264" t="s">
        <v>83</v>
      </c>
      <c r="AV176" s="15" t="s">
        <v>83</v>
      </c>
      <c r="AW176" s="15" t="s">
        <v>31</v>
      </c>
      <c r="AX176" s="15" t="s">
        <v>75</v>
      </c>
      <c r="AY176" s="264" t="s">
        <v>126</v>
      </c>
    </row>
    <row r="177" s="13" customFormat="1">
      <c r="A177" s="13"/>
      <c r="B177" s="232"/>
      <c r="C177" s="233"/>
      <c r="D177" s="234" t="s">
        <v>136</v>
      </c>
      <c r="E177" s="235" t="s">
        <v>1</v>
      </c>
      <c r="F177" s="236" t="s">
        <v>173</v>
      </c>
      <c r="G177" s="233"/>
      <c r="H177" s="237">
        <v>6</v>
      </c>
      <c r="I177" s="238"/>
      <c r="J177" s="233"/>
      <c r="K177" s="233"/>
      <c r="L177" s="239"/>
      <c r="M177" s="240"/>
      <c r="N177" s="241"/>
      <c r="O177" s="241"/>
      <c r="P177" s="241"/>
      <c r="Q177" s="241"/>
      <c r="R177" s="241"/>
      <c r="S177" s="241"/>
      <c r="T177" s="24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3" t="s">
        <v>136</v>
      </c>
      <c r="AU177" s="243" t="s">
        <v>83</v>
      </c>
      <c r="AV177" s="13" t="s">
        <v>85</v>
      </c>
      <c r="AW177" s="13" t="s">
        <v>31</v>
      </c>
      <c r="AX177" s="13" t="s">
        <v>75</v>
      </c>
      <c r="AY177" s="243" t="s">
        <v>126</v>
      </c>
    </row>
    <row r="178" s="14" customFormat="1">
      <c r="A178" s="14"/>
      <c r="B178" s="244"/>
      <c r="C178" s="245"/>
      <c r="D178" s="234" t="s">
        <v>136</v>
      </c>
      <c r="E178" s="246" t="s">
        <v>1</v>
      </c>
      <c r="F178" s="247" t="s">
        <v>139</v>
      </c>
      <c r="G178" s="245"/>
      <c r="H178" s="248">
        <v>6</v>
      </c>
      <c r="I178" s="249"/>
      <c r="J178" s="245"/>
      <c r="K178" s="245"/>
      <c r="L178" s="250"/>
      <c r="M178" s="278"/>
      <c r="N178" s="279"/>
      <c r="O178" s="279"/>
      <c r="P178" s="279"/>
      <c r="Q178" s="279"/>
      <c r="R178" s="279"/>
      <c r="S178" s="279"/>
      <c r="T178" s="280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4" t="s">
        <v>136</v>
      </c>
      <c r="AU178" s="254" t="s">
        <v>83</v>
      </c>
      <c r="AV178" s="14" t="s">
        <v>134</v>
      </c>
      <c r="AW178" s="14" t="s">
        <v>31</v>
      </c>
      <c r="AX178" s="14" t="s">
        <v>83</v>
      </c>
      <c r="AY178" s="254" t="s">
        <v>126</v>
      </c>
    </row>
    <row r="179" s="2" customFormat="1" ht="6.96" customHeight="1">
      <c r="A179" s="38"/>
      <c r="B179" s="66"/>
      <c r="C179" s="67"/>
      <c r="D179" s="67"/>
      <c r="E179" s="67"/>
      <c r="F179" s="67"/>
      <c r="G179" s="67"/>
      <c r="H179" s="67"/>
      <c r="I179" s="67"/>
      <c r="J179" s="67"/>
      <c r="K179" s="67"/>
      <c r="L179" s="44"/>
      <c r="M179" s="38"/>
      <c r="O179" s="38"/>
      <c r="P179" s="38"/>
      <c r="Q179" s="38"/>
      <c r="R179" s="38"/>
      <c r="S179" s="38"/>
      <c r="T179" s="38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</row>
  </sheetData>
  <sheetProtection sheet="1" autoFilter="0" formatColumns="0" formatRows="0" objects="1" scenarios="1" spinCount="100000" saltValue="TIhHRbH9i6ac1Mpu2BU1KaO4KMkzLdhkImnNPTnsgxqf3kh/qaD8+6dCtVmkC5onINaVSw2eREn99XWCrFvlsg==" hashValue="DYrroNB+uZRnJv0GVnv/Sl2UpMnqjoPlnuqQMX0XyyNodcVI7LOjhRFdEbexkyVGzhlMwVCKZ/rQMqmN9Pj4WQ==" algorithmName="SHA-512" password="CC35"/>
  <autoFilter ref="C117:K178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Kot Lukáš</dc:creator>
  <cp:lastModifiedBy>Kot Lukáš</cp:lastModifiedBy>
  <dcterms:created xsi:type="dcterms:W3CDTF">2020-09-04T11:33:45Z</dcterms:created>
  <dcterms:modified xsi:type="dcterms:W3CDTF">2020-09-04T11:33:57Z</dcterms:modified>
</cp:coreProperties>
</file>