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0" windowHeight="0"/>
  </bookViews>
  <sheets>
    <sheet name="Rekapitulace stavby" sheetId="1" r:id="rId1"/>
    <sheet name="02092020 - žst. Praha hl.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'02092020 - žst. Praha hl....'!$C$114:$K$134</definedName>
    <definedName name="_xlnm.Print_Area" localSheetId="1">'02092020 - žst. Praha hl....'!$C$4:$J$76,'02092020 - žst. Praha hl....'!$C$82:$J$98,'02092020 - žst. Praha hl....'!$C$104:$J$134</definedName>
    <definedName name="_xlnm.Print_Titles" localSheetId="1">'02092020 - žst. Praha hl....'!$114:$114</definedName>
  </definedNames>
  <calcPr/>
</workbook>
</file>

<file path=xl/calcChain.xml><?xml version="1.0" encoding="utf-8"?>
<calcChain xmlns="http://schemas.openxmlformats.org/spreadsheetml/2006/main">
  <c i="2" l="1" r="T123"/>
  <c r="J35"/>
  <c r="J34"/>
  <c i="1" r="AY95"/>
  <c i="2" r="J33"/>
  <c i="1" r="AX95"/>
  <c i="2"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J112"/>
  <c r="F111"/>
  <c r="F109"/>
  <c r="E107"/>
  <c r="J90"/>
  <c r="F89"/>
  <c r="F87"/>
  <c r="E85"/>
  <c r="J19"/>
  <c r="E19"/>
  <c r="J111"/>
  <c r="J18"/>
  <c r="J16"/>
  <c r="E16"/>
  <c r="F90"/>
  <c r="J15"/>
  <c r="J10"/>
  <c r="J109"/>
  <c i="1" r="L90"/>
  <c r="AM90"/>
  <c r="AM89"/>
  <c r="L89"/>
  <c r="AM87"/>
  <c r="L87"/>
  <c r="L85"/>
  <c r="L84"/>
  <c i="2" r="BK130"/>
  <c r="J128"/>
  <c r="BK125"/>
  <c r="J124"/>
  <c r="J122"/>
  <c r="BK121"/>
  <c r="BK120"/>
  <c r="BK119"/>
  <c r="J118"/>
  <c i="1" r="AS94"/>
  <c i="2" r="BK134"/>
  <c r="J134"/>
  <c r="BK132"/>
  <c r="J132"/>
  <c r="J130"/>
  <c r="BK128"/>
  <c r="BK126"/>
  <c r="J126"/>
  <c r="J125"/>
  <c r="BK124"/>
  <c r="BK122"/>
  <c r="J121"/>
  <c r="J120"/>
  <c r="J119"/>
  <c r="BK118"/>
  <c l="1" r="BK117"/>
  <c r="J117"/>
  <c r="J96"/>
  <c r="P117"/>
  <c r="R117"/>
  <c r="BK123"/>
  <c r="J123"/>
  <c r="J97"/>
  <c r="P123"/>
  <c r="R123"/>
  <c r="T117"/>
  <c r="T116"/>
  <c r="T115"/>
  <c r="J87"/>
  <c r="F112"/>
  <c r="BE124"/>
  <c r="BE128"/>
  <c r="BE130"/>
  <c r="BE132"/>
  <c r="BE134"/>
  <c r="J89"/>
  <c r="BE118"/>
  <c r="BE119"/>
  <c r="BE120"/>
  <c r="BE121"/>
  <c r="BE122"/>
  <c r="BE125"/>
  <c r="BE126"/>
  <c r="F32"/>
  <c i="1" r="BA95"/>
  <c r="BA94"/>
  <c r="W30"/>
  <c i="2" r="J32"/>
  <c i="1" r="AW95"/>
  <c i="2" r="F34"/>
  <c i="1" r="BC95"/>
  <c r="BC94"/>
  <c r="W32"/>
  <c i="2" r="F33"/>
  <c i="1" r="BB95"/>
  <c r="BB94"/>
  <c r="W31"/>
  <c i="2" r="F35"/>
  <c i="1" r="BD95"/>
  <c r="BD94"/>
  <c r="W33"/>
  <c i="2" l="1" r="R116"/>
  <c r="R115"/>
  <c r="P116"/>
  <c r="P115"/>
  <c i="1" r="AU95"/>
  <c i="2" r="BK116"/>
  <c r="J116"/>
  <c r="J95"/>
  <c i="1" r="AU94"/>
  <c r="AY94"/>
  <c i="2" r="J31"/>
  <c i="1" r="AV95"/>
  <c r="AT95"/>
  <c r="AX94"/>
  <c r="AW94"/>
  <c r="AK30"/>
  <c i="2" r="F31"/>
  <c i="1" r="AZ95"/>
  <c r="AZ94"/>
  <c r="W29"/>
  <c i="2" l="1" r="BK115"/>
  <c r="J115"/>
  <c r="J94"/>
  <c i="1" r="AV94"/>
  <c r="AK29"/>
  <c l="1" r="AT94"/>
  <c i="2" r="J28"/>
  <c i="1" r="AG95"/>
  <c r="AG94"/>
  <c r="AN94"/>
  <c i="2" l="1" r="J37"/>
  <c i="1" r="AN95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<sst xmlns="http://schemas.openxmlformats.org/spreadsheetml/2006/main">
  <si>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</si>
  <si>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</si>
  <si>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</si>
  <si>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</si>
  <si>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</si>
  <si>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{3d92c85d-9f2f-4124-8515-157b3f465b4c}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</si>
  <si>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</si>
  <si>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</si>
  <si>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</si>
  <si>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</si>
  <si>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</si>
  <si>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</si>
  <si>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</si>
  <si>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</si>
  <si>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02092020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</si>
  <si>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</si>
  <si>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</si>
  <si>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žst. Praha hl.n. - oprava eskalátoru 2. nástupiště UTZ 01043</t>
  </si>
  <si>
    <t>KSO:</t>
  </si>
  <si>
    <t>CC-CZ:</t>
  </si>
  <si>
    <t>Místo:</t>
  </si>
  <si>
    <t>Wilsonova 8, Praha 2</t>
  </si>
  <si>
    <t>Datum:</t>
  </si>
  <si>
    <t>3. 9. 2020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</si>
  <si>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</si>
  <si>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</si>
  <si>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</si>
  <si>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</si>
  <si>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</si>
  <si>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</si>
  <si>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</si>
  <si>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</si>
  <si>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</si>
  <si>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</si>
  <si>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</si>
  <si>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</si>
  <si>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</si>
  <si>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</si>
  <si>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</si>
  <si>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</si>
  <si>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</si>
  <si>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</si>
  <si>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</si>
  <si>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</si>
  <si>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</si>
  <si>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</si>
  <si>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</si>
  <si>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</si>
  <si>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</si>
  <si>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</si>
  <si>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</si>
  <si>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</si>
  <si>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</si>
  <si>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</si>
  <si>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</si>
  <si>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</si>
  <si>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</si>
  <si>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</si>
  <si>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</si>
  <si>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</si>
  <si>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</si>
  <si>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</si>
  <si>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</si>
  <si>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</si>
  <si>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</si>
  <si>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</si>
  <si>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</si>
  <si>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</si>
  <si>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</si>
  <si>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</si>
  <si>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</si>
  <si>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</si>
  <si>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</si>
  <si>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</si>
  <si>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</si>
  <si>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</si>
  <si>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</si>
  <si>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</si>
  <si>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</si>
  <si>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</si>
  <si>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</si>
  <si>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</si>
  <si>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</si>
  <si>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</si>
  <si>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</si>
  <si>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</si>
  <si>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</si>
  <si>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</si>
  <si>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</si>
  <si>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</si>
  <si>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</si>
  <si>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</si>
  <si>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</si>
  <si>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001 - Materiál</t>
  </si>
  <si>
    <t xml:space="preserve">    002 - Druh činnosti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</si>
  <si>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</si>
  <si>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</si>
  <si>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</si>
  <si>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</si>
  <si>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</si>
  <si>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</si>
  <si>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</si>
  <si>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</si>
  <si>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</si>
  <si>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</si>
  <si>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</si>
  <si>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</si>
  <si>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</si>
  <si>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</si>
  <si>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</si>
  <si>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001</t>
  </si>
  <si>
    <t>Materiál</t>
  </si>
  <si>
    <t>M</t>
  </si>
  <si>
    <t>1.1</t>
  </si>
  <si>
    <t>schodnicový řetěz 10ti článek</t>
  </si>
  <si>
    <t>kus</t>
  </si>
  <si>
    <t>8</t>
  </si>
  <si>
    <t>4</t>
  </si>
  <si>
    <t>-1831193005</t>
  </si>
  <si>
    <t>1.2</t>
  </si>
  <si>
    <t>schodnicový řetěz 2 článek</t>
  </si>
  <si>
    <t>-704139777</t>
  </si>
  <si>
    <t>3</t>
  </si>
  <si>
    <t>1.3</t>
  </si>
  <si>
    <t>snímač přetržení madla</t>
  </si>
  <si>
    <t>278151004</t>
  </si>
  <si>
    <t>1.4</t>
  </si>
  <si>
    <t>snímač proti bočnímu vstupu</t>
  </si>
  <si>
    <t>16558498</t>
  </si>
  <si>
    <t>5</t>
  </si>
  <si>
    <t>1.5</t>
  </si>
  <si>
    <t>chemické a čistící prostředky</t>
  </si>
  <si>
    <t>sada</t>
  </si>
  <si>
    <t>1741929340</t>
  </si>
  <si>
    <t>002</t>
  </si>
  <si>
    <t>Druh činnosti</t>
  </si>
  <si>
    <t>6</t>
  </si>
  <si>
    <t>K</t>
  </si>
  <si>
    <t>2.1</t>
  </si>
  <si>
    <t>Výměna snímače madla</t>
  </si>
  <si>
    <t>-1616177417</t>
  </si>
  <si>
    <t>7</t>
  </si>
  <si>
    <t>2.2</t>
  </si>
  <si>
    <t>Výměna zábrany proti bočnímu vstupu</t>
  </si>
  <si>
    <t>1309528006</t>
  </si>
  <si>
    <t>2.3</t>
  </si>
  <si>
    <t>Demontáž schodnic</t>
  </si>
  <si>
    <t>soubor</t>
  </si>
  <si>
    <t>1816773375</t>
  </si>
  <si>
    <t>P</t>
  </si>
  <si>
    <t>Poznámka k položce:_x000d_
Jedná se o demontáž schodnic potřebných k výměně řetězu vč. všech blíže nespecifikovaných potřebných úkonů nutných k jejich demontáži.</t>
  </si>
  <si>
    <t>9</t>
  </si>
  <si>
    <t>2.4</t>
  </si>
  <si>
    <t>Demontáž původního řetězu</t>
  </si>
  <si>
    <t>-1315084149</t>
  </si>
  <si>
    <t>Poznámka k položce:_x000d_
Jedná se o kompletní demontáž stávajícího řetězu vč. všech blíže nespecifikovaných potřebných úkonů nutných k jeho demontáži.</t>
  </si>
  <si>
    <t>10</t>
  </si>
  <si>
    <t>2.5</t>
  </si>
  <si>
    <t>Osazení nového řetězu</t>
  </si>
  <si>
    <t>-1216069000</t>
  </si>
  <si>
    <t>Poznámka k položce:_x000d_
Jedná se o kompletní montáž nového řetězu vč. všech blíže nespecifikovaných potřebných úkonů nutných k jeho montáži.</t>
  </si>
  <si>
    <t>11</t>
  </si>
  <si>
    <t>2.6</t>
  </si>
  <si>
    <t>Osazení schodnic</t>
  </si>
  <si>
    <t>-756690720</t>
  </si>
  <si>
    <t>Poznámka k položce:_x000d_
Jedná se o zpětnou montáž schodnic, které bylo nutnédemontovat při výměně řetězu vč. všech blíže nespecifikovaných potřebných úkonů nutných k jejich zpětné montáži.</t>
  </si>
  <si>
    <t>12</t>
  </si>
  <si>
    <t>2.7</t>
  </si>
  <si>
    <t>Stejnoměrné napnutí spodního napínacího řetězu</t>
  </si>
  <si>
    <t>1047659785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</si>
</sst>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02092020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žst. Praha hl.n. - oprava eskalátoru 2. nástupiště UTZ 01043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Wilsonova 8, Praha 2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3. 9. 2020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L. Malý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77</v>
      </c>
      <c r="BT94" s="114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24.75" customHeight="1">
      <c r="A95" s="115" t="s">
        <v>81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'02092020 - žst. Praha hl....'!J28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0</v>
      </c>
      <c r="AU95" s="125">
        <f>'02092020 - žst. Praha hl....'!P115</f>
        <v>0</v>
      </c>
      <c r="AV95" s="124">
        <f>'02092020 - žst. Praha hl....'!J31</f>
        <v>0</v>
      </c>
      <c r="AW95" s="124">
        <f>'02092020 - žst. Praha hl....'!J32</f>
        <v>0</v>
      </c>
      <c r="AX95" s="124">
        <f>'02092020 - žst. Praha hl....'!J33</f>
        <v>0</v>
      </c>
      <c r="AY95" s="124">
        <f>'02092020 - žst. Praha hl....'!J34</f>
        <v>0</v>
      </c>
      <c r="AZ95" s="124">
        <f>'02092020 - žst. Praha hl....'!F31</f>
        <v>0</v>
      </c>
      <c r="BA95" s="124">
        <f>'02092020 - žst. Praha hl....'!F32</f>
        <v>0</v>
      </c>
      <c r="BB95" s="124">
        <f>'02092020 - žst. Praha hl....'!F33</f>
        <v>0</v>
      </c>
      <c r="BC95" s="124">
        <f>'02092020 - žst. Praha hl....'!F34</f>
        <v>0</v>
      </c>
      <c r="BD95" s="126">
        <f>'02092020 - žst. Praha hl....'!F35</f>
        <v>0</v>
      </c>
      <c r="BE95" s="7"/>
      <c r="BT95" s="127" t="s">
        <v>83</v>
      </c>
      <c r="BU95" s="127" t="s">
        <v>84</v>
      </c>
      <c r="BV95" s="127" t="s">
        <v>79</v>
      </c>
      <c r="BW95" s="127" t="s">
        <v>5</v>
      </c>
      <c r="BX95" s="127" t="s">
        <v>80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OweLJBGAqrEhy0rxnO+EGmtcjJRkVib56Pv+eMkwe7/0VbnRHwTUHRwd2vpR4xdpGddmDhM/HXPH4Yc9tuN2BQ==" hashValue="giP8Jx7sqWI6uVm+F4bLWqMYb8dwfkZxDMdVK77K3N8yM1T8TNH9xlj4ItRSoeYVJz63nR69nFVOvjKSNx/1Z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092020 - žst. Praha hl.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85</v>
      </c>
    </row>
    <row r="4" s="1" customFormat="1" ht="24.96" customHeight="1">
      <c r="B4" s="17"/>
      <c r="D4" s="130" t="s">
        <v>86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3. 9. 2020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26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27</v>
      </c>
      <c r="F13" s="35"/>
      <c r="G13" s="35"/>
      <c r="H13" s="35"/>
      <c r="I13" s="132" t="s">
        <v>28</v>
      </c>
      <c r="J13" s="134" t="s">
        <v>29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30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28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32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28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35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36</v>
      </c>
      <c r="F22" s="35"/>
      <c r="G22" s="35"/>
      <c r="H22" s="35"/>
      <c r="I22" s="132" t="s">
        <v>28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37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38</v>
      </c>
      <c r="E28" s="35"/>
      <c r="F28" s="35"/>
      <c r="G28" s="35"/>
      <c r="H28" s="35"/>
      <c r="I28" s="35"/>
      <c r="J28" s="142">
        <f>ROUND(J115,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40</v>
      </c>
      <c r="G30" s="35"/>
      <c r="H30" s="35"/>
      <c r="I30" s="143" t="s">
        <v>39</v>
      </c>
      <c r="J30" s="143" t="s">
        <v>41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42</v>
      </c>
      <c r="E31" s="132" t="s">
        <v>43</v>
      </c>
      <c r="F31" s="145">
        <f>ROUND((SUM(BE115:BE134)),  2)</f>
        <v>0</v>
      </c>
      <c r="G31" s="35"/>
      <c r="H31" s="35"/>
      <c r="I31" s="146">
        <v>0.20999999999999999</v>
      </c>
      <c r="J31" s="145">
        <f>ROUND(((SUM(BE115:BE134))*I31),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44</v>
      </c>
      <c r="F32" s="145">
        <f>ROUND((SUM(BF115:BF134)),  2)</f>
        <v>0</v>
      </c>
      <c r="G32" s="35"/>
      <c r="H32" s="35"/>
      <c r="I32" s="146">
        <v>0.14999999999999999</v>
      </c>
      <c r="J32" s="145">
        <f>ROUND(((SUM(BF115:BF134))*I32),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45</v>
      </c>
      <c r="F33" s="145">
        <f>ROUND((SUM(BG115:BG134)),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46</v>
      </c>
      <c r="F34" s="145">
        <f>ROUND((SUM(BH115:BH134)),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47</v>
      </c>
      <c r="F35" s="145">
        <f>ROUND((SUM(BI115:BI134)),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48</v>
      </c>
      <c r="E37" s="149"/>
      <c r="F37" s="149"/>
      <c r="G37" s="150" t="s">
        <v>49</v>
      </c>
      <c r="H37" s="151" t="s">
        <v>50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51</v>
      </c>
      <c r="E50" s="155"/>
      <c r="F50" s="155"/>
      <c r="G50" s="154" t="s">
        <v>52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53</v>
      </c>
      <c r="E61" s="157"/>
      <c r="F61" s="158" t="s">
        <v>54</v>
      </c>
      <c r="G61" s="156" t="s">
        <v>53</v>
      </c>
      <c r="H61" s="157"/>
      <c r="I61" s="157"/>
      <c r="J61" s="159" t="s">
        <v>54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55</v>
      </c>
      <c r="E65" s="160"/>
      <c r="F65" s="160"/>
      <c r="G65" s="154" t="s">
        <v>56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53</v>
      </c>
      <c r="E76" s="157"/>
      <c r="F76" s="158" t="s">
        <v>54</v>
      </c>
      <c r="G76" s="156" t="s">
        <v>53</v>
      </c>
      <c r="H76" s="157"/>
      <c r="I76" s="157"/>
      <c r="J76" s="159" t="s">
        <v>54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žst. Praha hl.n. - oprava eskalátoru 2. nástupiště UTZ 01043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Wilsonova 8, Praha 2</v>
      </c>
      <c r="G87" s="37"/>
      <c r="H87" s="37"/>
      <c r="I87" s="29" t="s">
        <v>22</v>
      </c>
      <c r="J87" s="76" t="str">
        <f>IF(J10="","",J10)</f>
        <v>3. 9. 2020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Správa železnic, státní organizace</v>
      </c>
      <c r="G89" s="37"/>
      <c r="H89" s="37"/>
      <c r="I89" s="29" t="s">
        <v>32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30</v>
      </c>
      <c r="D90" s="37"/>
      <c r="E90" s="37"/>
      <c r="F90" s="24" t="str">
        <f>IF(E16="","",E16)</f>
        <v>Vyplň údaj</v>
      </c>
      <c r="G90" s="37"/>
      <c r="H90" s="37"/>
      <c r="I90" s="29" t="s">
        <v>35</v>
      </c>
      <c r="J90" s="33" t="str">
        <f>E22</f>
        <v>L. Malý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88</v>
      </c>
      <c r="D92" s="166"/>
      <c r="E92" s="166"/>
      <c r="F92" s="166"/>
      <c r="G92" s="166"/>
      <c r="H92" s="166"/>
      <c r="I92" s="166"/>
      <c r="J92" s="167" t="s">
        <v>89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90</v>
      </c>
      <c r="D94" s="37"/>
      <c r="E94" s="37"/>
      <c r="F94" s="37"/>
      <c r="G94" s="37"/>
      <c r="H94" s="37"/>
      <c r="I94" s="37"/>
      <c r="J94" s="107">
        <f>J115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91</v>
      </c>
    </row>
    <row r="95" s="9" customFormat="1" ht="24.96" customHeight="1">
      <c r="A95" s="9"/>
      <c r="B95" s="169"/>
      <c r="C95" s="170"/>
      <c r="D95" s="171" t="s">
        <v>92</v>
      </c>
      <c r="E95" s="172"/>
      <c r="F95" s="172"/>
      <c r="G95" s="172"/>
      <c r="H95" s="172"/>
      <c r="I95" s="172"/>
      <c r="J95" s="173">
        <f>J116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93</v>
      </c>
      <c r="E96" s="178"/>
      <c r="F96" s="178"/>
      <c r="G96" s="178"/>
      <c r="H96" s="178"/>
      <c r="I96" s="178"/>
      <c r="J96" s="179">
        <f>J117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J123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95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73" t="str">
        <f>E7</f>
        <v>žst. Praha hl.n. - oprava eskalátoru 2. nástupiště UTZ 01043</v>
      </c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20</v>
      </c>
      <c r="D109" s="37"/>
      <c r="E109" s="37"/>
      <c r="F109" s="24" t="str">
        <f>F10</f>
        <v>Wilsonova 8, Praha 2</v>
      </c>
      <c r="G109" s="37"/>
      <c r="H109" s="37"/>
      <c r="I109" s="29" t="s">
        <v>22</v>
      </c>
      <c r="J109" s="76" t="str">
        <f>IF(J10="","",J10)</f>
        <v>3. 9. 2020</v>
      </c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5.15" customHeight="1">
      <c r="A111" s="35"/>
      <c r="B111" s="36"/>
      <c r="C111" s="29" t="s">
        <v>24</v>
      </c>
      <c r="D111" s="37"/>
      <c r="E111" s="37"/>
      <c r="F111" s="24" t="str">
        <f>E13</f>
        <v>Správa železnic, státní organizace</v>
      </c>
      <c r="G111" s="37"/>
      <c r="H111" s="37"/>
      <c r="I111" s="29" t="s">
        <v>32</v>
      </c>
      <c r="J111" s="33" t="str">
        <f>E19</f>
        <v xml:space="preserve"> 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30</v>
      </c>
      <c r="D112" s="37"/>
      <c r="E112" s="37"/>
      <c r="F112" s="24" t="str">
        <f>IF(E16="","",E16)</f>
        <v>Vyplň údaj</v>
      </c>
      <c r="G112" s="37"/>
      <c r="H112" s="37"/>
      <c r="I112" s="29" t="s">
        <v>35</v>
      </c>
      <c r="J112" s="33" t="str">
        <f>E22</f>
        <v>L. Malý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0.32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1" customFormat="1" ht="29.28" customHeight="1">
      <c r="A114" s="181"/>
      <c r="B114" s="182"/>
      <c r="C114" s="183" t="s">
        <v>96</v>
      </c>
      <c r="D114" s="184" t="s">
        <v>63</v>
      </c>
      <c r="E114" s="184" t="s">
        <v>59</v>
      </c>
      <c r="F114" s="184" t="s">
        <v>60</v>
      </c>
      <c r="G114" s="184" t="s">
        <v>97</v>
      </c>
      <c r="H114" s="184" t="s">
        <v>98</v>
      </c>
      <c r="I114" s="184" t="s">
        <v>99</v>
      </c>
      <c r="J114" s="185" t="s">
        <v>89</v>
      </c>
      <c r="K114" s="186" t="s">
        <v>100</v>
      </c>
      <c r="L114" s="187"/>
      <c r="M114" s="97" t="s">
        <v>1</v>
      </c>
      <c r="N114" s="98" t="s">
        <v>42</v>
      </c>
      <c r="O114" s="98" t="s">
        <v>101</v>
      </c>
      <c r="P114" s="98" t="s">
        <v>102</v>
      </c>
      <c r="Q114" s="98" t="s">
        <v>103</v>
      </c>
      <c r="R114" s="98" t="s">
        <v>104</v>
      </c>
      <c r="S114" s="98" t="s">
        <v>105</v>
      </c>
      <c r="T114" s="99" t="s">
        <v>106</v>
      </c>
      <c r="U114" s="181"/>
      <c r="V114" s="181"/>
      <c r="W114" s="181"/>
      <c r="X114" s="181"/>
      <c r="Y114" s="181"/>
      <c r="Z114" s="181"/>
      <c r="AA114" s="181"/>
      <c r="AB114" s="181"/>
      <c r="AC114" s="181"/>
      <c r="AD114" s="181"/>
      <c r="AE114" s="181"/>
    </row>
    <row r="115" s="2" customFormat="1" ht="22.8" customHeight="1">
      <c r="A115" s="35"/>
      <c r="B115" s="36"/>
      <c r="C115" s="104" t="s">
        <v>107</v>
      </c>
      <c r="D115" s="37"/>
      <c r="E115" s="37"/>
      <c r="F115" s="37"/>
      <c r="G115" s="37"/>
      <c r="H115" s="37"/>
      <c r="I115" s="37"/>
      <c r="J115" s="188">
        <f>BK115</f>
        <v>0</v>
      </c>
      <c r="K115" s="37"/>
      <c r="L115" s="41"/>
      <c r="M115" s="100"/>
      <c r="N115" s="189"/>
      <c r="O115" s="101"/>
      <c r="P115" s="190">
        <f>P116</f>
        <v>0</v>
      </c>
      <c r="Q115" s="101"/>
      <c r="R115" s="190">
        <f>R116</f>
        <v>0</v>
      </c>
      <c r="S115" s="101"/>
      <c r="T115" s="191">
        <f>T116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77</v>
      </c>
      <c r="AU115" s="14" t="s">
        <v>91</v>
      </c>
      <c r="BK115" s="192">
        <f>BK116</f>
        <v>0</v>
      </c>
    </row>
    <row r="116" s="12" customFormat="1" ht="25.92" customHeight="1">
      <c r="A116" s="12"/>
      <c r="B116" s="193"/>
      <c r="C116" s="194"/>
      <c r="D116" s="195" t="s">
        <v>77</v>
      </c>
      <c r="E116" s="196" t="s">
        <v>108</v>
      </c>
      <c r="F116" s="196" t="s">
        <v>108</v>
      </c>
      <c r="G116" s="194"/>
      <c r="H116" s="194"/>
      <c r="I116" s="197"/>
      <c r="J116" s="198">
        <f>BK116</f>
        <v>0</v>
      </c>
      <c r="K116" s="194"/>
      <c r="L116" s="199"/>
      <c r="M116" s="200"/>
      <c r="N116" s="201"/>
      <c r="O116" s="201"/>
      <c r="P116" s="202">
        <f>P117+P123</f>
        <v>0</v>
      </c>
      <c r="Q116" s="201"/>
      <c r="R116" s="202">
        <f>R117+R123</f>
        <v>0</v>
      </c>
      <c r="S116" s="201"/>
      <c r="T116" s="203">
        <f>T117+T123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4" t="s">
        <v>83</v>
      </c>
      <c r="AT116" s="205" t="s">
        <v>77</v>
      </c>
      <c r="AU116" s="205" t="s">
        <v>78</v>
      </c>
      <c r="AY116" s="204" t="s">
        <v>109</v>
      </c>
      <c r="BK116" s="206">
        <f>BK117+BK123</f>
        <v>0</v>
      </c>
    </row>
    <row r="117" s="12" customFormat="1" ht="22.8" customHeight="1">
      <c r="A117" s="12"/>
      <c r="B117" s="193"/>
      <c r="C117" s="194"/>
      <c r="D117" s="195" t="s">
        <v>77</v>
      </c>
      <c r="E117" s="207" t="s">
        <v>110</v>
      </c>
      <c r="F117" s="207" t="s">
        <v>111</v>
      </c>
      <c r="G117" s="194"/>
      <c r="H117" s="194"/>
      <c r="I117" s="197"/>
      <c r="J117" s="208">
        <f>BK117</f>
        <v>0</v>
      </c>
      <c r="K117" s="194"/>
      <c r="L117" s="199"/>
      <c r="M117" s="200"/>
      <c r="N117" s="201"/>
      <c r="O117" s="201"/>
      <c r="P117" s="202">
        <f>SUM(P118:P122)</f>
        <v>0</v>
      </c>
      <c r="Q117" s="201"/>
      <c r="R117" s="202">
        <f>SUM(R118:R122)</f>
        <v>0</v>
      </c>
      <c r="S117" s="201"/>
      <c r="T117" s="203">
        <f>SUM(T118:T122)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4" t="s">
        <v>83</v>
      </c>
      <c r="AT117" s="205" t="s">
        <v>77</v>
      </c>
      <c r="AU117" s="205" t="s">
        <v>83</v>
      </c>
      <c r="AY117" s="204" t="s">
        <v>109</v>
      </c>
      <c r="BK117" s="206">
        <f>SUM(BK118:BK122)</f>
        <v>0</v>
      </c>
    </row>
    <row r="118" s="2" customFormat="1" ht="14.4" customHeight="1">
      <c r="A118" s="35"/>
      <c r="B118" s="36"/>
      <c r="C118" s="209" t="s">
        <v>83</v>
      </c>
      <c r="D118" s="209" t="s">
        <v>112</v>
      </c>
      <c r="E118" s="210" t="s">
        <v>113</v>
      </c>
      <c r="F118" s="211" t="s">
        <v>114</v>
      </c>
      <c r="G118" s="212" t="s">
        <v>115</v>
      </c>
      <c r="H118" s="213">
        <v>6</v>
      </c>
      <c r="I118" s="214"/>
      <c r="J118" s="215">
        <f>ROUND(I118*H118,2)</f>
        <v>0</v>
      </c>
      <c r="K118" s="216"/>
      <c r="L118" s="217"/>
      <c r="M118" s="218" t="s">
        <v>1</v>
      </c>
      <c r="N118" s="219" t="s">
        <v>43</v>
      </c>
      <c r="O118" s="88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2" t="s">
        <v>116</v>
      </c>
      <c r="AT118" s="222" t="s">
        <v>112</v>
      </c>
      <c r="AU118" s="222" t="s">
        <v>85</v>
      </c>
      <c r="AY118" s="14" t="s">
        <v>109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4" t="s">
        <v>83</v>
      </c>
      <c r="BK118" s="223">
        <f>ROUND(I118*H118,2)</f>
        <v>0</v>
      </c>
      <c r="BL118" s="14" t="s">
        <v>117</v>
      </c>
      <c r="BM118" s="222" t="s">
        <v>118</v>
      </c>
    </row>
    <row r="119" s="2" customFormat="1" ht="14.4" customHeight="1">
      <c r="A119" s="35"/>
      <c r="B119" s="36"/>
      <c r="C119" s="209" t="s">
        <v>85</v>
      </c>
      <c r="D119" s="209" t="s">
        <v>112</v>
      </c>
      <c r="E119" s="210" t="s">
        <v>119</v>
      </c>
      <c r="F119" s="211" t="s">
        <v>120</v>
      </c>
      <c r="G119" s="212" t="s">
        <v>115</v>
      </c>
      <c r="H119" s="213">
        <v>2</v>
      </c>
      <c r="I119" s="214"/>
      <c r="J119" s="215">
        <f>ROUND(I119*H119,2)</f>
        <v>0</v>
      </c>
      <c r="K119" s="216"/>
      <c r="L119" s="217"/>
      <c r="M119" s="218" t="s">
        <v>1</v>
      </c>
      <c r="N119" s="219" t="s">
        <v>43</v>
      </c>
      <c r="O119" s="88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2" t="s">
        <v>116</v>
      </c>
      <c r="AT119" s="222" t="s">
        <v>112</v>
      </c>
      <c r="AU119" s="222" t="s">
        <v>85</v>
      </c>
      <c r="AY119" s="14" t="s">
        <v>109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4" t="s">
        <v>83</v>
      </c>
      <c r="BK119" s="223">
        <f>ROUND(I119*H119,2)</f>
        <v>0</v>
      </c>
      <c r="BL119" s="14" t="s">
        <v>117</v>
      </c>
      <c r="BM119" s="222" t="s">
        <v>121</v>
      </c>
    </row>
    <row r="120" s="2" customFormat="1" ht="14.4" customHeight="1">
      <c r="A120" s="35"/>
      <c r="B120" s="36"/>
      <c r="C120" s="209" t="s">
        <v>122</v>
      </c>
      <c r="D120" s="209" t="s">
        <v>112</v>
      </c>
      <c r="E120" s="210" t="s">
        <v>123</v>
      </c>
      <c r="F120" s="211" t="s">
        <v>124</v>
      </c>
      <c r="G120" s="212" t="s">
        <v>115</v>
      </c>
      <c r="H120" s="213">
        <v>1</v>
      </c>
      <c r="I120" s="214"/>
      <c r="J120" s="215">
        <f>ROUND(I120*H120,2)</f>
        <v>0</v>
      </c>
      <c r="K120" s="216"/>
      <c r="L120" s="217"/>
      <c r="M120" s="218" t="s">
        <v>1</v>
      </c>
      <c r="N120" s="219" t="s">
        <v>43</v>
      </c>
      <c r="O120" s="88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2" t="s">
        <v>116</v>
      </c>
      <c r="AT120" s="222" t="s">
        <v>112</v>
      </c>
      <c r="AU120" s="222" t="s">
        <v>85</v>
      </c>
      <c r="AY120" s="14" t="s">
        <v>109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4" t="s">
        <v>83</v>
      </c>
      <c r="BK120" s="223">
        <f>ROUND(I120*H120,2)</f>
        <v>0</v>
      </c>
      <c r="BL120" s="14" t="s">
        <v>117</v>
      </c>
      <c r="BM120" s="222" t="s">
        <v>125</v>
      </c>
    </row>
    <row r="121" s="2" customFormat="1" ht="14.4" customHeight="1">
      <c r="A121" s="35"/>
      <c r="B121" s="36"/>
      <c r="C121" s="209" t="s">
        <v>117</v>
      </c>
      <c r="D121" s="209" t="s">
        <v>112</v>
      </c>
      <c r="E121" s="210" t="s">
        <v>126</v>
      </c>
      <c r="F121" s="211" t="s">
        <v>127</v>
      </c>
      <c r="G121" s="212" t="s">
        <v>115</v>
      </c>
      <c r="H121" s="213">
        <v>1</v>
      </c>
      <c r="I121" s="214"/>
      <c r="J121" s="215">
        <f>ROUND(I121*H121,2)</f>
        <v>0</v>
      </c>
      <c r="K121" s="216"/>
      <c r="L121" s="217"/>
      <c r="M121" s="218" t="s">
        <v>1</v>
      </c>
      <c r="N121" s="219" t="s">
        <v>43</v>
      </c>
      <c r="O121" s="88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2" t="s">
        <v>116</v>
      </c>
      <c r="AT121" s="222" t="s">
        <v>112</v>
      </c>
      <c r="AU121" s="222" t="s">
        <v>85</v>
      </c>
      <c r="AY121" s="14" t="s">
        <v>109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4" t="s">
        <v>83</v>
      </c>
      <c r="BK121" s="223">
        <f>ROUND(I121*H121,2)</f>
        <v>0</v>
      </c>
      <c r="BL121" s="14" t="s">
        <v>117</v>
      </c>
      <c r="BM121" s="222" t="s">
        <v>128</v>
      </c>
    </row>
    <row r="122" s="2" customFormat="1" ht="14.4" customHeight="1">
      <c r="A122" s="35"/>
      <c r="B122" s="36"/>
      <c r="C122" s="209" t="s">
        <v>129</v>
      </c>
      <c r="D122" s="209" t="s">
        <v>112</v>
      </c>
      <c r="E122" s="210" t="s">
        <v>130</v>
      </c>
      <c r="F122" s="211" t="s">
        <v>131</v>
      </c>
      <c r="G122" s="212" t="s">
        <v>132</v>
      </c>
      <c r="H122" s="213">
        <v>1</v>
      </c>
      <c r="I122" s="214"/>
      <c r="J122" s="215">
        <f>ROUND(I122*H122,2)</f>
        <v>0</v>
      </c>
      <c r="K122" s="216"/>
      <c r="L122" s="217"/>
      <c r="M122" s="218" t="s">
        <v>1</v>
      </c>
      <c r="N122" s="219" t="s">
        <v>43</v>
      </c>
      <c r="O122" s="88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2" t="s">
        <v>116</v>
      </c>
      <c r="AT122" s="222" t="s">
        <v>112</v>
      </c>
      <c r="AU122" s="222" t="s">
        <v>85</v>
      </c>
      <c r="AY122" s="14" t="s">
        <v>109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4" t="s">
        <v>83</v>
      </c>
      <c r="BK122" s="223">
        <f>ROUND(I122*H122,2)</f>
        <v>0</v>
      </c>
      <c r="BL122" s="14" t="s">
        <v>117</v>
      </c>
      <c r="BM122" s="222" t="s">
        <v>133</v>
      </c>
    </row>
    <row r="123" s="12" customFormat="1" ht="22.8" customHeight="1">
      <c r="A123" s="12"/>
      <c r="B123" s="193"/>
      <c r="C123" s="194"/>
      <c r="D123" s="195" t="s">
        <v>77</v>
      </c>
      <c r="E123" s="207" t="s">
        <v>134</v>
      </c>
      <c r="F123" s="207" t="s">
        <v>135</v>
      </c>
      <c r="G123" s="194"/>
      <c r="H123" s="194"/>
      <c r="I123" s="197"/>
      <c r="J123" s="208">
        <f>BK123</f>
        <v>0</v>
      </c>
      <c r="K123" s="194"/>
      <c r="L123" s="199"/>
      <c r="M123" s="200"/>
      <c r="N123" s="201"/>
      <c r="O123" s="201"/>
      <c r="P123" s="202">
        <f>SUM(P124:P134)</f>
        <v>0</v>
      </c>
      <c r="Q123" s="201"/>
      <c r="R123" s="202">
        <f>SUM(R124:R134)</f>
        <v>0</v>
      </c>
      <c r="S123" s="201"/>
      <c r="T123" s="203">
        <f>SUM(T124:T134)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4" t="s">
        <v>83</v>
      </c>
      <c r="AT123" s="205" t="s">
        <v>77</v>
      </c>
      <c r="AU123" s="205" t="s">
        <v>83</v>
      </c>
      <c r="AY123" s="204" t="s">
        <v>109</v>
      </c>
      <c r="BK123" s="206">
        <f>SUM(BK124:BK134)</f>
        <v>0</v>
      </c>
    </row>
    <row r="124" s="2" customFormat="1" ht="14.4" customHeight="1">
      <c r="A124" s="35"/>
      <c r="B124" s="36"/>
      <c r="C124" s="224" t="s">
        <v>136</v>
      </c>
      <c r="D124" s="224" t="s">
        <v>137</v>
      </c>
      <c r="E124" s="225" t="s">
        <v>138</v>
      </c>
      <c r="F124" s="226" t="s">
        <v>139</v>
      </c>
      <c r="G124" s="227" t="s">
        <v>115</v>
      </c>
      <c r="H124" s="228">
        <v>1</v>
      </c>
      <c r="I124" s="229"/>
      <c r="J124" s="230">
        <f>ROUND(I124*H124,2)</f>
        <v>0</v>
      </c>
      <c r="K124" s="231"/>
      <c r="L124" s="41"/>
      <c r="M124" s="232" t="s">
        <v>1</v>
      </c>
      <c r="N124" s="233" t="s">
        <v>43</v>
      </c>
      <c r="O124" s="88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2" t="s">
        <v>117</v>
      </c>
      <c r="AT124" s="222" t="s">
        <v>137</v>
      </c>
      <c r="AU124" s="222" t="s">
        <v>85</v>
      </c>
      <c r="AY124" s="14" t="s">
        <v>109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4" t="s">
        <v>83</v>
      </c>
      <c r="BK124" s="223">
        <f>ROUND(I124*H124,2)</f>
        <v>0</v>
      </c>
      <c r="BL124" s="14" t="s">
        <v>117</v>
      </c>
      <c r="BM124" s="222" t="s">
        <v>140</v>
      </c>
    </row>
    <row r="125" s="2" customFormat="1" ht="14.4" customHeight="1">
      <c r="A125" s="35"/>
      <c r="B125" s="36"/>
      <c r="C125" s="224" t="s">
        <v>141</v>
      </c>
      <c r="D125" s="224" t="s">
        <v>137</v>
      </c>
      <c r="E125" s="225" t="s">
        <v>142</v>
      </c>
      <c r="F125" s="226" t="s">
        <v>143</v>
      </c>
      <c r="G125" s="227" t="s">
        <v>115</v>
      </c>
      <c r="H125" s="228">
        <v>1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43</v>
      </c>
      <c r="O125" s="88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2" t="s">
        <v>117</v>
      </c>
      <c r="AT125" s="222" t="s">
        <v>137</v>
      </c>
      <c r="AU125" s="222" t="s">
        <v>85</v>
      </c>
      <c r="AY125" s="14" t="s">
        <v>109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4" t="s">
        <v>83</v>
      </c>
      <c r="BK125" s="223">
        <f>ROUND(I125*H125,2)</f>
        <v>0</v>
      </c>
      <c r="BL125" s="14" t="s">
        <v>117</v>
      </c>
      <c r="BM125" s="222" t="s">
        <v>144</v>
      </c>
    </row>
    <row r="126" s="2" customFormat="1" ht="14.4" customHeight="1">
      <c r="A126" s="35"/>
      <c r="B126" s="36"/>
      <c r="C126" s="224" t="s">
        <v>116</v>
      </c>
      <c r="D126" s="224" t="s">
        <v>137</v>
      </c>
      <c r="E126" s="225" t="s">
        <v>145</v>
      </c>
      <c r="F126" s="226" t="s">
        <v>146</v>
      </c>
      <c r="G126" s="227" t="s">
        <v>147</v>
      </c>
      <c r="H126" s="228">
        <v>1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43</v>
      </c>
      <c r="O126" s="88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2" t="s">
        <v>117</v>
      </c>
      <c r="AT126" s="222" t="s">
        <v>137</v>
      </c>
      <c r="AU126" s="222" t="s">
        <v>85</v>
      </c>
      <c r="AY126" s="14" t="s">
        <v>109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4" t="s">
        <v>83</v>
      </c>
      <c r="BK126" s="223">
        <f>ROUND(I126*H126,2)</f>
        <v>0</v>
      </c>
      <c r="BL126" s="14" t="s">
        <v>117</v>
      </c>
      <c r="BM126" s="222" t="s">
        <v>148</v>
      </c>
    </row>
    <row r="127" s="2" customFormat="1">
      <c r="A127" s="35"/>
      <c r="B127" s="36"/>
      <c r="C127" s="37"/>
      <c r="D127" s="234" t="s">
        <v>149</v>
      </c>
      <c r="E127" s="37"/>
      <c r="F127" s="235" t="s">
        <v>150</v>
      </c>
      <c r="G127" s="37"/>
      <c r="H127" s="37"/>
      <c r="I127" s="236"/>
      <c r="J127" s="37"/>
      <c r="K127" s="37"/>
      <c r="L127" s="41"/>
      <c r="M127" s="237"/>
      <c r="N127" s="238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149</v>
      </c>
      <c r="AU127" s="14" t="s">
        <v>85</v>
      </c>
    </row>
    <row r="128" s="2" customFormat="1" ht="14.4" customHeight="1">
      <c r="A128" s="35"/>
      <c r="B128" s="36"/>
      <c r="C128" s="224" t="s">
        <v>151</v>
      </c>
      <c r="D128" s="224" t="s">
        <v>137</v>
      </c>
      <c r="E128" s="225" t="s">
        <v>152</v>
      </c>
      <c r="F128" s="226" t="s">
        <v>153</v>
      </c>
      <c r="G128" s="227" t="s">
        <v>147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43</v>
      </c>
      <c r="O128" s="88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2" t="s">
        <v>117</v>
      </c>
      <c r="AT128" s="222" t="s">
        <v>137</v>
      </c>
      <c r="AU128" s="222" t="s">
        <v>85</v>
      </c>
      <c r="AY128" s="14" t="s">
        <v>109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4" t="s">
        <v>83</v>
      </c>
      <c r="BK128" s="223">
        <f>ROUND(I128*H128,2)</f>
        <v>0</v>
      </c>
      <c r="BL128" s="14" t="s">
        <v>117</v>
      </c>
      <c r="BM128" s="222" t="s">
        <v>154</v>
      </c>
    </row>
    <row r="129" s="2" customFormat="1">
      <c r="A129" s="35"/>
      <c r="B129" s="36"/>
      <c r="C129" s="37"/>
      <c r="D129" s="234" t="s">
        <v>149</v>
      </c>
      <c r="E129" s="37"/>
      <c r="F129" s="235" t="s">
        <v>155</v>
      </c>
      <c r="G129" s="37"/>
      <c r="H129" s="37"/>
      <c r="I129" s="236"/>
      <c r="J129" s="37"/>
      <c r="K129" s="37"/>
      <c r="L129" s="41"/>
      <c r="M129" s="237"/>
      <c r="N129" s="238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149</v>
      </c>
      <c r="AU129" s="14" t="s">
        <v>85</v>
      </c>
    </row>
    <row r="130" s="2" customFormat="1" ht="14.4" customHeight="1">
      <c r="A130" s="35"/>
      <c r="B130" s="36"/>
      <c r="C130" s="224" t="s">
        <v>156</v>
      </c>
      <c r="D130" s="224" t="s">
        <v>137</v>
      </c>
      <c r="E130" s="225" t="s">
        <v>157</v>
      </c>
      <c r="F130" s="226" t="s">
        <v>158</v>
      </c>
      <c r="G130" s="227" t="s">
        <v>147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43</v>
      </c>
      <c r="O130" s="88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2" t="s">
        <v>117</v>
      </c>
      <c r="AT130" s="222" t="s">
        <v>137</v>
      </c>
      <c r="AU130" s="222" t="s">
        <v>85</v>
      </c>
      <c r="AY130" s="14" t="s">
        <v>109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4" t="s">
        <v>83</v>
      </c>
      <c r="BK130" s="223">
        <f>ROUND(I130*H130,2)</f>
        <v>0</v>
      </c>
      <c r="BL130" s="14" t="s">
        <v>117</v>
      </c>
      <c r="BM130" s="222" t="s">
        <v>159</v>
      </c>
    </row>
    <row r="131" s="2" customFormat="1">
      <c r="A131" s="35"/>
      <c r="B131" s="36"/>
      <c r="C131" s="37"/>
      <c r="D131" s="234" t="s">
        <v>149</v>
      </c>
      <c r="E131" s="37"/>
      <c r="F131" s="235" t="s">
        <v>160</v>
      </c>
      <c r="G131" s="37"/>
      <c r="H131" s="37"/>
      <c r="I131" s="236"/>
      <c r="J131" s="37"/>
      <c r="K131" s="37"/>
      <c r="L131" s="41"/>
      <c r="M131" s="237"/>
      <c r="N131" s="238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149</v>
      </c>
      <c r="AU131" s="14" t="s">
        <v>85</v>
      </c>
    </row>
    <row r="132" s="2" customFormat="1" ht="14.4" customHeight="1">
      <c r="A132" s="35"/>
      <c r="B132" s="36"/>
      <c r="C132" s="224" t="s">
        <v>161</v>
      </c>
      <c r="D132" s="224" t="s">
        <v>137</v>
      </c>
      <c r="E132" s="225" t="s">
        <v>162</v>
      </c>
      <c r="F132" s="226" t="s">
        <v>163</v>
      </c>
      <c r="G132" s="227" t="s">
        <v>147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43</v>
      </c>
      <c r="O132" s="88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117</v>
      </c>
      <c r="AT132" s="222" t="s">
        <v>137</v>
      </c>
      <c r="AU132" s="222" t="s">
        <v>85</v>
      </c>
      <c r="AY132" s="14" t="s">
        <v>109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4" t="s">
        <v>83</v>
      </c>
      <c r="BK132" s="223">
        <f>ROUND(I132*H132,2)</f>
        <v>0</v>
      </c>
      <c r="BL132" s="14" t="s">
        <v>117</v>
      </c>
      <c r="BM132" s="222" t="s">
        <v>164</v>
      </c>
    </row>
    <row r="133" s="2" customFormat="1">
      <c r="A133" s="35"/>
      <c r="B133" s="36"/>
      <c r="C133" s="37"/>
      <c r="D133" s="234" t="s">
        <v>149</v>
      </c>
      <c r="E133" s="37"/>
      <c r="F133" s="235" t="s">
        <v>165</v>
      </c>
      <c r="G133" s="37"/>
      <c r="H133" s="37"/>
      <c r="I133" s="236"/>
      <c r="J133" s="37"/>
      <c r="K133" s="37"/>
      <c r="L133" s="41"/>
      <c r="M133" s="237"/>
      <c r="N133" s="238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149</v>
      </c>
      <c r="AU133" s="14" t="s">
        <v>85</v>
      </c>
    </row>
    <row r="134" s="2" customFormat="1" ht="14.4" customHeight="1">
      <c r="A134" s="35"/>
      <c r="B134" s="36"/>
      <c r="C134" s="224" t="s">
        <v>166</v>
      </c>
      <c r="D134" s="224" t="s">
        <v>137</v>
      </c>
      <c r="E134" s="225" t="s">
        <v>167</v>
      </c>
      <c r="F134" s="226" t="s">
        <v>168</v>
      </c>
      <c r="G134" s="227" t="s">
        <v>115</v>
      </c>
      <c r="H134" s="228">
        <v>1</v>
      </c>
      <c r="I134" s="229"/>
      <c r="J134" s="230">
        <f>ROUND(I134*H134,2)</f>
        <v>0</v>
      </c>
      <c r="K134" s="231"/>
      <c r="L134" s="41"/>
      <c r="M134" s="239" t="s">
        <v>1</v>
      </c>
      <c r="N134" s="240" t="s">
        <v>43</v>
      </c>
      <c r="O134" s="241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117</v>
      </c>
      <c r="AT134" s="222" t="s">
        <v>137</v>
      </c>
      <c r="AU134" s="222" t="s">
        <v>85</v>
      </c>
      <c r="AY134" s="14" t="s">
        <v>109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4" t="s">
        <v>83</v>
      </c>
      <c r="BK134" s="223">
        <f>ROUND(I134*H134,2)</f>
        <v>0</v>
      </c>
      <c r="BL134" s="14" t="s">
        <v>117</v>
      </c>
      <c r="BM134" s="222" t="s">
        <v>169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64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Ciez0OJp5dwDuwZCp5EMWqk8jmaO0MbYw0RyvvFCIFwub/vgefyqRkBHvWbJJn8yu6QvGU6oRI6eQViaVNmEOw==" hashValue="zNo/+Xo+cUC8vdn/bXEw/IWBrWXymf8YqOy14hye1T1fjPflTVByQvBm5N4cmMwdqHJUfbffEObJKKlXQZpesQ==" algorithmName="SHA-512" password="CC35"/>
  <autoFilter ref="C114:K134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2020-09-04T11:24:39Z</dcterms:created>
  <dcterms:modified xsi:type="dcterms:W3CDTF">2020-09-04T11:24:41Z</dcterms:modified>
</cp:coreProperties>
</file>