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80" yWindow="525" windowWidth="26955" windowHeight="15720"/>
  </bookViews>
  <sheets>
    <sheet name="Krycí list" sheetId="1" r:id="rId1"/>
    <sheet name="Rekapitulace" sheetId="2" r:id="rId2"/>
    <sheet name="Položky" sheetId="3" r:id="rId3"/>
  </sheets>
  <definedNames>
    <definedName name="_1Excel_BuiltIn_Print_Area_2_1">Položky!$A$1:$G$47</definedName>
    <definedName name="cisloobjektu">'Krycí list'!$A$4</definedName>
    <definedName name="cislostavby">'Krycí list'!$A$6</definedName>
    <definedName name="Datum">'Krycí list'!$B$21</definedName>
    <definedName name="Dil">Rekapitulace!$A$6</definedName>
    <definedName name="Dodavka">Rekapitulace!$G$8</definedName>
    <definedName name="Dodavka0">Položky!#REF!</definedName>
    <definedName name="Excel_BuiltIn_Print_Area_1">Položky!$A$1:$G$47</definedName>
    <definedName name="Excel_BuiltIn_Print_Area_2">Rekapitulace!$A$1:$I$14</definedName>
    <definedName name="Excel_BuiltIn_Print_Area_3">#REF!</definedName>
    <definedName name="Excel_BuiltIn_Print_Area_3_1">Rekapitulace!$A$1:$I$15</definedName>
    <definedName name="Excel_BuiltIn_Print_Area_4">'Krycí list'!$A$1:$G$29</definedName>
    <definedName name="Excel_BuiltIn_Print_Titles_2">Položky!$A$1:$GM$6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list'!$C$7</definedName>
    <definedName name="_xlnm.Print_Area" localSheetId="0">'Krycí list'!$A$1:$G$33</definedName>
    <definedName name="_xlnm.Print_Area" localSheetId="2">Položky!$A$1:$G$47</definedName>
    <definedName name="_xlnm.Print_Area" localSheetId="1">Rekapitulace!$A$1:$I$14</definedName>
    <definedName name="PocetMJ">'Krycí list'!#REF!</definedName>
    <definedName name="Poznamka">'Krycí list'!#REF!</definedName>
    <definedName name="Projektant">'Krycí list'!#REF!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>0</definedName>
    <definedName name="solver_num">0</definedName>
    <definedName name="solver_opt">Položky!#REF!</definedName>
    <definedName name="solver_typ">1</definedName>
    <definedName name="solver_val">0</definedName>
    <definedName name="Typ">Položky!#REF!</definedName>
    <definedName name="VRN">Rekapitulace!$H$14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list'!$G$8</definedName>
    <definedName name="Zaklad22">'Krycí list'!#REF!</definedName>
    <definedName name="Zaklad5">'Krycí list'!#REF!</definedName>
    <definedName name="Zhotovitel">'Krycí list'!#REF!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3" l="1"/>
  <c r="G22" i="3"/>
  <c r="G46" i="3"/>
  <c r="G45" i="3"/>
  <c r="G44" i="3"/>
  <c r="G43" i="3"/>
  <c r="G42" i="3"/>
  <c r="G41" i="3"/>
  <c r="G39" i="3"/>
  <c r="G37" i="3"/>
  <c r="G32" i="3"/>
  <c r="G31" i="3"/>
  <c r="G30" i="3"/>
  <c r="G29" i="3"/>
  <c r="G27" i="3"/>
  <c r="G25" i="3"/>
  <c r="G24" i="3"/>
  <c r="G21" i="3"/>
  <c r="G19" i="3"/>
  <c r="G18" i="3"/>
  <c r="G17" i="3"/>
  <c r="G13" i="3"/>
  <c r="E20" i="3" l="1"/>
  <c r="G20" i="3" s="1"/>
  <c r="E35" i="3"/>
  <c r="G35" i="3" s="1"/>
  <c r="E34" i="3"/>
  <c r="G34" i="3" s="1"/>
  <c r="E16" i="3"/>
  <c r="G16" i="3" s="1"/>
  <c r="E15" i="3"/>
  <c r="G15" i="3" s="1"/>
  <c r="E14" i="3"/>
  <c r="G14" i="3" s="1"/>
  <c r="E12" i="3"/>
  <c r="G12" i="3" s="1"/>
  <c r="E11" i="3"/>
  <c r="G11" i="3" s="1"/>
  <c r="E10" i="3"/>
  <c r="G10" i="3" s="1"/>
  <c r="E8" i="3"/>
  <c r="G38" i="3"/>
  <c r="G36" i="3"/>
  <c r="F8" i="2"/>
  <c r="C15" i="1"/>
  <c r="G8" i="2"/>
  <c r="C12" i="1"/>
  <c r="H8" i="2"/>
  <c r="C13" i="1"/>
  <c r="I8" i="2"/>
  <c r="G8" i="3" l="1"/>
  <c r="G7" i="3" s="1"/>
  <c r="G28" i="3"/>
  <c r="G40" i="3"/>
  <c r="G33" i="3"/>
  <c r="G26" i="3"/>
  <c r="G9" i="3"/>
  <c r="G47" i="3" l="1"/>
  <c r="E7" i="2" s="1"/>
  <c r="G13" i="2" s="1"/>
  <c r="I13" i="2" s="1"/>
  <c r="H14" i="2" s="1"/>
  <c r="E8" i="2" l="1"/>
  <c r="C14" i="1" s="1"/>
  <c r="C16" i="1" s="1"/>
  <c r="C17" i="1" s="1"/>
  <c r="F24" i="1" s="1"/>
  <c r="F25" i="1" s="1"/>
  <c r="F26" i="1" s="1"/>
</calcChain>
</file>

<file path=xl/sharedStrings.xml><?xml version="1.0" encoding="utf-8"?>
<sst xmlns="http://schemas.openxmlformats.org/spreadsheetml/2006/main" count="148" uniqueCount="111">
  <si>
    <t>KRYCÍ LIST ROZPOČTU</t>
  </si>
  <si>
    <t>Objekt :</t>
  </si>
  <si>
    <t>Název objektu :</t>
  </si>
  <si>
    <t>Akce :</t>
  </si>
  <si>
    <t>Název stavby :</t>
  </si>
  <si>
    <t>Objednatel :</t>
  </si>
  <si>
    <t>Počet listů :</t>
  </si>
  <si>
    <t>Zpracovatel projektu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</si>
  <si>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</si>
  <si>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</si>
  <si>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</si>
  <si>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</si>
  <si>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</si>
  <si>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</si>
  <si>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</si>
  <si>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</si>
  <si>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</si>
  <si>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</si>
  <si>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</si>
  <si>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</si>
  <si>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</si>
  <si>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</si>
  <si>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</si>
  <si>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</si>
  <si>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</si>
  <si>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</si>
  <si>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</si>
  <si>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</si>
  <si>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součet bez DPH</t>
  </si>
  <si>
    <t>DPH</t>
  </si>
  <si>
    <t>%  činí :</t>
  </si>
  <si>
    <t>CENA ZA OBJEKT CELKEM</t>
  </si>
  <si>
    <t xml:space="preserve"> </t>
  </si>
  <si>
    <t>Akce:</t>
  </si>
  <si>
    <t>REKAPITULACE  STAVEBNÍCH  DÍLŮ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</si>
  <si>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</si>
  <si>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</si>
  <si>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</si>
  <si>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</si>
  <si>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</si>
  <si>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</si>
  <si>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</si>
  <si>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</si>
  <si>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</si>
  <si>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</si>
  <si>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</si>
  <si>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</si>
  <si>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</si>
  <si>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</si>
  <si>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Stavba :</t>
  </si>
  <si>
    <t>P.č.</t>
  </si>
  <si>
    <t>Název položky</t>
  </si>
  <si>
    <t>MJ</t>
  </si>
  <si>
    <t>množství</t>
  </si>
  <si>
    <t>cena / MJ</t>
  </si>
  <si>
    <t>celkem (Kč)</t>
  </si>
  <si>
    <t>Díl:</t>
  </si>
  <si>
    <t xml:space="preserve">kpl </t>
  </si>
  <si>
    <t>m2</t>
  </si>
  <si>
    <t>Celkem bez DPH</t>
  </si>
  <si>
    <t>Díl :</t>
  </si>
  <si>
    <t xml:space="preserve">Doprava </t>
  </si>
  <si>
    <t>Úpravy povrchů - vnější</t>
  </si>
  <si>
    <t>m</t>
  </si>
  <si>
    <t>Lešení a stavební výtahy</t>
  </si>
  <si>
    <t>t</t>
  </si>
  <si>
    <t>Staveništní přesun hmot</t>
  </si>
  <si>
    <t>Elektromontáže - hromosvod</t>
  </si>
  <si>
    <t>Vedení uzemňovací na povrchu FeZn</t>
  </si>
  <si>
    <t xml:space="preserve">VRN, rezerva a kompletace </t>
  </si>
  <si>
    <t>Provozní vlivy</t>
  </si>
  <si>
    <t>Zařízení staveniště</t>
  </si>
  <si>
    <t xml:space="preserve">Parkovací karta - parkování </t>
  </si>
  <si>
    <t>Nátěr vnějších stěn silikátovou penetrací JUB Silicateprimer</t>
  </si>
  <si>
    <t xml:space="preserve">Jméno : </t>
  </si>
  <si>
    <t xml:space="preserve">Datum : </t>
  </si>
  <si>
    <t xml:space="preserve">Zhotovitel : </t>
  </si>
  <si>
    <t>Přesun hmot pro zděné budovy do výšky 40m</t>
  </si>
  <si>
    <t xml:space="preserve">Mimořádně ztížené dopravní podmínky </t>
  </si>
  <si>
    <t>Otlučení  omítek</t>
  </si>
  <si>
    <t>Zatmelení spáry oplechování - horní a spodní strana MS polymer</t>
  </si>
  <si>
    <t>Mytí oken - postavební úklid</t>
  </si>
  <si>
    <t>bm</t>
  </si>
  <si>
    <t>Nátěr vnějších stěn silikátovou fasádní barvou ve dvou vrstvách materiálem JUB Silicatecolor</t>
  </si>
  <si>
    <r>
      <t xml:space="preserve">Demontáž oplechování parapetů rš od 400 do 600mm </t>
    </r>
    <r>
      <rPr>
        <sz val="6"/>
        <rFont val="Arial CE"/>
        <charset val="238"/>
      </rPr>
      <t>(1,5*201)</t>
    </r>
  </si>
  <si>
    <t>Klempířské konstrukce Cu</t>
  </si>
  <si>
    <t>Doprava kapacit</t>
  </si>
  <si>
    <t>Vyplnění a oprava dilatačních spár a prasklin do 30mm</t>
  </si>
  <si>
    <t>Zajištění přístupu k fasádě (horolezecká teplota, lešení, plošiny, jiné)</t>
  </si>
  <si>
    <t>Florenc - Křižíkova 2a</t>
  </si>
  <si>
    <t>Zvýšení přilnavosti penetračním nátěrem (pod omítku) do 60%</t>
  </si>
  <si>
    <t>Hrubý podhoz zdiva do 60%</t>
  </si>
  <si>
    <t>Jádrová omítka v ploše do 60%</t>
  </si>
  <si>
    <t>Zakrývání výplní vnějších otvorů</t>
  </si>
  <si>
    <t>Zakrývání klempířských prvků před nátěrem</t>
  </si>
  <si>
    <t>Zábor veřejné komunikace včetně vyřízení a nájmu</t>
  </si>
  <si>
    <t>Očištění a nátěr střechy</t>
  </si>
  <si>
    <t>Proškrábnutí spáry oplechování - horní a spodní strana</t>
  </si>
  <si>
    <t>Zakrývá prvků na fasádě</t>
  </si>
  <si>
    <t>Oprava prvků na fasádě</t>
  </si>
  <si>
    <t>Oprava spáry mezi oknem a fasádou</t>
  </si>
  <si>
    <t>Výměna parapetů (po výměně oken) lepení Enkolitem rš od 400 do 600mm - včetně vyrovnání podkladu</t>
  </si>
  <si>
    <t>ochrana střechy (atrium) - před poškozením během prací</t>
  </si>
  <si>
    <t>síť proti ptákům - demontáž a zpětná montáž</t>
  </si>
  <si>
    <t>Štukování opravených ploch + lokální opravy do 100% včetně špalet</t>
  </si>
  <si>
    <t xml:space="preserve">Otlučení omítek vnějších do 60% (SV1- 190m2, SV2-120m2, SV3-210m2)  a do 10% (F5-380m2, F6-246m2, F7 388+47+75m2) </t>
  </si>
  <si>
    <t>Zazdívka oken ve výtahové šachtě o rozměrech 500x 1800 mm</t>
  </si>
  <si>
    <t>kus</t>
  </si>
  <si>
    <t>Repasování oken v suterénu 1500 x 2100 mm</t>
  </si>
  <si>
    <t>Oprava vnitřních fasád budovy Křižíkova 552/2, Praha 8 - Karlín</t>
  </si>
  <si>
    <t>Administrativní objekt Správy železnic, s.o., Křižíkova 552/2, Praha 8 - Karlín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</si>
</sst>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0.0"/>
  </numFmts>
  <fonts count="20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6"/>
      <name val="Arial CE"/>
      <charset val="238"/>
    </font>
    <font>
      <sz val="11"/>
      <color theme="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</cellStyleXfs>
  <cellXfs count="219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Border="1"/>
    <xf numFmtId="49" fontId="0" fillId="0" borderId="4" xfId="0" applyNumberFormat="1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0" fillId="0" borderId="5" xfId="0" applyBorder="1"/>
    <xf numFmtId="0" fontId="0" fillId="0" borderId="6" xfId="0" applyFont="1" applyBorder="1"/>
    <xf numFmtId="0" fontId="0" fillId="0" borderId="7" xfId="0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2" xfId="0" applyFont="1" applyBorder="1"/>
    <xf numFmtId="0" fontId="0" fillId="0" borderId="13" xfId="0" applyBorder="1"/>
    <xf numFmtId="0" fontId="0" fillId="0" borderId="14" xfId="0" applyFont="1" applyBorder="1"/>
    <xf numFmtId="0" fontId="0" fillId="0" borderId="15" xfId="0" applyFont="1" applyBorder="1"/>
    <xf numFmtId="3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20" xfId="0" applyFont="1" applyBorder="1"/>
    <xf numFmtId="3" fontId="0" fillId="0" borderId="21" xfId="0" applyNumberFormat="1" applyBorder="1"/>
    <xf numFmtId="0" fontId="0" fillId="0" borderId="22" xfId="0" applyBorder="1"/>
    <xf numFmtId="3" fontId="0" fillId="0" borderId="23" xfId="0" applyNumberFormat="1" applyBorder="1"/>
    <xf numFmtId="0" fontId="0" fillId="0" borderId="24" xfId="0" applyBorder="1"/>
    <xf numFmtId="3" fontId="0" fillId="0" borderId="11" xfId="0" applyNumberFormat="1" applyBorder="1"/>
    <xf numFmtId="0" fontId="0" fillId="0" borderId="25" xfId="0" applyBorder="1"/>
    <xf numFmtId="0" fontId="0" fillId="0" borderId="26" xfId="0" applyFont="1" applyBorder="1"/>
    <xf numFmtId="0" fontId="0" fillId="0" borderId="27" xfId="0" applyFont="1" applyBorder="1"/>
    <xf numFmtId="3" fontId="0" fillId="0" borderId="28" xfId="0" applyNumberFormat="1" applyBorder="1"/>
    <xf numFmtId="0" fontId="0" fillId="0" borderId="29" xfId="0" applyFont="1" applyBorder="1"/>
    <xf numFmtId="3" fontId="0" fillId="0" borderId="30" xfId="0" applyNumberFormat="1" applyBorder="1"/>
    <xf numFmtId="0" fontId="0" fillId="0" borderId="31" xfId="0" applyBorder="1"/>
    <xf numFmtId="0" fontId="0" fillId="0" borderId="32" xfId="0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9" xfId="0" applyNumberFormat="1" applyBorder="1" applyAlignment="1">
      <alignment horizontal="right"/>
    </xf>
    <xf numFmtId="164" fontId="0" fillId="0" borderId="11" xfId="0" applyNumberFormat="1" applyBorder="1"/>
    <xf numFmtId="164" fontId="5" fillId="0" borderId="0" xfId="0" applyNumberFormat="1" applyFont="1" applyBorder="1"/>
    <xf numFmtId="0" fontId="6" fillId="0" borderId="29" xfId="0" applyFont="1" applyFill="1" applyBorder="1"/>
    <xf numFmtId="0" fontId="6" fillId="0" borderId="30" xfId="0" applyFont="1" applyFill="1" applyBorder="1"/>
    <xf numFmtId="0" fontId="6" fillId="0" borderId="33" xfId="0" applyFont="1" applyFill="1" applyBorder="1"/>
    <xf numFmtId="164" fontId="6" fillId="0" borderId="30" xfId="0" applyNumberFormat="1" applyFont="1" applyFill="1" applyBorder="1"/>
    <xf numFmtId="0" fontId="6" fillId="0" borderId="34" xfId="0" applyFont="1" applyFill="1" applyBorder="1"/>
    <xf numFmtId="0" fontId="6" fillId="0" borderId="0" xfId="0" applyFont="1"/>
    <xf numFmtId="0" fontId="0" fillId="0" borderId="0" xfId="0" applyFont="1" applyAlignment="1"/>
    <xf numFmtId="0" fontId="0" fillId="0" borderId="0" xfId="0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49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5" fillId="0" borderId="36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8" fillId="0" borderId="14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3" fontId="0" fillId="0" borderId="5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right"/>
    </xf>
    <xf numFmtId="3" fontId="0" fillId="0" borderId="38" xfId="0" applyNumberFormat="1" applyFont="1" applyFill="1" applyBorder="1" applyAlignment="1">
      <alignment horizontal="right"/>
    </xf>
    <xf numFmtId="3" fontId="0" fillId="0" borderId="39" xfId="0" applyNumberFormat="1" applyFont="1" applyFill="1" applyBorder="1" applyAlignment="1">
      <alignment horizontal="right"/>
    </xf>
    <xf numFmtId="0" fontId="5" fillId="0" borderId="16" xfId="0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horizontal="center"/>
    </xf>
    <xf numFmtId="3" fontId="5" fillId="0" borderId="36" xfId="0" applyNumberFormat="1" applyFont="1" applyFill="1" applyBorder="1" applyAlignment="1">
      <alignment horizontal="right"/>
    </xf>
    <xf numFmtId="3" fontId="5" fillId="0" borderId="37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Fill="1"/>
    <xf numFmtId="0" fontId="5" fillId="0" borderId="22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4" fontId="4" fillId="0" borderId="23" xfId="0" applyNumberFormat="1" applyFont="1" applyFill="1" applyBorder="1" applyAlignment="1">
      <alignment horizontal="center"/>
    </xf>
    <xf numFmtId="4" fontId="4" fillId="0" borderId="4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Font="1" applyFill="1" applyBorder="1" applyAlignment="1">
      <alignment horizontal="left"/>
    </xf>
    <xf numFmtId="0" fontId="0" fillId="0" borderId="20" xfId="0" applyFont="1" applyFill="1" applyBorder="1" applyAlignment="1">
      <alignment horizontal="center"/>
    </xf>
    <xf numFmtId="0" fontId="0" fillId="0" borderId="42" xfId="0" applyFont="1" applyFill="1" applyBorder="1" applyAlignment="1">
      <alignment horizontal="center"/>
    </xf>
    <xf numFmtId="3" fontId="0" fillId="0" borderId="26" xfId="0" applyNumberFormat="1" applyFont="1" applyFill="1" applyBorder="1" applyAlignment="1">
      <alignment horizontal="right"/>
    </xf>
    <xf numFmtId="165" fontId="0" fillId="0" borderId="43" xfId="0" applyNumberFormat="1" applyFont="1" applyFill="1" applyBorder="1" applyAlignment="1">
      <alignment horizontal="right"/>
    </xf>
    <xf numFmtId="3" fontId="0" fillId="0" borderId="44" xfId="0" applyNumberFormat="1" applyFont="1" applyFill="1" applyBorder="1" applyAlignment="1">
      <alignment horizontal="right"/>
    </xf>
    <xf numFmtId="4" fontId="0" fillId="0" borderId="20" xfId="0" applyNumberFormat="1" applyFon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right"/>
    </xf>
    <xf numFmtId="0" fontId="0" fillId="0" borderId="29" xfId="0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4" fontId="0" fillId="0" borderId="45" xfId="0" applyNumberFormat="1" applyFill="1" applyBorder="1" applyAlignment="1">
      <alignment horizontal="center"/>
    </xf>
    <xf numFmtId="4" fontId="0" fillId="0" borderId="29" xfId="0" applyNumberFormat="1" applyFill="1" applyBorder="1" applyAlignment="1">
      <alignment horizontal="right"/>
    </xf>
    <xf numFmtId="4" fontId="0" fillId="0" borderId="30" xfId="0" applyNumberFormat="1" applyFill="1" applyBorder="1" applyAlignment="1">
      <alignment horizontal="right"/>
    </xf>
    <xf numFmtId="0" fontId="5" fillId="0" borderId="0" xfId="0" applyFont="1"/>
    <xf numFmtId="3" fontId="8" fillId="0" borderId="0" xfId="0" applyNumberFormat="1" applyFont="1"/>
    <xf numFmtId="4" fontId="8" fillId="0" borderId="0" xfId="0" applyNumberFormat="1" applyFont="1"/>
    <xf numFmtId="4" fontId="0" fillId="0" borderId="0" xfId="0" applyNumberFormat="1"/>
    <xf numFmtId="0" fontId="12" fillId="0" borderId="0" xfId="1"/>
    <xf numFmtId="0" fontId="12" fillId="0" borderId="0" xfId="1" applyAlignment="1">
      <alignment horizontal="right"/>
    </xf>
    <xf numFmtId="0" fontId="12" fillId="0" borderId="0" xfId="1" applyFill="1"/>
    <xf numFmtId="0" fontId="10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1" fillId="0" borderId="0" xfId="1" applyFont="1" applyFill="1" applyAlignment="1">
      <alignment horizontal="right"/>
    </xf>
    <xf numFmtId="0" fontId="8" fillId="0" borderId="0" xfId="1" applyFont="1" applyFill="1"/>
    <xf numFmtId="0" fontId="0" fillId="0" borderId="0" xfId="1" applyFont="1" applyFill="1"/>
    <xf numFmtId="0" fontId="12" fillId="0" borderId="0" xfId="1" applyFill="1" applyAlignment="1">
      <alignment horizontal="right"/>
    </xf>
    <xf numFmtId="0" fontId="12" fillId="0" borderId="0" xfId="1" applyFill="1" applyAlignment="1"/>
    <xf numFmtId="3" fontId="14" fillId="0" borderId="35" xfId="0" applyNumberFormat="1" applyFont="1" applyFill="1" applyBorder="1" applyAlignment="1">
      <alignment horizontal="right"/>
    </xf>
    <xf numFmtId="0" fontId="17" fillId="3" borderId="46" xfId="3" applyBorder="1" applyAlignment="1">
      <alignment horizontal="center"/>
    </xf>
    <xf numFmtId="0" fontId="17" fillId="3" borderId="46" xfId="3" applyNumberFormat="1" applyBorder="1" applyAlignment="1">
      <alignment horizontal="right"/>
    </xf>
    <xf numFmtId="49" fontId="7" fillId="0" borderId="46" xfId="1" applyNumberFormat="1" applyFont="1" applyFill="1" applyBorder="1" applyAlignment="1">
      <alignment horizontal="center" shrinkToFit="1"/>
    </xf>
    <xf numFmtId="4" fontId="7" fillId="0" borderId="46" xfId="1" applyNumberFormat="1" applyFont="1" applyFill="1" applyBorder="1" applyAlignment="1">
      <alignment horizontal="right"/>
    </xf>
    <xf numFmtId="0" fontId="17" fillId="3" borderId="47" xfId="3" applyBorder="1" applyAlignment="1">
      <alignment horizontal="center"/>
    </xf>
    <xf numFmtId="0" fontId="13" fillId="0" borderId="47" xfId="1" applyFont="1" applyFill="1" applyBorder="1" applyAlignment="1">
      <alignment horizontal="center"/>
    </xf>
    <xf numFmtId="0" fontId="17" fillId="2" borderId="48" xfId="2" applyBorder="1"/>
    <xf numFmtId="49" fontId="17" fillId="2" borderId="49" xfId="2" applyNumberFormat="1" applyBorder="1" applyAlignment="1">
      <alignment horizontal="left"/>
    </xf>
    <xf numFmtId="0" fontId="17" fillId="2" borderId="49" xfId="2" applyBorder="1"/>
    <xf numFmtId="0" fontId="17" fillId="2" borderId="49" xfId="2" applyBorder="1" applyAlignment="1">
      <alignment horizontal="center"/>
    </xf>
    <xf numFmtId="4" fontId="17" fillId="2" borderId="49" xfId="2" applyNumberFormat="1" applyBorder="1" applyAlignment="1">
      <alignment horizontal="right"/>
    </xf>
    <xf numFmtId="0" fontId="12" fillId="0" borderId="50" xfId="1" applyFill="1" applyBorder="1"/>
    <xf numFmtId="0" fontId="12" fillId="0" borderId="50" xfId="1" applyFill="1" applyBorder="1" applyAlignment="1">
      <alignment horizontal="center" shrinkToFit="1"/>
    </xf>
    <xf numFmtId="0" fontId="12" fillId="0" borderId="51" xfId="1" applyFill="1" applyBorder="1" applyAlignment="1">
      <alignment horizontal="center" shrinkToFit="1"/>
    </xf>
    <xf numFmtId="0" fontId="0" fillId="0" borderId="50" xfId="0" applyFont="1" applyBorder="1"/>
    <xf numFmtId="0" fontId="12" fillId="0" borderId="52" xfId="1" applyFill="1" applyBorder="1"/>
    <xf numFmtId="0" fontId="12" fillId="0" borderId="50" xfId="1" applyBorder="1" applyAlignment="1">
      <alignment horizontal="right"/>
    </xf>
    <xf numFmtId="0" fontId="12" fillId="0" borderId="50" xfId="1" applyBorder="1"/>
    <xf numFmtId="0" fontId="0" fillId="0" borderId="50" xfId="1" applyFont="1" applyBorder="1" applyAlignment="1">
      <alignment horizontal="left"/>
    </xf>
    <xf numFmtId="0" fontId="0" fillId="0" borderId="51" xfId="1" applyFont="1" applyBorder="1" applyAlignment="1">
      <alignment horizontal="left"/>
    </xf>
    <xf numFmtId="0" fontId="0" fillId="0" borderId="53" xfId="1" applyFont="1" applyBorder="1"/>
    <xf numFmtId="0" fontId="0" fillId="0" borderId="53" xfId="0" applyNumberFormat="1" applyBorder="1" applyAlignment="1">
      <alignment horizontal="left"/>
    </xf>
    <xf numFmtId="0" fontId="0" fillId="0" borderId="52" xfId="0" applyNumberFormat="1" applyBorder="1"/>
    <xf numFmtId="4" fontId="17" fillId="2" borderId="54" xfId="2" applyNumberFormat="1" applyBorder="1" applyAlignment="1">
      <alignment horizontal="right"/>
    </xf>
    <xf numFmtId="0" fontId="0" fillId="0" borderId="6" xfId="0" applyFill="1" applyBorder="1"/>
    <xf numFmtId="0" fontId="4" fillId="0" borderId="20" xfId="0" applyFont="1" applyBorder="1" applyAlignment="1"/>
    <xf numFmtId="0" fontId="4" fillId="0" borderId="44" xfId="0" applyFont="1" applyBorder="1" applyAlignment="1"/>
    <xf numFmtId="0" fontId="5" fillId="0" borderId="15" xfId="0" applyFont="1" applyBorder="1"/>
    <xf numFmtId="0" fontId="0" fillId="0" borderId="0" xfId="0" applyFont="1" applyBorder="1"/>
    <xf numFmtId="0" fontId="0" fillId="0" borderId="55" xfId="0" applyFont="1" applyBorder="1"/>
    <xf numFmtId="0" fontId="0" fillId="0" borderId="56" xfId="0" applyBorder="1"/>
    <xf numFmtId="0" fontId="0" fillId="0" borderId="51" xfId="0" applyBorder="1"/>
    <xf numFmtId="0" fontId="0" fillId="0" borderId="57" xfId="0" applyFont="1" applyFill="1" applyBorder="1"/>
    <xf numFmtId="0" fontId="0" fillId="0" borderId="53" xfId="0" applyFont="1" applyFill="1" applyBorder="1"/>
    <xf numFmtId="0" fontId="0" fillId="0" borderId="53" xfId="0" applyFont="1" applyBorder="1"/>
    <xf numFmtId="0" fontId="0" fillId="0" borderId="52" xfId="0" applyBorder="1"/>
    <xf numFmtId="0" fontId="0" fillId="0" borderId="58" xfId="0" applyFont="1" applyBorder="1"/>
    <xf numFmtId="0" fontId="0" fillId="0" borderId="59" xfId="0" applyBorder="1"/>
    <xf numFmtId="49" fontId="2" fillId="0" borderId="60" xfId="0" applyNumberFormat="1" applyFont="1" applyFill="1" applyBorder="1"/>
    <xf numFmtId="0" fontId="0" fillId="0" borderId="61" xfId="0" applyBorder="1"/>
    <xf numFmtId="0" fontId="0" fillId="0" borderId="62" xfId="0" applyFont="1" applyFill="1" applyBorder="1"/>
    <xf numFmtId="49" fontId="2" fillId="0" borderId="63" xfId="0" applyNumberFormat="1" applyFont="1" applyFill="1" applyBorder="1"/>
    <xf numFmtId="49" fontId="0" fillId="0" borderId="50" xfId="0" applyNumberFormat="1" applyFill="1" applyBorder="1"/>
    <xf numFmtId="0" fontId="0" fillId="0" borderId="60" xfId="0" applyFont="1" applyBorder="1"/>
    <xf numFmtId="3" fontId="0" fillId="0" borderId="61" xfId="0" applyNumberFormat="1" applyBorder="1"/>
    <xf numFmtId="0" fontId="0" fillId="0" borderId="64" xfId="0" applyFont="1" applyBorder="1"/>
    <xf numFmtId="0" fontId="0" fillId="0" borderId="65" xfId="0" applyBorder="1"/>
    <xf numFmtId="0" fontId="0" fillId="0" borderId="63" xfId="0" applyFont="1" applyBorder="1"/>
    <xf numFmtId="0" fontId="0" fillId="0" borderId="50" xfId="0" applyBorder="1"/>
    <xf numFmtId="0" fontId="3" fillId="0" borderId="57" xfId="1" applyFont="1" applyFill="1" applyBorder="1"/>
    <xf numFmtId="0" fontId="0" fillId="0" borderId="53" xfId="0" applyFill="1" applyBorder="1"/>
    <xf numFmtId="49" fontId="0" fillId="0" borderId="53" xfId="0" applyNumberFormat="1" applyBorder="1" applyAlignment="1">
      <alignment horizontal="left"/>
    </xf>
    <xf numFmtId="0" fontId="0" fillId="0" borderId="0" xfId="1" applyFont="1"/>
    <xf numFmtId="49" fontId="4" fillId="0" borderId="66" xfId="1" applyNumberFormat="1" applyFont="1" applyFill="1" applyBorder="1"/>
    <xf numFmtId="0" fontId="4" fillId="0" borderId="67" xfId="1" applyFont="1" applyFill="1" applyBorder="1" applyAlignment="1">
      <alignment horizontal="center"/>
    </xf>
    <xf numFmtId="0" fontId="4" fillId="0" borderId="67" xfId="1" applyNumberFormat="1" applyFont="1" applyFill="1" applyBorder="1" applyAlignment="1">
      <alignment horizontal="center"/>
    </xf>
    <xf numFmtId="0" fontId="4" fillId="0" borderId="68" xfId="1" applyFont="1" applyFill="1" applyBorder="1" applyAlignment="1">
      <alignment horizontal="center"/>
    </xf>
    <xf numFmtId="0" fontId="17" fillId="3" borderId="69" xfId="3" applyBorder="1" applyAlignment="1">
      <alignment horizontal="center"/>
    </xf>
    <xf numFmtId="0" fontId="17" fillId="3" borderId="70" xfId="3" applyBorder="1" applyAlignment="1">
      <alignment horizontal="center"/>
    </xf>
    <xf numFmtId="0" fontId="17" fillId="3" borderId="70" xfId="3" applyNumberFormat="1" applyBorder="1" applyAlignment="1">
      <alignment horizontal="right"/>
    </xf>
    <xf numFmtId="0" fontId="15" fillId="0" borderId="0" xfId="0" applyFont="1"/>
    <xf numFmtId="0" fontId="7" fillId="0" borderId="71" xfId="1" applyFont="1" applyFill="1" applyBorder="1" applyAlignment="1">
      <alignment horizontal="left"/>
    </xf>
    <xf numFmtId="0" fontId="7" fillId="0" borderId="72" xfId="1" applyFont="1" applyFill="1" applyBorder="1" applyAlignment="1">
      <alignment horizontal="left"/>
    </xf>
    <xf numFmtId="0" fontId="7" fillId="0" borderId="71" xfId="0" applyFont="1" applyBorder="1" applyAlignment="1">
      <alignment horizontal="left"/>
    </xf>
    <xf numFmtId="0" fontId="7" fillId="0" borderId="72" xfId="0" applyFont="1" applyBorder="1" applyAlignment="1">
      <alignment horizontal="left"/>
    </xf>
    <xf numFmtId="0" fontId="0" fillId="0" borderId="55" xfId="0" applyBorder="1"/>
    <xf numFmtId="0" fontId="0" fillId="0" borderId="15" xfId="0" applyBorder="1"/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 wrapText="1"/>
    </xf>
    <xf numFmtId="0" fontId="4" fillId="0" borderId="73" xfId="1" applyFont="1" applyFill="1" applyBorder="1" applyAlignment="1">
      <alignment horizontal="left"/>
    </xf>
    <xf numFmtId="0" fontId="4" fillId="0" borderId="74" xfId="1" applyFont="1" applyFill="1" applyBorder="1" applyAlignment="1">
      <alignment horizontal="center"/>
    </xf>
    <xf numFmtId="0" fontId="0" fillId="0" borderId="9" xfId="0" applyBorder="1"/>
    <xf numFmtId="0" fontId="0" fillId="0" borderId="75" xfId="0" applyBorder="1"/>
    <xf numFmtId="0" fontId="18" fillId="0" borderId="0" xfId="1" applyFont="1"/>
    <xf numFmtId="0" fontId="7" fillId="4" borderId="71" xfId="0" applyFont="1" applyFill="1" applyBorder="1" applyAlignment="1">
      <alignment horizontal="left"/>
    </xf>
    <xf numFmtId="0" fontId="7" fillId="4" borderId="72" xfId="0" applyFont="1" applyFill="1" applyBorder="1" applyAlignment="1">
      <alignment horizontal="left"/>
    </xf>
    <xf numFmtId="0" fontId="13" fillId="4" borderId="47" xfId="1" applyFont="1" applyFill="1" applyBorder="1" applyAlignment="1">
      <alignment horizontal="center"/>
    </xf>
    <xf numFmtId="49" fontId="7" fillId="4" borderId="46" xfId="1" applyNumberFormat="1" applyFont="1" applyFill="1" applyBorder="1" applyAlignment="1">
      <alignment horizontal="center" shrinkToFit="1"/>
    </xf>
    <xf numFmtId="4" fontId="7" fillId="4" borderId="46" xfId="1" applyNumberFormat="1" applyFont="1" applyFill="1" applyBorder="1" applyAlignment="1">
      <alignment horizontal="right"/>
    </xf>
    <xf numFmtId="0" fontId="7" fillId="4" borderId="71" xfId="0" applyFont="1" applyFill="1" applyBorder="1" applyAlignment="1">
      <alignment horizontal="left"/>
    </xf>
    <xf numFmtId="0" fontId="7" fillId="4" borderId="72" xfId="0" applyFont="1" applyFill="1" applyBorder="1" applyAlignment="1">
      <alignment horizontal="left"/>
    </xf>
    <xf numFmtId="4" fontId="17" fillId="3" borderId="81" xfId="3" applyNumberFormat="1" applyBorder="1"/>
    <xf numFmtId="4" fontId="7" fillId="0" borderId="71" xfId="1" applyNumberFormat="1" applyFont="1" applyFill="1" applyBorder="1"/>
    <xf numFmtId="4" fontId="17" fillId="3" borderId="71" xfId="3" applyNumberFormat="1" applyBorder="1"/>
    <xf numFmtId="0" fontId="19" fillId="4" borderId="71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7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0" fillId="0" borderId="77" xfId="1" applyFont="1" applyBorder="1" applyAlignment="1">
      <alignment horizontal="center"/>
    </xf>
    <xf numFmtId="0" fontId="0" fillId="0" borderId="78" xfId="1" applyFont="1" applyBorder="1" applyAlignment="1">
      <alignment horizontal="center"/>
    </xf>
    <xf numFmtId="0" fontId="0" fillId="0" borderId="79" xfId="1" applyFont="1" applyBorder="1" applyAlignment="1">
      <alignment horizontal="center"/>
    </xf>
    <xf numFmtId="0" fontId="0" fillId="0" borderId="80" xfId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5" fillId="0" borderId="45" xfId="0" applyNumberFormat="1" applyFont="1" applyFill="1" applyBorder="1" applyAlignment="1">
      <alignment horizontal="right"/>
    </xf>
    <xf numFmtId="0" fontId="17" fillId="3" borderId="81" xfId="3" applyBorder="1" applyAlignment="1">
      <alignment horizontal="left"/>
    </xf>
    <xf numFmtId="0" fontId="17" fillId="3" borderId="82" xfId="3" applyBorder="1" applyAlignment="1">
      <alignment horizontal="left"/>
    </xf>
    <xf numFmtId="0" fontId="7" fillId="4" borderId="71" xfId="1" applyFont="1" applyFill="1" applyBorder="1" applyAlignment="1">
      <alignment horizontal="left"/>
    </xf>
    <xf numFmtId="0" fontId="7" fillId="4" borderId="72" xfId="1" applyFont="1" applyFill="1" applyBorder="1" applyAlignment="1">
      <alignment horizontal="left"/>
    </xf>
    <xf numFmtId="0" fontId="9" fillId="0" borderId="0" xfId="1" applyFont="1" applyBorder="1" applyAlignment="1">
      <alignment horizontal="center"/>
    </xf>
    <xf numFmtId="0" fontId="0" fillId="0" borderId="77" xfId="1" applyFont="1" applyFill="1" applyBorder="1" applyAlignment="1">
      <alignment horizontal="center"/>
    </xf>
    <xf numFmtId="0" fontId="0" fillId="0" borderId="78" xfId="1" applyFont="1" applyFill="1" applyBorder="1" applyAlignment="1">
      <alignment horizontal="center"/>
    </xf>
    <xf numFmtId="49" fontId="0" fillId="0" borderId="79" xfId="1" applyNumberFormat="1" applyFont="1" applyFill="1" applyBorder="1" applyAlignment="1">
      <alignment horizontal="center"/>
    </xf>
    <xf numFmtId="49" fontId="0" fillId="0" borderId="80" xfId="1" applyNumberFormat="1" applyFont="1" applyFill="1" applyBorder="1" applyAlignment="1">
      <alignment horizontal="center"/>
    </xf>
    <xf numFmtId="0" fontId="7" fillId="0" borderId="71" xfId="1" applyFont="1" applyFill="1" applyBorder="1" applyAlignment="1">
      <alignment horizontal="left"/>
    </xf>
    <xf numFmtId="0" fontId="7" fillId="0" borderId="72" xfId="1" applyFont="1" applyFill="1" applyBorder="1" applyAlignment="1">
      <alignment horizontal="left"/>
    </xf>
    <xf numFmtId="0" fontId="17" fillId="3" borderId="71" xfId="3" applyBorder="1" applyAlignment="1">
      <alignment horizontal="left"/>
    </xf>
    <xf numFmtId="0" fontId="17" fillId="3" borderId="72" xfId="3" applyBorder="1" applyAlignment="1">
      <alignment horizontal="left"/>
    </xf>
    <xf numFmtId="4" fontId="7" fillId="5" borderId="46" xfId="1" applyNumberFormat="1" applyFont="1" applyFill="1" applyBorder="1" applyAlignment="1">
      <alignment horizontal="right"/>
    </xf>
  </cellXfs>
  <cellStyles count="4">
    <cellStyle name="Normální" xfId="0" builtinId="0"/>
    <cellStyle name="normální_POL.XLS" xfId="1"/>
    <cellStyle name="Zvýraznění 2" xfId="2" builtinId="33"/>
    <cellStyle name="Zvýraznění 6" xfId="3" builtinId="4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zoomScale="120" zoomScaleNormal="120" workbookViewId="0">
      <selection activeCell="F14" sqref="F14"/>
    </sheetView>
  </sheetViews>
  <sheetFormatPr defaultColWidth="8.85546875" defaultRowHeight="12.75" x14ac:dyDescent="0.2"/>
  <cols>
    <col min="1" max="1" width="2" customWidth="1"/>
    <col min="2" max="2" width="15" customWidth="1"/>
    <col min="3" max="3" width="15.85546875" customWidth="1"/>
    <col min="4" max="4" width="26.85546875" customWidth="1"/>
    <col min="5" max="5" width="13.42578125" customWidth="1"/>
    <col min="6" max="6" width="16.42578125" customWidth="1"/>
    <col min="7" max="7" width="26" customWidth="1"/>
  </cols>
  <sheetData>
    <row r="1" spans="1:57" ht="15" customHeight="1" x14ac:dyDescent="0.25">
      <c r="A1" s="195" t="s">
        <v>0</v>
      </c>
      <c r="B1" s="195"/>
      <c r="C1" s="195"/>
      <c r="D1" s="195"/>
      <c r="E1" s="195"/>
      <c r="F1" s="195"/>
      <c r="G1" s="195"/>
    </row>
    <row r="2" spans="1:57" ht="8.4499999999999993" customHeight="1" thickBot="1" x14ac:dyDescent="0.25"/>
    <row r="3" spans="1:57" ht="12.75" customHeight="1" x14ac:dyDescent="0.2">
      <c r="A3" s="146" t="s">
        <v>1</v>
      </c>
      <c r="B3" s="147"/>
      <c r="C3" s="139" t="s">
        <v>2</v>
      </c>
      <c r="D3" s="175" t="s">
        <v>110</v>
      </c>
      <c r="E3" s="139"/>
      <c r="F3" s="139"/>
      <c r="G3" s="140"/>
    </row>
    <row r="4" spans="1:57" ht="12.75" customHeight="1" thickBot="1" x14ac:dyDescent="0.25">
      <c r="A4" s="148"/>
      <c r="B4" s="4"/>
      <c r="C4" s="5"/>
      <c r="D4" s="6"/>
      <c r="E4" s="6"/>
      <c r="F4" s="7"/>
      <c r="G4" s="149"/>
    </row>
    <row r="5" spans="1:57" ht="12.75" customHeight="1" thickBot="1" x14ac:dyDescent="0.25">
      <c r="A5" s="150" t="s">
        <v>3</v>
      </c>
      <c r="B5" s="134"/>
      <c r="C5" s="142" t="s">
        <v>4</v>
      </c>
      <c r="D5" s="143" t="s">
        <v>109</v>
      </c>
      <c r="E5" s="143"/>
      <c r="F5" s="144"/>
      <c r="G5" s="145"/>
    </row>
    <row r="6" spans="1:57" ht="12.75" customHeight="1" thickBot="1" x14ac:dyDescent="0.25">
      <c r="A6" s="151"/>
      <c r="B6" s="152"/>
      <c r="C6" s="159"/>
      <c r="D6" s="160"/>
      <c r="E6" s="160"/>
      <c r="F6" s="161"/>
      <c r="G6" s="145"/>
    </row>
    <row r="7" spans="1:57" x14ac:dyDescent="0.2">
      <c r="A7" s="153" t="s">
        <v>5</v>
      </c>
      <c r="B7" s="138"/>
      <c r="C7" s="135"/>
      <c r="D7" s="136"/>
      <c r="E7" s="137"/>
      <c r="F7" s="138"/>
      <c r="G7" s="154"/>
    </row>
    <row r="8" spans="1:57" x14ac:dyDescent="0.2">
      <c r="A8" s="155" t="s">
        <v>6</v>
      </c>
      <c r="B8" s="14"/>
      <c r="C8" s="15">
        <v>3</v>
      </c>
      <c r="D8" s="14"/>
      <c r="E8" s="16"/>
      <c r="F8" s="14"/>
      <c r="G8" s="156"/>
    </row>
    <row r="9" spans="1:57" ht="13.5" thickBot="1" x14ac:dyDescent="0.25">
      <c r="A9" s="157" t="s">
        <v>7</v>
      </c>
      <c r="B9" s="158"/>
      <c r="C9" s="158"/>
      <c r="D9" s="158"/>
      <c r="E9" s="182" t="s">
        <v>76</v>
      </c>
      <c r="F9" s="158"/>
      <c r="G9" s="141"/>
      <c r="BA9" s="20"/>
      <c r="BB9" s="20"/>
      <c r="BC9" s="20"/>
      <c r="BD9" s="20"/>
      <c r="BE9" s="20"/>
    </row>
    <row r="10" spans="1:57" ht="28.5" customHeight="1" thickBot="1" x14ac:dyDescent="0.25">
      <c r="A10" s="196" t="s">
        <v>8</v>
      </c>
      <c r="B10" s="196"/>
      <c r="C10" s="196"/>
      <c r="D10" s="196"/>
      <c r="E10" s="196"/>
      <c r="F10" s="196"/>
      <c r="G10" s="196"/>
    </row>
    <row r="11" spans="1:57" ht="17.25" customHeight="1" x14ac:dyDescent="0.2">
      <c r="A11" s="21" t="s">
        <v>9</v>
      </c>
      <c r="B11" s="22"/>
      <c r="C11" s="23"/>
      <c r="D11" s="197" t="s">
        <v>10</v>
      </c>
      <c r="E11" s="197"/>
      <c r="F11" s="197"/>
      <c r="G11" s="197"/>
    </row>
    <row r="12" spans="1:57" ht="15.75" customHeight="1" x14ac:dyDescent="0.2">
      <c r="A12" s="24"/>
      <c r="B12" s="25" t="s">
        <v>11</v>
      </c>
      <c r="C12" s="26">
        <f>Dodavka</f>
        <v>0</v>
      </c>
      <c r="D12" s="27"/>
      <c r="E12" s="28"/>
      <c r="F12" s="29"/>
      <c r="G12" s="26"/>
    </row>
    <row r="13" spans="1:57" ht="15.75" customHeight="1" x14ac:dyDescent="0.2">
      <c r="A13" s="24" t="s">
        <v>12</v>
      </c>
      <c r="B13" s="25" t="s">
        <v>13</v>
      </c>
      <c r="C13" s="26">
        <f>Mont</f>
        <v>0</v>
      </c>
      <c r="D13" s="13"/>
      <c r="E13" s="30"/>
      <c r="F13" s="31"/>
      <c r="G13" s="26"/>
    </row>
    <row r="14" spans="1:57" ht="15.75" customHeight="1" x14ac:dyDescent="0.2">
      <c r="A14" s="24" t="s">
        <v>14</v>
      </c>
      <c r="B14" s="25" t="s">
        <v>15</v>
      </c>
      <c r="C14" s="26">
        <f>HSV</f>
        <v>0</v>
      </c>
      <c r="D14" s="13"/>
      <c r="E14" s="30"/>
      <c r="F14" s="31"/>
      <c r="G14" s="26"/>
    </row>
    <row r="15" spans="1:57" ht="15.75" customHeight="1" x14ac:dyDescent="0.2">
      <c r="A15" s="32" t="s">
        <v>16</v>
      </c>
      <c r="B15" s="25" t="s">
        <v>17</v>
      </c>
      <c r="C15" s="26">
        <f>PSV</f>
        <v>0</v>
      </c>
      <c r="D15" s="13"/>
      <c r="E15" s="30"/>
      <c r="F15" s="31"/>
      <c r="G15" s="26"/>
    </row>
    <row r="16" spans="1:57" ht="15.75" customHeight="1" x14ac:dyDescent="0.2">
      <c r="A16" s="33" t="s">
        <v>18</v>
      </c>
      <c r="B16" s="25"/>
      <c r="C16" s="26">
        <f>SUM(C12:C15)</f>
        <v>0</v>
      </c>
      <c r="D16" s="13"/>
      <c r="E16" s="30"/>
      <c r="F16" s="31"/>
      <c r="G16" s="26"/>
    </row>
    <row r="17" spans="1:10" ht="15.75" customHeight="1" x14ac:dyDescent="0.2">
      <c r="A17" s="13" t="s">
        <v>19</v>
      </c>
      <c r="B17" s="14"/>
      <c r="C17" s="34">
        <f>C16+G17</f>
        <v>0</v>
      </c>
      <c r="D17" s="35" t="s">
        <v>20</v>
      </c>
      <c r="E17" s="36"/>
      <c r="F17" s="37"/>
      <c r="G17" s="26"/>
    </row>
    <row r="18" spans="1:10" x14ac:dyDescent="0.2">
      <c r="A18" s="1" t="s">
        <v>21</v>
      </c>
      <c r="B18" s="2"/>
      <c r="C18" s="38" t="s">
        <v>22</v>
      </c>
      <c r="D18" s="2"/>
      <c r="E18" s="38" t="s">
        <v>23</v>
      </c>
      <c r="F18" s="2"/>
      <c r="G18" s="3"/>
    </row>
    <row r="19" spans="1:10" x14ac:dyDescent="0.2">
      <c r="A19" s="11"/>
      <c r="B19" s="9"/>
      <c r="C19" s="181" t="s">
        <v>74</v>
      </c>
      <c r="D19" s="9"/>
      <c r="E19" s="12" t="s">
        <v>24</v>
      </c>
      <c r="F19" s="9"/>
      <c r="G19" s="10"/>
    </row>
    <row r="20" spans="1:10" x14ac:dyDescent="0.2">
      <c r="A20" s="18" t="s">
        <v>25</v>
      </c>
      <c r="B20" s="39"/>
      <c r="C20" s="176" t="s">
        <v>75</v>
      </c>
      <c r="D20" s="7"/>
      <c r="E20" s="19" t="s">
        <v>25</v>
      </c>
      <c r="F20" s="7"/>
      <c r="G20" s="8"/>
    </row>
    <row r="21" spans="1:10" x14ac:dyDescent="0.2">
      <c r="A21" s="18"/>
      <c r="B21" s="40"/>
      <c r="C21" s="19" t="s">
        <v>26</v>
      </c>
      <c r="D21" s="7"/>
      <c r="E21" s="19" t="s">
        <v>27</v>
      </c>
      <c r="F21" s="7"/>
      <c r="G21" s="8"/>
    </row>
    <row r="22" spans="1:10" x14ac:dyDescent="0.2">
      <c r="A22" s="18"/>
      <c r="B22" s="7"/>
      <c r="C22" s="19"/>
      <c r="D22" s="7"/>
      <c r="E22" s="19"/>
      <c r="F22" s="7"/>
      <c r="G22" s="8"/>
    </row>
    <row r="23" spans="1:10" ht="36.950000000000003" customHeight="1" x14ac:dyDescent="0.2">
      <c r="A23" s="18"/>
      <c r="B23" s="7"/>
      <c r="C23" s="19"/>
      <c r="D23" s="7"/>
      <c r="E23" s="19"/>
      <c r="F23" s="7"/>
      <c r="G23" s="8"/>
    </row>
    <row r="24" spans="1:10" x14ac:dyDescent="0.2">
      <c r="A24" s="11" t="s">
        <v>28</v>
      </c>
      <c r="B24" s="9"/>
      <c r="C24" s="41"/>
      <c r="D24" s="9"/>
      <c r="E24" s="12"/>
      <c r="F24" s="42">
        <f>C17</f>
        <v>0</v>
      </c>
      <c r="G24" s="10"/>
    </row>
    <row r="25" spans="1:10" x14ac:dyDescent="0.2">
      <c r="A25" s="11" t="s">
        <v>29</v>
      </c>
      <c r="B25" s="9"/>
      <c r="C25" s="41">
        <v>21</v>
      </c>
      <c r="D25" s="9" t="s">
        <v>30</v>
      </c>
      <c r="E25" s="12"/>
      <c r="F25" s="43">
        <f>F24*C25/100</f>
        <v>0</v>
      </c>
      <c r="G25" s="17"/>
    </row>
    <row r="26" spans="1:10" s="49" customFormat="1" ht="19.5" customHeight="1" x14ac:dyDescent="0.25">
      <c r="A26" s="44" t="s">
        <v>31</v>
      </c>
      <c r="B26" s="45"/>
      <c r="C26" s="45"/>
      <c r="D26" s="45"/>
      <c r="E26" s="46"/>
      <c r="F26" s="47">
        <f>SUM(F24:F25)</f>
        <v>0</v>
      </c>
      <c r="G26" s="48"/>
    </row>
    <row r="28" spans="1:10" x14ac:dyDescent="0.2">
      <c r="A28" s="50"/>
      <c r="B28" s="50"/>
      <c r="C28" s="50"/>
      <c r="D28" s="50"/>
      <c r="E28" s="50"/>
      <c r="F28" s="50"/>
      <c r="G28" s="50"/>
      <c r="H28" t="s">
        <v>32</v>
      </c>
    </row>
    <row r="29" spans="1:10" ht="12.75" customHeight="1" x14ac:dyDescent="0.2">
      <c r="A29" s="51"/>
      <c r="B29" s="177"/>
      <c r="C29" s="178"/>
      <c r="D29" s="178"/>
      <c r="E29" s="178"/>
      <c r="F29" s="178"/>
      <c r="G29" s="178"/>
      <c r="H29" s="52"/>
      <c r="I29" s="52"/>
      <c r="J29" t="s">
        <v>32</v>
      </c>
    </row>
    <row r="30" spans="1:10" ht="12.75" customHeight="1" x14ac:dyDescent="0.2">
      <c r="A30" s="51"/>
      <c r="B30" s="170"/>
      <c r="C30" s="178"/>
      <c r="D30" s="178"/>
      <c r="E30" s="178"/>
      <c r="F30" s="178"/>
      <c r="G30" s="178"/>
      <c r="H30" s="52"/>
      <c r="I30" s="52"/>
    </row>
    <row r="31" spans="1:10" x14ac:dyDescent="0.2">
      <c r="B31" s="170"/>
      <c r="C31" s="170"/>
      <c r="D31" s="170"/>
      <c r="E31" s="170"/>
      <c r="F31" s="170"/>
      <c r="G31" s="170"/>
    </row>
    <row r="32" spans="1:10" x14ac:dyDescent="0.2">
      <c r="B32" s="170"/>
      <c r="C32" s="170"/>
      <c r="D32" s="170"/>
      <c r="E32" s="170"/>
      <c r="F32" s="170"/>
      <c r="G32" s="170"/>
    </row>
    <row r="33" spans="2:7" x14ac:dyDescent="0.2">
      <c r="B33" s="170"/>
      <c r="C33" s="170"/>
      <c r="D33" s="170"/>
      <c r="E33" s="170"/>
      <c r="F33" s="170"/>
      <c r="G33" s="170"/>
    </row>
    <row r="34" spans="2:7" x14ac:dyDescent="0.2">
      <c r="B34" s="170"/>
      <c r="C34" s="170"/>
      <c r="D34" s="170"/>
      <c r="E34" s="170"/>
      <c r="F34" s="170"/>
      <c r="G34" s="170"/>
    </row>
  </sheetData>
  <sheetProtection selectLockedCells="1" selectUnlockedCells="1"/>
  <mergeCells count="3">
    <mergeCell ref="A1:G1"/>
    <mergeCell ref="A10:G10"/>
    <mergeCell ref="D11:G11"/>
  </mergeCells>
  <phoneticPr fontId="7" type="noConversion"/>
  <pageMargins left="0.59027777777777779" right="0.39374999999999999" top="0.62708333333333333" bottom="0.98402777777777772" header="0.51180555555555551" footer="0.51180555555555551"/>
  <pageSetup paperSize="9" firstPageNumber="0" orientation="landscape" horizontalDpi="300" verticalDpi="300"/>
  <headerFooter alignWithMargins="0"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5"/>
  <sheetViews>
    <sheetView zoomScale="120" zoomScaleNormal="120" workbookViewId="0">
      <selection activeCell="C18" sqref="C18"/>
    </sheetView>
  </sheetViews>
  <sheetFormatPr defaultColWidth="8.85546875"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Bot="1" x14ac:dyDescent="0.25">
      <c r="A1" s="198" t="s">
        <v>33</v>
      </c>
      <c r="B1" s="199"/>
      <c r="C1" s="139"/>
      <c r="D1" s="160"/>
      <c r="E1" s="160"/>
      <c r="F1" s="161"/>
      <c r="G1" s="130"/>
      <c r="H1" s="131"/>
      <c r="I1" s="132"/>
    </row>
    <row r="2" spans="1:57" ht="13.5" thickBot="1" x14ac:dyDescent="0.25">
      <c r="A2" s="200" t="s">
        <v>1</v>
      </c>
      <c r="B2" s="201"/>
      <c r="C2" s="143"/>
      <c r="D2" s="124"/>
      <c r="E2" s="126"/>
      <c r="F2" s="127"/>
      <c r="G2" s="128"/>
      <c r="H2" s="128"/>
      <c r="I2" s="129"/>
    </row>
    <row r="3" spans="1:57" x14ac:dyDescent="0.2">
      <c r="F3" s="7"/>
    </row>
    <row r="4" spans="1:57" ht="19.5" customHeight="1" x14ac:dyDescent="0.25">
      <c r="A4" s="202" t="s">
        <v>34</v>
      </c>
      <c r="B4" s="202"/>
      <c r="C4" s="202"/>
      <c r="D4" s="202"/>
      <c r="E4" s="202"/>
      <c r="F4" s="202"/>
      <c r="G4" s="202"/>
      <c r="H4" s="202"/>
      <c r="I4" s="202"/>
    </row>
    <row r="6" spans="1:57" s="59" customFormat="1" ht="19.7" customHeight="1" x14ac:dyDescent="0.2">
      <c r="A6" s="53"/>
      <c r="B6" s="54" t="s">
        <v>35</v>
      </c>
      <c r="C6" s="54"/>
      <c r="D6" s="55"/>
      <c r="E6" s="56" t="s">
        <v>36</v>
      </c>
      <c r="F6" s="57" t="s">
        <v>37</v>
      </c>
      <c r="G6" s="57" t="s">
        <v>38</v>
      </c>
      <c r="H6" s="57" t="s">
        <v>39</v>
      </c>
      <c r="I6" s="58" t="s">
        <v>40</v>
      </c>
    </row>
    <row r="7" spans="1:57" s="59" customFormat="1" ht="19.7" customHeight="1" x14ac:dyDescent="0.2">
      <c r="A7" s="60"/>
      <c r="B7" s="61"/>
      <c r="C7" s="62"/>
      <c r="D7" s="63"/>
      <c r="E7" s="64">
        <f>Položky!G47</f>
        <v>0</v>
      </c>
      <c r="F7" s="65"/>
      <c r="G7" s="65"/>
      <c r="H7" s="65"/>
      <c r="I7" s="66"/>
    </row>
    <row r="8" spans="1:57" s="71" customFormat="1" ht="19.7" customHeight="1" x14ac:dyDescent="0.2">
      <c r="A8" s="67"/>
      <c r="B8" s="54" t="s">
        <v>41</v>
      </c>
      <c r="C8" s="54"/>
      <c r="D8" s="68"/>
      <c r="E8" s="109">
        <f>SUM(E13:I13)</f>
        <v>0</v>
      </c>
      <c r="F8" s="69">
        <f>SUM(F7:F7)</f>
        <v>0</v>
      </c>
      <c r="G8" s="69">
        <f>SUM(G7:G7)</f>
        <v>0</v>
      </c>
      <c r="H8" s="69">
        <f>SUM(H7:H7)</f>
        <v>0</v>
      </c>
      <c r="I8" s="70">
        <f>SUM(I7:I7)</f>
        <v>0</v>
      </c>
    </row>
    <row r="9" spans="1:57" x14ac:dyDescent="0.2">
      <c r="A9" s="6"/>
      <c r="B9" s="6"/>
      <c r="C9" s="6"/>
      <c r="D9" s="6"/>
      <c r="E9" s="6"/>
      <c r="F9" s="6"/>
      <c r="G9" s="6"/>
      <c r="H9" s="6"/>
      <c r="I9" s="6"/>
    </row>
    <row r="10" spans="1:57" ht="19.5" customHeight="1" x14ac:dyDescent="0.25">
      <c r="A10" s="203" t="s">
        <v>42</v>
      </c>
      <c r="B10" s="203"/>
      <c r="C10" s="203"/>
      <c r="D10" s="203"/>
      <c r="E10" s="203"/>
      <c r="F10" s="203"/>
      <c r="G10" s="203"/>
      <c r="H10" s="203"/>
      <c r="I10" s="203"/>
      <c r="BA10" s="20"/>
      <c r="BB10" s="20"/>
      <c r="BC10" s="20"/>
      <c r="BD10" s="20"/>
      <c r="BE10" s="20"/>
    </row>
    <row r="11" spans="1:57" x14ac:dyDescent="0.2">
      <c r="A11" s="72"/>
      <c r="B11" s="72"/>
      <c r="C11" s="72"/>
      <c r="D11" s="72"/>
      <c r="E11" s="72"/>
      <c r="F11" s="72"/>
      <c r="G11" s="72"/>
      <c r="H11" s="72"/>
      <c r="I11" s="72"/>
    </row>
    <row r="12" spans="1:57" s="80" customFormat="1" ht="19.7" customHeight="1" x14ac:dyDescent="0.2">
      <c r="A12" s="73" t="s">
        <v>43</v>
      </c>
      <c r="B12" s="74"/>
      <c r="C12" s="74"/>
      <c r="D12" s="75"/>
      <c r="E12" s="76" t="s">
        <v>44</v>
      </c>
      <c r="F12" s="74" t="s">
        <v>45</v>
      </c>
      <c r="G12" s="77" t="s">
        <v>46</v>
      </c>
      <c r="H12" s="78"/>
      <c r="I12" s="79" t="s">
        <v>44</v>
      </c>
    </row>
    <row r="13" spans="1:57" s="80" customFormat="1" ht="19.7" customHeight="1" x14ac:dyDescent="0.2">
      <c r="A13" s="81"/>
      <c r="B13" s="82"/>
      <c r="C13" s="82"/>
      <c r="D13" s="83"/>
      <c r="E13" s="84"/>
      <c r="F13" s="85">
        <v>0</v>
      </c>
      <c r="G13" s="86">
        <f>E7</f>
        <v>0</v>
      </c>
      <c r="H13" s="87"/>
      <c r="I13" s="88">
        <f>G13/100*F13</f>
        <v>0</v>
      </c>
      <c r="BA13" s="80">
        <v>0</v>
      </c>
    </row>
    <row r="14" spans="1:57" s="80" customFormat="1" ht="19.7" customHeight="1" x14ac:dyDescent="0.2">
      <c r="A14" s="89"/>
      <c r="B14" s="90" t="s">
        <v>47</v>
      </c>
      <c r="C14" s="91"/>
      <c r="D14" s="92"/>
      <c r="E14" s="93"/>
      <c r="F14" s="94"/>
      <c r="G14" s="94"/>
      <c r="H14" s="204">
        <f>SUM(I13:I13)</f>
        <v>0</v>
      </c>
      <c r="I14" s="204"/>
      <c r="BA14" s="80">
        <v>0</v>
      </c>
    </row>
    <row r="15" spans="1:57" s="80" customFormat="1" ht="19.7" customHeight="1" x14ac:dyDescent="0.2">
      <c r="A15" s="72"/>
      <c r="B15" s="72"/>
      <c r="C15" s="72"/>
      <c r="D15" s="72"/>
      <c r="E15" s="72"/>
      <c r="F15" s="72"/>
      <c r="G15" s="72"/>
      <c r="H15" s="72"/>
      <c r="I15" s="72"/>
    </row>
    <row r="16" spans="1:57" x14ac:dyDescent="0.2">
      <c r="B16" s="95"/>
      <c r="F16" s="96"/>
      <c r="G16" s="97"/>
      <c r="H16" s="97"/>
      <c r="I16" s="98"/>
    </row>
    <row r="17" spans="6:9" x14ac:dyDescent="0.2">
      <c r="F17" s="96"/>
      <c r="G17" s="97"/>
      <c r="H17" s="97"/>
      <c r="I17" s="98"/>
    </row>
    <row r="18" spans="6:9" x14ac:dyDescent="0.2">
      <c r="F18" s="96"/>
      <c r="G18" s="97"/>
      <c r="H18" s="97"/>
      <c r="I18" s="98"/>
    </row>
    <row r="19" spans="6:9" x14ac:dyDescent="0.2">
      <c r="F19" s="96"/>
      <c r="G19" s="97"/>
      <c r="H19" s="97"/>
      <c r="I19" s="98"/>
    </row>
    <row r="20" spans="6:9" x14ac:dyDescent="0.2">
      <c r="F20" s="96"/>
      <c r="G20" s="97"/>
      <c r="H20" s="97"/>
      <c r="I20" s="98"/>
    </row>
    <row r="21" spans="6:9" x14ac:dyDescent="0.2">
      <c r="F21" s="96"/>
      <c r="G21" s="97"/>
      <c r="H21" s="97"/>
      <c r="I21" s="98"/>
    </row>
    <row r="22" spans="6:9" x14ac:dyDescent="0.2">
      <c r="F22" s="96"/>
      <c r="G22" s="97"/>
      <c r="H22" s="97"/>
      <c r="I22" s="98"/>
    </row>
    <row r="23" spans="6:9" x14ac:dyDescent="0.2">
      <c r="F23" s="96"/>
      <c r="G23" s="97"/>
      <c r="H23" s="97"/>
      <c r="I23" s="98"/>
    </row>
    <row r="24" spans="6:9" x14ac:dyDescent="0.2">
      <c r="F24" s="96"/>
      <c r="G24" s="97"/>
      <c r="H24" s="97"/>
      <c r="I24" s="98"/>
    </row>
    <row r="25" spans="6:9" x14ac:dyDescent="0.2">
      <c r="F25" s="96"/>
      <c r="G25" s="97"/>
      <c r="H25" s="97"/>
      <c r="I25" s="98"/>
    </row>
    <row r="26" spans="6:9" x14ac:dyDescent="0.2">
      <c r="F26" s="96"/>
      <c r="G26" s="97"/>
      <c r="H26" s="97"/>
      <c r="I26" s="98"/>
    </row>
    <row r="27" spans="6:9" x14ac:dyDescent="0.2">
      <c r="F27" s="96"/>
      <c r="G27" s="97"/>
      <c r="H27" s="97"/>
      <c r="I27" s="98"/>
    </row>
    <row r="28" spans="6:9" x14ac:dyDescent="0.2">
      <c r="F28" s="96"/>
      <c r="G28" s="97"/>
      <c r="H28" s="97"/>
      <c r="I28" s="98"/>
    </row>
    <row r="29" spans="6:9" x14ac:dyDescent="0.2">
      <c r="F29" s="96"/>
      <c r="G29" s="97"/>
      <c r="H29" s="97"/>
      <c r="I29" s="98"/>
    </row>
    <row r="30" spans="6:9" x14ac:dyDescent="0.2">
      <c r="F30" s="96"/>
      <c r="G30" s="97"/>
      <c r="H30" s="97"/>
      <c r="I30" s="98"/>
    </row>
    <row r="31" spans="6:9" x14ac:dyDescent="0.2">
      <c r="F31" s="96"/>
      <c r="G31" s="97"/>
      <c r="H31" s="97"/>
      <c r="I31" s="98"/>
    </row>
    <row r="32" spans="6:9" x14ac:dyDescent="0.2">
      <c r="F32" s="96"/>
      <c r="G32" s="97"/>
      <c r="H32" s="97"/>
      <c r="I32" s="98"/>
    </row>
    <row r="33" spans="6:9" x14ac:dyDescent="0.2">
      <c r="F33" s="96"/>
      <c r="G33" s="97"/>
      <c r="H33" s="97"/>
      <c r="I33" s="98"/>
    </row>
    <row r="34" spans="6:9" x14ac:dyDescent="0.2">
      <c r="F34" s="96"/>
      <c r="G34" s="97"/>
      <c r="H34" s="97"/>
      <c r="I34" s="98"/>
    </row>
    <row r="35" spans="6:9" x14ac:dyDescent="0.2">
      <c r="F35" s="96"/>
      <c r="G35" s="97"/>
      <c r="H35" s="97"/>
      <c r="I35" s="98"/>
    </row>
    <row r="36" spans="6:9" x14ac:dyDescent="0.2">
      <c r="F36" s="96"/>
      <c r="G36" s="97"/>
      <c r="H36" s="97"/>
      <c r="I36" s="98"/>
    </row>
    <row r="37" spans="6:9" x14ac:dyDescent="0.2">
      <c r="F37" s="96"/>
      <c r="G37" s="97"/>
      <c r="H37" s="97"/>
      <c r="I37" s="98"/>
    </row>
    <row r="38" spans="6:9" x14ac:dyDescent="0.2">
      <c r="F38" s="96"/>
      <c r="G38" s="97"/>
      <c r="H38" s="97"/>
      <c r="I38" s="98"/>
    </row>
    <row r="39" spans="6:9" x14ac:dyDescent="0.2">
      <c r="F39" s="96"/>
      <c r="G39" s="97"/>
      <c r="H39" s="97"/>
      <c r="I39" s="98"/>
    </row>
    <row r="40" spans="6:9" x14ac:dyDescent="0.2">
      <c r="F40" s="96"/>
      <c r="G40" s="97"/>
      <c r="H40" s="97"/>
      <c r="I40" s="98"/>
    </row>
    <row r="41" spans="6:9" x14ac:dyDescent="0.2">
      <c r="F41" s="96"/>
      <c r="G41" s="97"/>
      <c r="H41" s="97"/>
      <c r="I41" s="98"/>
    </row>
    <row r="42" spans="6:9" x14ac:dyDescent="0.2">
      <c r="F42" s="96"/>
      <c r="G42" s="97"/>
      <c r="H42" s="97"/>
      <c r="I42" s="98"/>
    </row>
    <row r="43" spans="6:9" x14ac:dyDescent="0.2">
      <c r="F43" s="96"/>
      <c r="G43" s="97"/>
      <c r="H43" s="97"/>
      <c r="I43" s="98"/>
    </row>
    <row r="44" spans="6:9" x14ac:dyDescent="0.2">
      <c r="F44" s="96"/>
      <c r="G44" s="97"/>
      <c r="H44" s="97"/>
      <c r="I44" s="98"/>
    </row>
    <row r="45" spans="6:9" x14ac:dyDescent="0.2">
      <c r="F45" s="96"/>
      <c r="G45" s="97"/>
      <c r="H45" s="97"/>
      <c r="I45" s="98"/>
    </row>
    <row r="46" spans="6:9" x14ac:dyDescent="0.2">
      <c r="F46" s="96"/>
      <c r="G46" s="97"/>
      <c r="H46" s="97"/>
      <c r="I46" s="98"/>
    </row>
    <row r="47" spans="6:9" x14ac:dyDescent="0.2">
      <c r="F47" s="96"/>
      <c r="G47" s="97"/>
      <c r="H47" s="97"/>
      <c r="I47" s="98"/>
    </row>
    <row r="48" spans="6:9" x14ac:dyDescent="0.2">
      <c r="F48" s="96"/>
      <c r="G48" s="97"/>
      <c r="H48" s="97"/>
      <c r="I48" s="98"/>
    </row>
    <row r="49" spans="6:9" x14ac:dyDescent="0.2">
      <c r="F49" s="96"/>
      <c r="G49" s="97"/>
      <c r="H49" s="97"/>
      <c r="I49" s="98"/>
    </row>
    <row r="50" spans="6:9" x14ac:dyDescent="0.2">
      <c r="F50" s="96"/>
      <c r="G50" s="97"/>
      <c r="H50" s="97"/>
      <c r="I50" s="98"/>
    </row>
    <row r="51" spans="6:9" x14ac:dyDescent="0.2">
      <c r="F51" s="96"/>
      <c r="G51" s="97"/>
      <c r="H51" s="97"/>
      <c r="I51" s="98"/>
    </row>
    <row r="52" spans="6:9" x14ac:dyDescent="0.2">
      <c r="F52" s="96"/>
      <c r="G52" s="97"/>
      <c r="H52" s="97"/>
      <c r="I52" s="98"/>
    </row>
    <row r="53" spans="6:9" x14ac:dyDescent="0.2">
      <c r="F53" s="96"/>
      <c r="G53" s="97"/>
      <c r="H53" s="97"/>
      <c r="I53" s="98"/>
    </row>
    <row r="54" spans="6:9" x14ac:dyDescent="0.2">
      <c r="F54" s="96"/>
      <c r="G54" s="97"/>
      <c r="H54" s="97"/>
      <c r="I54" s="98"/>
    </row>
    <row r="55" spans="6:9" x14ac:dyDescent="0.2">
      <c r="F55" s="96"/>
      <c r="G55" s="97"/>
      <c r="H55" s="97"/>
      <c r="I55" s="98"/>
    </row>
    <row r="56" spans="6:9" x14ac:dyDescent="0.2">
      <c r="F56" s="96"/>
      <c r="G56" s="97"/>
      <c r="H56" s="97"/>
      <c r="I56" s="98"/>
    </row>
    <row r="57" spans="6:9" x14ac:dyDescent="0.2">
      <c r="F57" s="96"/>
      <c r="G57" s="97"/>
      <c r="H57" s="97"/>
      <c r="I57" s="98"/>
    </row>
    <row r="58" spans="6:9" x14ac:dyDescent="0.2">
      <c r="F58" s="96"/>
      <c r="G58" s="97"/>
      <c r="H58" s="97"/>
      <c r="I58" s="98"/>
    </row>
    <row r="59" spans="6:9" x14ac:dyDescent="0.2">
      <c r="F59" s="96"/>
      <c r="G59" s="97"/>
      <c r="H59" s="97"/>
      <c r="I59" s="98"/>
    </row>
    <row r="60" spans="6:9" x14ac:dyDescent="0.2">
      <c r="F60" s="96"/>
      <c r="G60" s="97"/>
      <c r="H60" s="97"/>
      <c r="I60" s="98"/>
    </row>
    <row r="61" spans="6:9" x14ac:dyDescent="0.2">
      <c r="F61" s="96"/>
      <c r="G61" s="97"/>
      <c r="H61" s="97"/>
      <c r="I61" s="98"/>
    </row>
    <row r="62" spans="6:9" x14ac:dyDescent="0.2">
      <c r="F62" s="96"/>
      <c r="G62" s="97"/>
      <c r="H62" s="97"/>
      <c r="I62" s="98"/>
    </row>
    <row r="63" spans="6:9" x14ac:dyDescent="0.2">
      <c r="F63" s="96"/>
      <c r="G63" s="97"/>
      <c r="H63" s="97"/>
      <c r="I63" s="98"/>
    </row>
    <row r="64" spans="6:9" x14ac:dyDescent="0.2">
      <c r="F64" s="96"/>
      <c r="G64" s="97"/>
      <c r="H64" s="97"/>
      <c r="I64" s="98"/>
    </row>
    <row r="65" spans="6:9" x14ac:dyDescent="0.2">
      <c r="F65" s="96"/>
      <c r="G65" s="97"/>
      <c r="H65" s="97"/>
      <c r="I65" s="98"/>
    </row>
  </sheetData>
  <sheetProtection selectLockedCells="1" selectUnlockedCells="1"/>
  <mergeCells count="5">
    <mergeCell ref="A1:B1"/>
    <mergeCell ref="A2:B2"/>
    <mergeCell ref="A4:I4"/>
    <mergeCell ref="A10:I10"/>
    <mergeCell ref="H14:I14"/>
  </mergeCells>
  <phoneticPr fontId="7" type="noConversion"/>
  <pageMargins left="0.59027777777777779" right="0.39374999999999999" top="0.98402777777777772" bottom="0.98402777777777772" header="0.51180555555555551" footer="0.51180555555555551"/>
  <pageSetup paperSize="9" firstPageNumber="0" orientation="landscape" horizontalDpi="300" verticalDpi="300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129"/>
  <sheetViews>
    <sheetView topLeftCell="A32" zoomScale="140" zoomScaleNormal="140" workbookViewId="0">
      <selection activeCell="N22" sqref="N22"/>
    </sheetView>
  </sheetViews>
  <sheetFormatPr defaultColWidth="11.42578125" defaultRowHeight="12.75" x14ac:dyDescent="0.2"/>
  <cols>
    <col min="1" max="1" width="3.85546875" style="99" customWidth="1"/>
    <col min="2" max="2" width="12" style="99" customWidth="1"/>
    <col min="3" max="3" width="64.7109375" style="99" customWidth="1"/>
    <col min="4" max="4" width="5.42578125" style="99" customWidth="1"/>
    <col min="5" max="5" width="8.42578125" style="100" customWidth="1"/>
    <col min="6" max="6" width="9.85546875" style="99" customWidth="1"/>
    <col min="7" max="7" width="13.85546875" style="99" customWidth="1"/>
    <col min="8" max="8" width="11.7109375" style="99" customWidth="1"/>
    <col min="9" max="195" width="9.140625" style="99" customWidth="1"/>
  </cols>
  <sheetData>
    <row r="1" spans="1:195" ht="15.75" x14ac:dyDescent="0.25">
      <c r="A1" s="209" t="s">
        <v>48</v>
      </c>
      <c r="B1" s="209"/>
      <c r="C1" s="209"/>
      <c r="D1" s="209"/>
      <c r="E1" s="209"/>
      <c r="F1" s="209"/>
      <c r="G1" s="209"/>
    </row>
    <row r="2" spans="1:195" ht="13.5" thickBot="1" x14ac:dyDescent="0.25">
      <c r="A2" s="101"/>
      <c r="B2" s="102"/>
      <c r="C2" s="103"/>
      <c r="D2" s="103"/>
      <c r="E2" s="104"/>
      <c r="F2" s="103"/>
      <c r="G2" s="103"/>
    </row>
    <row r="3" spans="1:195" ht="13.5" thickBot="1" x14ac:dyDescent="0.25">
      <c r="A3" s="210" t="s">
        <v>49</v>
      </c>
      <c r="B3" s="211"/>
      <c r="C3" s="175" t="s">
        <v>89</v>
      </c>
      <c r="D3" s="160"/>
      <c r="E3" s="160"/>
      <c r="F3" s="161"/>
      <c r="G3" s="125"/>
    </row>
    <row r="4" spans="1:195" ht="13.5" thickBot="1" x14ac:dyDescent="0.25">
      <c r="A4" s="212" t="s">
        <v>1</v>
      </c>
      <c r="B4" s="213"/>
      <c r="C4" s="160"/>
      <c r="D4" s="121"/>
      <c r="E4" s="122"/>
      <c r="F4" s="122"/>
      <c r="G4" s="123"/>
    </row>
    <row r="5" spans="1:195" ht="13.5" thickBot="1" x14ac:dyDescent="0.25">
      <c r="A5" s="105"/>
      <c r="B5" s="106"/>
      <c r="C5" s="106"/>
      <c r="D5" s="101"/>
      <c r="E5" s="107"/>
      <c r="F5" s="101"/>
      <c r="G5" s="108"/>
    </row>
    <row r="6" spans="1:195" ht="13.5" thickBot="1" x14ac:dyDescent="0.25">
      <c r="A6" s="163" t="s">
        <v>50</v>
      </c>
      <c r="B6" s="179" t="s">
        <v>51</v>
      </c>
      <c r="C6" s="180"/>
      <c r="D6" s="164" t="s">
        <v>52</v>
      </c>
      <c r="E6" s="165" t="s">
        <v>53</v>
      </c>
      <c r="F6" s="164" t="s">
        <v>54</v>
      </c>
      <c r="G6" s="166" t="s">
        <v>55</v>
      </c>
      <c r="GM6"/>
    </row>
    <row r="7" spans="1:195" ht="15" x14ac:dyDescent="0.25">
      <c r="A7" s="167" t="s">
        <v>56</v>
      </c>
      <c r="B7" s="205" t="s">
        <v>79</v>
      </c>
      <c r="C7" s="206"/>
      <c r="D7" s="168"/>
      <c r="E7" s="169"/>
      <c r="F7" s="169"/>
      <c r="G7" s="191">
        <f>SUM(G8:G8)</f>
        <v>0</v>
      </c>
      <c r="H7" s="183"/>
      <c r="I7" s="183"/>
      <c r="J7" s="183"/>
      <c r="K7" s="183"/>
      <c r="L7" s="183"/>
      <c r="GM7"/>
    </row>
    <row r="8" spans="1:195" ht="13.5" thickBot="1" x14ac:dyDescent="0.25">
      <c r="A8" s="186">
        <v>1</v>
      </c>
      <c r="B8" s="207" t="s">
        <v>105</v>
      </c>
      <c r="C8" s="208"/>
      <c r="D8" s="187" t="s">
        <v>58</v>
      </c>
      <c r="E8" s="113">
        <f>380+246+388+47+75+190+120+210</f>
        <v>1656</v>
      </c>
      <c r="F8" s="218"/>
      <c r="G8" s="192">
        <f t="shared" ref="G8:G46" si="0">E8*F8</f>
        <v>0</v>
      </c>
      <c r="GA8"/>
      <c r="GB8"/>
      <c r="GC8"/>
      <c r="GD8"/>
      <c r="GE8"/>
      <c r="GF8"/>
      <c r="GG8"/>
      <c r="GH8"/>
      <c r="GI8"/>
      <c r="GJ8"/>
      <c r="GK8"/>
      <c r="GL8"/>
      <c r="GM8"/>
    </row>
    <row r="9" spans="1:195" ht="15" x14ac:dyDescent="0.25">
      <c r="A9" s="167" t="s">
        <v>56</v>
      </c>
      <c r="B9" s="205" t="s">
        <v>62</v>
      </c>
      <c r="C9" s="206"/>
      <c r="D9" s="168"/>
      <c r="E9" s="169"/>
      <c r="F9" s="169"/>
      <c r="G9" s="191">
        <f>SUM(G10:G25)</f>
        <v>0</v>
      </c>
      <c r="GB9"/>
      <c r="GC9"/>
      <c r="GD9"/>
      <c r="GE9"/>
      <c r="GF9"/>
      <c r="GG9"/>
      <c r="GH9"/>
      <c r="GI9"/>
      <c r="GJ9"/>
      <c r="GK9"/>
      <c r="GL9"/>
      <c r="GM9"/>
    </row>
    <row r="10" spans="1:195" x14ac:dyDescent="0.2">
      <c r="A10" s="115">
        <v>2</v>
      </c>
      <c r="B10" s="184" t="s">
        <v>90</v>
      </c>
      <c r="C10" s="185"/>
      <c r="D10" s="112" t="s">
        <v>58</v>
      </c>
      <c r="E10" s="113">
        <f>380+246+388+47+75+190+120+210</f>
        <v>1656</v>
      </c>
      <c r="F10" s="218"/>
      <c r="G10" s="192">
        <f t="shared" si="0"/>
        <v>0</v>
      </c>
      <c r="GB10"/>
      <c r="GC10"/>
      <c r="GD10"/>
      <c r="GE10"/>
      <c r="GF10"/>
      <c r="GG10"/>
      <c r="GH10"/>
      <c r="GI10"/>
      <c r="GJ10"/>
      <c r="GK10"/>
      <c r="GL10"/>
      <c r="GM10"/>
    </row>
    <row r="11" spans="1:195" ht="12.75" customHeight="1" x14ac:dyDescent="0.2">
      <c r="A11" s="115">
        <v>3</v>
      </c>
      <c r="B11" s="184" t="s">
        <v>91</v>
      </c>
      <c r="C11" s="185"/>
      <c r="D11" s="112" t="s">
        <v>58</v>
      </c>
      <c r="E11" s="113">
        <f>380+246+388+47+75+190+120+210</f>
        <v>1656</v>
      </c>
      <c r="F11" s="218"/>
      <c r="G11" s="192">
        <f t="shared" si="0"/>
        <v>0</v>
      </c>
      <c r="GB11"/>
      <c r="GC11"/>
      <c r="GD11"/>
      <c r="GE11"/>
      <c r="GF11"/>
      <c r="GG11"/>
      <c r="GH11"/>
      <c r="GI11"/>
      <c r="GJ11"/>
      <c r="GK11"/>
      <c r="GL11"/>
      <c r="GM11"/>
    </row>
    <row r="12" spans="1:195" ht="12" customHeight="1" x14ac:dyDescent="0.2">
      <c r="A12" s="115">
        <v>4</v>
      </c>
      <c r="B12" s="184" t="s">
        <v>92</v>
      </c>
      <c r="C12" s="185"/>
      <c r="D12" s="112" t="s">
        <v>58</v>
      </c>
      <c r="E12" s="113">
        <f>380+246+388+47+75+190+120+210</f>
        <v>1656</v>
      </c>
      <c r="F12" s="218"/>
      <c r="G12" s="192">
        <f t="shared" si="0"/>
        <v>0</v>
      </c>
      <c r="GB12"/>
      <c r="GC12"/>
      <c r="GD12"/>
      <c r="GE12"/>
      <c r="GF12"/>
      <c r="GG12"/>
      <c r="GH12"/>
      <c r="GI12"/>
      <c r="GJ12"/>
      <c r="GK12"/>
      <c r="GL12"/>
      <c r="GM12"/>
    </row>
    <row r="13" spans="1:195" x14ac:dyDescent="0.2">
      <c r="A13" s="115">
        <v>5</v>
      </c>
      <c r="B13" s="184" t="s">
        <v>87</v>
      </c>
      <c r="C13" s="174"/>
      <c r="D13" s="112" t="s">
        <v>63</v>
      </c>
      <c r="E13" s="113">
        <v>115</v>
      </c>
      <c r="F13" s="218"/>
      <c r="G13" s="192">
        <f t="shared" si="0"/>
        <v>0</v>
      </c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</row>
    <row r="14" spans="1:195" x14ac:dyDescent="0.2">
      <c r="A14" s="115">
        <v>6</v>
      </c>
      <c r="B14" s="194" t="s">
        <v>104</v>
      </c>
      <c r="C14" s="185"/>
      <c r="D14" s="112" t="s">
        <v>58</v>
      </c>
      <c r="E14" s="113">
        <f>380+246+388+47+75+190+120+210</f>
        <v>1656</v>
      </c>
      <c r="F14" s="218"/>
      <c r="G14" s="192">
        <f t="shared" si="0"/>
        <v>0</v>
      </c>
      <c r="GB14"/>
      <c r="GC14"/>
      <c r="GD14"/>
      <c r="GE14"/>
      <c r="GF14"/>
      <c r="GG14"/>
      <c r="GH14"/>
      <c r="GI14"/>
      <c r="GJ14"/>
      <c r="GK14"/>
      <c r="GL14"/>
      <c r="GM14"/>
    </row>
    <row r="15" spans="1:195" s="99" customFormat="1" x14ac:dyDescent="0.2">
      <c r="A15" s="115">
        <v>7</v>
      </c>
      <c r="B15" s="184" t="s">
        <v>73</v>
      </c>
      <c r="C15" s="185"/>
      <c r="D15" s="112" t="s">
        <v>58</v>
      </c>
      <c r="E15" s="113">
        <f>380+246+388+47+75+190+120+210</f>
        <v>1656</v>
      </c>
      <c r="F15" s="218"/>
      <c r="G15" s="192">
        <f t="shared" si="0"/>
        <v>0</v>
      </c>
    </row>
    <row r="16" spans="1:195" s="99" customFormat="1" x14ac:dyDescent="0.2">
      <c r="A16" s="115">
        <v>8</v>
      </c>
      <c r="B16" s="189" t="s">
        <v>83</v>
      </c>
      <c r="C16" s="190"/>
      <c r="D16" s="112" t="s">
        <v>58</v>
      </c>
      <c r="E16" s="113">
        <f>380+246+388+47+75+190+120+210</f>
        <v>1656</v>
      </c>
      <c r="F16" s="218"/>
      <c r="G16" s="192">
        <f t="shared" si="0"/>
        <v>0</v>
      </c>
    </row>
    <row r="17" spans="1:195" x14ac:dyDescent="0.2">
      <c r="A17" s="115">
        <v>9</v>
      </c>
      <c r="B17" s="189" t="s">
        <v>93</v>
      </c>
      <c r="C17" s="190"/>
      <c r="D17" s="112" t="s">
        <v>58</v>
      </c>
      <c r="E17" s="113">
        <v>345</v>
      </c>
      <c r="F17" s="218"/>
      <c r="G17" s="192">
        <f t="shared" si="0"/>
        <v>0</v>
      </c>
      <c r="GB17"/>
      <c r="GC17"/>
      <c r="GD17"/>
      <c r="GE17"/>
      <c r="GF17"/>
      <c r="GG17"/>
      <c r="GH17"/>
      <c r="GI17"/>
      <c r="GJ17"/>
      <c r="GK17"/>
      <c r="GL17"/>
      <c r="GM17"/>
    </row>
    <row r="18" spans="1:195" x14ac:dyDescent="0.2">
      <c r="A18" s="115">
        <v>10</v>
      </c>
      <c r="B18" s="189" t="s">
        <v>94</v>
      </c>
      <c r="C18" s="190"/>
      <c r="D18" s="112" t="s">
        <v>82</v>
      </c>
      <c r="E18" s="113">
        <v>542</v>
      </c>
      <c r="F18" s="218"/>
      <c r="G18" s="192">
        <f t="shared" si="0"/>
        <v>0</v>
      </c>
      <c r="GB18"/>
      <c r="GC18"/>
      <c r="GD18"/>
      <c r="GE18"/>
      <c r="GF18"/>
      <c r="GG18"/>
      <c r="GH18"/>
      <c r="GI18"/>
      <c r="GJ18"/>
      <c r="GK18"/>
      <c r="GL18"/>
      <c r="GM18"/>
    </row>
    <row r="19" spans="1:195" s="99" customFormat="1" x14ac:dyDescent="0.2">
      <c r="A19" s="115">
        <v>11</v>
      </c>
      <c r="B19" s="184" t="s">
        <v>100</v>
      </c>
      <c r="C19" s="185"/>
      <c r="D19" s="112" t="s">
        <v>82</v>
      </c>
      <c r="E19" s="113">
        <v>945</v>
      </c>
      <c r="F19" s="218"/>
      <c r="G19" s="192">
        <f t="shared" si="0"/>
        <v>0</v>
      </c>
    </row>
    <row r="20" spans="1:195" s="99" customFormat="1" x14ac:dyDescent="0.2">
      <c r="A20" s="115">
        <v>12</v>
      </c>
      <c r="B20" s="184" t="s">
        <v>96</v>
      </c>
      <c r="C20" s="185"/>
      <c r="D20" s="187" t="s">
        <v>58</v>
      </c>
      <c r="E20" s="188">
        <f>24*15</f>
        <v>360</v>
      </c>
      <c r="F20" s="218"/>
      <c r="G20" s="192">
        <f t="shared" si="0"/>
        <v>0</v>
      </c>
    </row>
    <row r="21" spans="1:195" x14ac:dyDescent="0.2">
      <c r="A21" s="115">
        <v>13</v>
      </c>
      <c r="B21" s="184" t="s">
        <v>103</v>
      </c>
      <c r="C21" s="185"/>
      <c r="D21" s="187" t="s">
        <v>57</v>
      </c>
      <c r="E21" s="188">
        <v>1</v>
      </c>
      <c r="F21" s="218"/>
      <c r="G21" s="192">
        <f t="shared" si="0"/>
        <v>0</v>
      </c>
      <c r="GB21"/>
      <c r="GC21"/>
      <c r="GD21"/>
      <c r="GE21"/>
      <c r="GF21"/>
      <c r="GG21"/>
      <c r="GH21"/>
      <c r="GI21"/>
      <c r="GJ21"/>
      <c r="GK21"/>
      <c r="GL21"/>
      <c r="GM21"/>
    </row>
    <row r="22" spans="1:195" x14ac:dyDescent="0.2">
      <c r="A22" s="115">
        <v>14</v>
      </c>
      <c r="B22" s="189" t="s">
        <v>98</v>
      </c>
      <c r="C22" s="190"/>
      <c r="D22" s="112" t="s">
        <v>57</v>
      </c>
      <c r="E22" s="113">
        <v>1</v>
      </c>
      <c r="F22" s="218"/>
      <c r="G22" s="192">
        <f t="shared" ref="G22:G23" si="1">E22*F22</f>
        <v>0</v>
      </c>
      <c r="GB22"/>
      <c r="GC22"/>
      <c r="GD22"/>
      <c r="GE22"/>
      <c r="GF22"/>
      <c r="GG22"/>
      <c r="GH22"/>
      <c r="GI22"/>
      <c r="GJ22"/>
      <c r="GK22"/>
      <c r="GL22"/>
      <c r="GM22"/>
    </row>
    <row r="23" spans="1:195" x14ac:dyDescent="0.2">
      <c r="A23" s="115">
        <v>15</v>
      </c>
      <c r="B23" s="189" t="s">
        <v>99</v>
      </c>
      <c r="C23" s="190"/>
      <c r="D23" s="112" t="s">
        <v>57</v>
      </c>
      <c r="E23" s="113">
        <v>1</v>
      </c>
      <c r="F23" s="218"/>
      <c r="G23" s="192">
        <f t="shared" si="1"/>
        <v>0</v>
      </c>
      <c r="GB23"/>
      <c r="GC23"/>
      <c r="GD23"/>
      <c r="GE23"/>
      <c r="GF23"/>
      <c r="GG23"/>
      <c r="GH23"/>
      <c r="GI23"/>
      <c r="GJ23"/>
      <c r="GK23"/>
      <c r="GL23"/>
      <c r="GM23"/>
    </row>
    <row r="24" spans="1:195" x14ac:dyDescent="0.2">
      <c r="A24" s="115">
        <v>16</v>
      </c>
      <c r="B24" s="184" t="s">
        <v>106</v>
      </c>
      <c r="C24" s="185"/>
      <c r="D24" s="112" t="s">
        <v>107</v>
      </c>
      <c r="E24" s="113">
        <v>5</v>
      </c>
      <c r="F24" s="218"/>
      <c r="G24" s="192">
        <f t="shared" si="0"/>
        <v>0</v>
      </c>
      <c r="GB24"/>
      <c r="GC24"/>
      <c r="GD24"/>
      <c r="GE24"/>
      <c r="GF24"/>
      <c r="GG24"/>
      <c r="GH24"/>
      <c r="GI24"/>
      <c r="GJ24"/>
      <c r="GK24"/>
      <c r="GL24"/>
      <c r="GM24"/>
    </row>
    <row r="25" spans="1:195" ht="13.5" thickBot="1" x14ac:dyDescent="0.25">
      <c r="A25" s="115">
        <v>17</v>
      </c>
      <c r="B25" s="184" t="s">
        <v>108</v>
      </c>
      <c r="C25" s="185"/>
      <c r="D25" s="112" t="s">
        <v>107</v>
      </c>
      <c r="E25" s="113">
        <v>16</v>
      </c>
      <c r="F25" s="218"/>
      <c r="G25" s="192">
        <f t="shared" si="0"/>
        <v>0</v>
      </c>
      <c r="GB25"/>
      <c r="GC25"/>
      <c r="GD25"/>
      <c r="GE25"/>
      <c r="GF25"/>
      <c r="GG25"/>
      <c r="GH25"/>
      <c r="GI25"/>
      <c r="GJ25"/>
      <c r="GK25"/>
      <c r="GL25"/>
      <c r="GM25"/>
    </row>
    <row r="26" spans="1:195" ht="15" x14ac:dyDescent="0.25">
      <c r="A26" s="167" t="s">
        <v>56</v>
      </c>
      <c r="B26" s="205" t="s">
        <v>66</v>
      </c>
      <c r="C26" s="206"/>
      <c r="D26" s="168"/>
      <c r="E26" s="169"/>
      <c r="F26" s="169"/>
      <c r="G26" s="191">
        <f>SUM(G27:G27)</f>
        <v>0</v>
      </c>
      <c r="GB26"/>
      <c r="GC26"/>
      <c r="GD26"/>
      <c r="GE26"/>
      <c r="GF26"/>
      <c r="GG26"/>
      <c r="GH26"/>
      <c r="GI26"/>
      <c r="GJ26"/>
      <c r="GK26"/>
      <c r="GL26"/>
      <c r="GM26"/>
    </row>
    <row r="27" spans="1:195" ht="13.5" thickBot="1" x14ac:dyDescent="0.25">
      <c r="A27" s="115">
        <v>18</v>
      </c>
      <c r="B27" s="173" t="s">
        <v>77</v>
      </c>
      <c r="C27" s="174"/>
      <c r="D27" s="112" t="s">
        <v>65</v>
      </c>
      <c r="E27" s="113">
        <v>24</v>
      </c>
      <c r="F27" s="218"/>
      <c r="G27" s="192">
        <f t="shared" si="0"/>
        <v>0</v>
      </c>
    </row>
    <row r="28" spans="1:195" ht="15" x14ac:dyDescent="0.25">
      <c r="A28" s="167" t="s">
        <v>56</v>
      </c>
      <c r="B28" s="205" t="s">
        <v>85</v>
      </c>
      <c r="C28" s="206"/>
      <c r="D28" s="168"/>
      <c r="E28" s="169"/>
      <c r="F28" s="169"/>
      <c r="G28" s="191">
        <f>SUM(G29:G32)</f>
        <v>0</v>
      </c>
    </row>
    <row r="29" spans="1:195" x14ac:dyDescent="0.2">
      <c r="A29" s="115">
        <v>19</v>
      </c>
      <c r="B29" s="173" t="s">
        <v>84</v>
      </c>
      <c r="C29" s="174"/>
      <c r="D29" s="112" t="s">
        <v>63</v>
      </c>
      <c r="E29" s="113">
        <v>287</v>
      </c>
      <c r="F29" s="218"/>
      <c r="G29" s="192">
        <f t="shared" si="0"/>
        <v>0</v>
      </c>
    </row>
    <row r="30" spans="1:195" x14ac:dyDescent="0.2">
      <c r="A30" s="115">
        <v>20</v>
      </c>
      <c r="B30" s="173" t="s">
        <v>97</v>
      </c>
      <c r="C30" s="174"/>
      <c r="D30" s="112" t="s">
        <v>63</v>
      </c>
      <c r="E30" s="113">
        <v>763</v>
      </c>
      <c r="F30" s="218"/>
      <c r="G30" s="192">
        <f t="shared" si="0"/>
        <v>0</v>
      </c>
    </row>
    <row r="31" spans="1:195" x14ac:dyDescent="0.2">
      <c r="A31" s="115">
        <v>21</v>
      </c>
      <c r="B31" s="173" t="s">
        <v>80</v>
      </c>
      <c r="C31" s="174"/>
      <c r="D31" s="112" t="s">
        <v>63</v>
      </c>
      <c r="E31" s="113">
        <v>763</v>
      </c>
      <c r="F31" s="218"/>
      <c r="G31" s="192">
        <f t="shared" si="0"/>
        <v>0</v>
      </c>
    </row>
    <row r="32" spans="1:195" ht="13.5" thickBot="1" x14ac:dyDescent="0.25">
      <c r="A32" s="115">
        <v>22</v>
      </c>
      <c r="B32" s="173" t="s">
        <v>101</v>
      </c>
      <c r="C32" s="174"/>
      <c r="D32" s="112" t="s">
        <v>82</v>
      </c>
      <c r="E32" s="113">
        <v>287</v>
      </c>
      <c r="F32" s="218"/>
      <c r="G32" s="192">
        <f t="shared" si="0"/>
        <v>0</v>
      </c>
    </row>
    <row r="33" spans="1:7" ht="15" x14ac:dyDescent="0.25">
      <c r="A33" s="167" t="s">
        <v>56</v>
      </c>
      <c r="B33" s="205" t="s">
        <v>64</v>
      </c>
      <c r="C33" s="206"/>
      <c r="D33" s="168"/>
      <c r="E33" s="169"/>
      <c r="F33" s="169"/>
      <c r="G33" s="191">
        <f>SUM(G34:G35)</f>
        <v>0</v>
      </c>
    </row>
    <row r="34" spans="1:7" x14ac:dyDescent="0.2">
      <c r="A34" s="186">
        <v>23</v>
      </c>
      <c r="B34" s="194" t="s">
        <v>102</v>
      </c>
      <c r="C34" s="185"/>
      <c r="D34" s="187" t="s">
        <v>58</v>
      </c>
      <c r="E34" s="188">
        <f>24*15</f>
        <v>360</v>
      </c>
      <c r="F34" s="218"/>
      <c r="G34" s="192">
        <f t="shared" si="0"/>
        <v>0</v>
      </c>
    </row>
    <row r="35" spans="1:7" ht="13.5" thickBot="1" x14ac:dyDescent="0.25">
      <c r="A35" s="186">
        <v>24</v>
      </c>
      <c r="B35" s="184" t="s">
        <v>88</v>
      </c>
      <c r="C35" s="185"/>
      <c r="D35" s="187" t="s">
        <v>58</v>
      </c>
      <c r="E35" s="113">
        <f>380+246+388+47+75+190+120+210</f>
        <v>1656</v>
      </c>
      <c r="F35" s="218"/>
      <c r="G35" s="192">
        <f t="shared" si="0"/>
        <v>0</v>
      </c>
    </row>
    <row r="36" spans="1:7" ht="15" x14ac:dyDescent="0.25">
      <c r="A36" s="167" t="s">
        <v>56</v>
      </c>
      <c r="B36" s="205" t="s">
        <v>67</v>
      </c>
      <c r="C36" s="206"/>
      <c r="D36" s="168"/>
      <c r="E36" s="169"/>
      <c r="F36" s="169"/>
      <c r="G36" s="191">
        <f>SUM(G37)</f>
        <v>0</v>
      </c>
    </row>
    <row r="37" spans="1:7" x14ac:dyDescent="0.2">
      <c r="A37" s="115">
        <v>25</v>
      </c>
      <c r="B37" s="214" t="s">
        <v>68</v>
      </c>
      <c r="C37" s="215"/>
      <c r="D37" s="112" t="s">
        <v>63</v>
      </c>
      <c r="E37" s="113">
        <v>96</v>
      </c>
      <c r="F37" s="218"/>
      <c r="G37" s="192">
        <f t="shared" si="0"/>
        <v>0</v>
      </c>
    </row>
    <row r="38" spans="1:7" ht="15" x14ac:dyDescent="0.25">
      <c r="A38" s="114" t="s">
        <v>60</v>
      </c>
      <c r="B38" s="216" t="s">
        <v>61</v>
      </c>
      <c r="C38" s="217"/>
      <c r="D38" s="110"/>
      <c r="E38" s="111"/>
      <c r="F38" s="111"/>
      <c r="G38" s="193">
        <f>SUM(G39)</f>
        <v>0</v>
      </c>
    </row>
    <row r="39" spans="1:7" ht="13.5" thickBot="1" x14ac:dyDescent="0.25">
      <c r="A39" s="115">
        <v>26</v>
      </c>
      <c r="B39" s="171" t="s">
        <v>86</v>
      </c>
      <c r="C39" s="172"/>
      <c r="D39" s="112" t="s">
        <v>57</v>
      </c>
      <c r="E39" s="113">
        <v>1</v>
      </c>
      <c r="F39" s="218"/>
      <c r="G39" s="192">
        <f t="shared" si="0"/>
        <v>0</v>
      </c>
    </row>
    <row r="40" spans="1:7" ht="15" x14ac:dyDescent="0.25">
      <c r="A40" s="167" t="s">
        <v>56</v>
      </c>
      <c r="B40" s="205" t="s">
        <v>69</v>
      </c>
      <c r="C40" s="206"/>
      <c r="D40" s="168"/>
      <c r="E40" s="169"/>
      <c r="F40" s="169"/>
      <c r="G40" s="191">
        <f>SUM(G41:G46)</f>
        <v>0</v>
      </c>
    </row>
    <row r="41" spans="1:7" x14ac:dyDescent="0.2">
      <c r="A41" s="115">
        <v>27</v>
      </c>
      <c r="B41" s="214" t="s">
        <v>78</v>
      </c>
      <c r="C41" s="215"/>
      <c r="D41" s="112" t="s">
        <v>57</v>
      </c>
      <c r="E41" s="113">
        <v>1</v>
      </c>
      <c r="F41" s="218"/>
      <c r="G41" s="192">
        <f t="shared" si="0"/>
        <v>0</v>
      </c>
    </row>
    <row r="42" spans="1:7" x14ac:dyDescent="0.2">
      <c r="A42" s="115">
        <v>28</v>
      </c>
      <c r="B42" s="171" t="s">
        <v>70</v>
      </c>
      <c r="C42" s="172"/>
      <c r="D42" s="112" t="s">
        <v>57</v>
      </c>
      <c r="E42" s="113">
        <v>1</v>
      </c>
      <c r="F42" s="218"/>
      <c r="G42" s="192">
        <f t="shared" si="0"/>
        <v>0</v>
      </c>
    </row>
    <row r="43" spans="1:7" x14ac:dyDescent="0.2">
      <c r="A43" s="115">
        <v>29</v>
      </c>
      <c r="B43" s="214" t="s">
        <v>71</v>
      </c>
      <c r="C43" s="215"/>
      <c r="D43" s="112" t="s">
        <v>57</v>
      </c>
      <c r="E43" s="113">
        <v>1</v>
      </c>
      <c r="F43" s="218"/>
      <c r="G43" s="192">
        <f t="shared" si="0"/>
        <v>0</v>
      </c>
    </row>
    <row r="44" spans="1:7" x14ac:dyDescent="0.2">
      <c r="A44" s="115">
        <v>30</v>
      </c>
      <c r="B44" s="173" t="s">
        <v>95</v>
      </c>
      <c r="C44" s="174"/>
      <c r="D44" s="112" t="s">
        <v>57</v>
      </c>
      <c r="E44" s="113">
        <v>1</v>
      </c>
      <c r="F44" s="218"/>
      <c r="G44" s="192">
        <f t="shared" si="0"/>
        <v>0</v>
      </c>
    </row>
    <row r="45" spans="1:7" x14ac:dyDescent="0.2">
      <c r="A45" s="115">
        <v>31</v>
      </c>
      <c r="B45" s="173" t="s">
        <v>81</v>
      </c>
      <c r="C45" s="174"/>
      <c r="D45" s="112" t="s">
        <v>58</v>
      </c>
      <c r="E45" s="113">
        <v>345</v>
      </c>
      <c r="F45" s="218"/>
      <c r="G45" s="192">
        <f t="shared" si="0"/>
        <v>0</v>
      </c>
    </row>
    <row r="46" spans="1:7" x14ac:dyDescent="0.2">
      <c r="A46" s="115">
        <v>32</v>
      </c>
      <c r="B46" s="173" t="s">
        <v>72</v>
      </c>
      <c r="C46" s="174"/>
      <c r="D46" s="112" t="s">
        <v>57</v>
      </c>
      <c r="E46" s="113">
        <v>1</v>
      </c>
      <c r="F46" s="218"/>
      <c r="G46" s="192">
        <f t="shared" si="0"/>
        <v>0</v>
      </c>
    </row>
    <row r="47" spans="1:7" ht="15.75" thickBot="1" x14ac:dyDescent="0.3">
      <c r="A47" s="116"/>
      <c r="B47" s="117" t="s">
        <v>59</v>
      </c>
      <c r="C47" s="118"/>
      <c r="D47" s="119"/>
      <c r="E47" s="120"/>
      <c r="F47" s="120"/>
      <c r="G47" s="133">
        <f>SUM(G7+G9+G26+G28+G33+G36+G38+G40)</f>
        <v>0</v>
      </c>
    </row>
    <row r="48" spans="1:7" x14ac:dyDescent="0.2">
      <c r="E48" s="99"/>
    </row>
    <row r="49" spans="1:5" x14ac:dyDescent="0.2">
      <c r="A49" s="162"/>
      <c r="C49" s="162"/>
      <c r="E49" s="99"/>
    </row>
    <row r="50" spans="1:5" x14ac:dyDescent="0.2">
      <c r="A50" s="162"/>
      <c r="C50" s="162"/>
      <c r="E50" s="99"/>
    </row>
    <row r="51" spans="1:5" x14ac:dyDescent="0.2">
      <c r="A51" s="162"/>
      <c r="C51" s="162"/>
      <c r="E51" s="99"/>
    </row>
    <row r="52" spans="1:5" x14ac:dyDescent="0.2">
      <c r="A52" s="162"/>
      <c r="E52" s="99"/>
    </row>
    <row r="53" spans="1:5" x14ac:dyDescent="0.2">
      <c r="A53" s="162"/>
      <c r="E53" s="99"/>
    </row>
    <row r="54" spans="1:5" x14ac:dyDescent="0.2">
      <c r="A54" s="162"/>
      <c r="E54" s="99"/>
    </row>
    <row r="55" spans="1:5" x14ac:dyDescent="0.2">
      <c r="A55" s="162"/>
      <c r="E55" s="99"/>
    </row>
    <row r="56" spans="1:5" x14ac:dyDescent="0.2">
      <c r="E56" s="99"/>
    </row>
    <row r="57" spans="1:5" x14ac:dyDescent="0.2">
      <c r="A57" s="162"/>
      <c r="B57" s="162"/>
      <c r="E57" s="99"/>
    </row>
    <row r="58" spans="1:5" x14ac:dyDescent="0.2">
      <c r="A58" s="162"/>
      <c r="E58" s="99"/>
    </row>
    <row r="59" spans="1:5" x14ac:dyDescent="0.2">
      <c r="E59" s="99"/>
    </row>
    <row r="60" spans="1:5" x14ac:dyDescent="0.2">
      <c r="A60" s="162"/>
      <c r="E60" s="99"/>
    </row>
    <row r="61" spans="1:5" x14ac:dyDescent="0.2">
      <c r="E61" s="99"/>
    </row>
    <row r="62" spans="1:5" x14ac:dyDescent="0.2">
      <c r="A62" s="162"/>
      <c r="E62" s="99"/>
    </row>
    <row r="63" spans="1:5" x14ac:dyDescent="0.2">
      <c r="E63" s="99"/>
    </row>
    <row r="64" spans="1:5" x14ac:dyDescent="0.2">
      <c r="A64" s="162"/>
      <c r="E64" s="99"/>
    </row>
    <row r="65" spans="1:5" x14ac:dyDescent="0.2">
      <c r="E65" s="99"/>
    </row>
    <row r="66" spans="1:5" x14ac:dyDescent="0.2">
      <c r="A66" s="162"/>
      <c r="E66" s="99"/>
    </row>
    <row r="67" spans="1:5" x14ac:dyDescent="0.2">
      <c r="A67" s="162"/>
      <c r="E67" s="99"/>
    </row>
    <row r="68" spans="1:5" x14ac:dyDescent="0.2">
      <c r="E68" s="99"/>
    </row>
    <row r="69" spans="1:5" x14ac:dyDescent="0.2">
      <c r="A69" s="162"/>
      <c r="E69" s="99"/>
    </row>
    <row r="70" spans="1:5" x14ac:dyDescent="0.2">
      <c r="E70" s="99"/>
    </row>
    <row r="71" spans="1:5" x14ac:dyDescent="0.2">
      <c r="A71" s="162"/>
      <c r="E71" s="99"/>
    </row>
    <row r="72" spans="1:5" x14ac:dyDescent="0.2">
      <c r="E72" s="99"/>
    </row>
    <row r="73" spans="1:5" x14ac:dyDescent="0.2">
      <c r="A73" s="162"/>
      <c r="E73" s="99"/>
    </row>
    <row r="74" spans="1:5" x14ac:dyDescent="0.2">
      <c r="E74" s="99"/>
    </row>
    <row r="75" spans="1:5" x14ac:dyDescent="0.2">
      <c r="A75" s="162"/>
      <c r="E75" s="99"/>
    </row>
    <row r="76" spans="1:5" x14ac:dyDescent="0.2">
      <c r="A76" s="162"/>
      <c r="E76" s="99"/>
    </row>
    <row r="77" spans="1:5" x14ac:dyDescent="0.2">
      <c r="A77" s="162"/>
      <c r="E77" s="99"/>
    </row>
    <row r="78" spans="1:5" x14ac:dyDescent="0.2">
      <c r="E78" s="99"/>
    </row>
    <row r="79" spans="1:5" x14ac:dyDescent="0.2">
      <c r="A79" s="162"/>
      <c r="E79" s="99"/>
    </row>
    <row r="80" spans="1:5" x14ac:dyDescent="0.2">
      <c r="E80" s="99"/>
    </row>
    <row r="81" spans="1:5" x14ac:dyDescent="0.2">
      <c r="A81" s="162"/>
      <c r="E81" s="99"/>
    </row>
    <row r="82" spans="1:5" x14ac:dyDescent="0.2">
      <c r="A82" s="162"/>
      <c r="E82" s="99"/>
    </row>
    <row r="83" spans="1:5" x14ac:dyDescent="0.2">
      <c r="E83" s="99"/>
    </row>
    <row r="84" spans="1:5" x14ac:dyDescent="0.2">
      <c r="E84" s="99"/>
    </row>
    <row r="85" spans="1:5" x14ac:dyDescent="0.2">
      <c r="E85" s="99"/>
    </row>
    <row r="86" spans="1:5" x14ac:dyDescent="0.2">
      <c r="E86" s="99"/>
    </row>
    <row r="87" spans="1:5" x14ac:dyDescent="0.2">
      <c r="E87" s="99"/>
    </row>
    <row r="88" spans="1:5" x14ac:dyDescent="0.2">
      <c r="E88" s="99"/>
    </row>
    <row r="89" spans="1:5" x14ac:dyDescent="0.2">
      <c r="E89" s="99"/>
    </row>
    <row r="90" spans="1:5" x14ac:dyDescent="0.2">
      <c r="E90" s="99"/>
    </row>
    <row r="91" spans="1:5" x14ac:dyDescent="0.2">
      <c r="E91" s="99"/>
    </row>
    <row r="92" spans="1:5" x14ac:dyDescent="0.2">
      <c r="E92" s="99"/>
    </row>
    <row r="93" spans="1:5" x14ac:dyDescent="0.2">
      <c r="E93" s="99"/>
    </row>
    <row r="94" spans="1:5" x14ac:dyDescent="0.2">
      <c r="E94" s="99"/>
    </row>
    <row r="95" spans="1:5" x14ac:dyDescent="0.2">
      <c r="E95" s="99"/>
    </row>
    <row r="96" spans="1:5" x14ac:dyDescent="0.2">
      <c r="E96" s="99"/>
    </row>
    <row r="97" spans="5:5" x14ac:dyDescent="0.2">
      <c r="E97" s="99"/>
    </row>
    <row r="98" spans="5:5" x14ac:dyDescent="0.2">
      <c r="E98" s="99"/>
    </row>
    <row r="99" spans="5:5" x14ac:dyDescent="0.2">
      <c r="E99" s="99"/>
    </row>
    <row r="100" spans="5:5" x14ac:dyDescent="0.2">
      <c r="E100" s="99"/>
    </row>
    <row r="101" spans="5:5" x14ac:dyDescent="0.2">
      <c r="E101" s="99"/>
    </row>
    <row r="102" spans="5:5" x14ac:dyDescent="0.2">
      <c r="E102" s="99"/>
    </row>
    <row r="103" spans="5:5" x14ac:dyDescent="0.2">
      <c r="E103" s="99"/>
    </row>
    <row r="104" spans="5:5" x14ac:dyDescent="0.2">
      <c r="E104" s="99"/>
    </row>
    <row r="105" spans="5:5" x14ac:dyDescent="0.2">
      <c r="E105" s="99"/>
    </row>
    <row r="106" spans="5:5" x14ac:dyDescent="0.2">
      <c r="E106" s="99"/>
    </row>
    <row r="107" spans="5:5" x14ac:dyDescent="0.2">
      <c r="E107" s="99"/>
    </row>
    <row r="108" spans="5:5" x14ac:dyDescent="0.2">
      <c r="E108" s="99"/>
    </row>
    <row r="109" spans="5:5" x14ac:dyDescent="0.2">
      <c r="E109" s="99"/>
    </row>
    <row r="110" spans="5:5" x14ac:dyDescent="0.2">
      <c r="E110" s="99"/>
    </row>
    <row r="111" spans="5:5" x14ac:dyDescent="0.2">
      <c r="E111" s="99"/>
    </row>
    <row r="112" spans="5:5" x14ac:dyDescent="0.2">
      <c r="E112" s="99"/>
    </row>
    <row r="113" spans="5:5" x14ac:dyDescent="0.2">
      <c r="E113" s="99"/>
    </row>
    <row r="114" spans="5:5" x14ac:dyDescent="0.2">
      <c r="E114" s="99"/>
    </row>
    <row r="115" spans="5:5" x14ac:dyDescent="0.2">
      <c r="E115" s="99"/>
    </row>
    <row r="116" spans="5:5" x14ac:dyDescent="0.2">
      <c r="E116" s="99"/>
    </row>
    <row r="117" spans="5:5" x14ac:dyDescent="0.2">
      <c r="E117" s="99"/>
    </row>
    <row r="118" spans="5:5" x14ac:dyDescent="0.2">
      <c r="E118" s="99"/>
    </row>
    <row r="119" spans="5:5" x14ac:dyDescent="0.2">
      <c r="E119" s="99"/>
    </row>
    <row r="120" spans="5:5" x14ac:dyDescent="0.2">
      <c r="E120" s="99"/>
    </row>
    <row r="121" spans="5:5" x14ac:dyDescent="0.2">
      <c r="E121" s="99"/>
    </row>
    <row r="122" spans="5:5" x14ac:dyDescent="0.2">
      <c r="E122" s="99"/>
    </row>
    <row r="123" spans="5:5" x14ac:dyDescent="0.2">
      <c r="E123" s="99"/>
    </row>
    <row r="124" spans="5:5" x14ac:dyDescent="0.2">
      <c r="E124" s="99"/>
    </row>
    <row r="125" spans="5:5" x14ac:dyDescent="0.2">
      <c r="E125" s="99"/>
    </row>
    <row r="126" spans="5:5" x14ac:dyDescent="0.2">
      <c r="E126" s="99"/>
    </row>
    <row r="127" spans="5:5" x14ac:dyDescent="0.2">
      <c r="E127" s="99"/>
    </row>
    <row r="128" spans="5:5" x14ac:dyDescent="0.2">
      <c r="E128" s="99"/>
    </row>
    <row r="129" spans="5:5" x14ac:dyDescent="0.2">
      <c r="E129" s="99"/>
    </row>
  </sheetData>
  <sheetProtection selectLockedCells="1" selectUnlockedCells="1"/>
  <mergeCells count="15">
    <mergeCell ref="B40:C40"/>
    <mergeCell ref="B43:C43"/>
    <mergeCell ref="B41:C41"/>
    <mergeCell ref="B26:C26"/>
    <mergeCell ref="B36:C36"/>
    <mergeCell ref="B37:C37"/>
    <mergeCell ref="B33:C33"/>
    <mergeCell ref="B28:C28"/>
    <mergeCell ref="B38:C38"/>
    <mergeCell ref="B9:C9"/>
    <mergeCell ref="B8:C8"/>
    <mergeCell ref="A1:G1"/>
    <mergeCell ref="A3:B3"/>
    <mergeCell ref="A4:B4"/>
    <mergeCell ref="B7:C7"/>
  </mergeCells>
  <phoneticPr fontId="7" type="noConversion"/>
  <pageMargins left="0.59027777777777779" right="0.39374999999999999" top="0.19652777777777777" bottom="0.19652777777777777" header="0.51180555555555551" footer="0.19652777777777777"/>
  <pageSetup paperSize="8" scale="98" firstPageNumber="0" orientation="landscape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_1Excel_BuiltIn_Print_Area_2_1</vt:lpstr>
      <vt:lpstr>cisloobjektu</vt:lpstr>
      <vt:lpstr>cislostavby</vt:lpstr>
      <vt:lpstr>Datum</vt:lpstr>
      <vt:lpstr>Dil</vt:lpstr>
      <vt:lpstr>Dodavka</vt:lpstr>
      <vt:lpstr>Excel_BuiltIn_Print_Area_1</vt:lpstr>
      <vt:lpstr>Excel_BuiltIn_Print_Area_2</vt:lpstr>
      <vt:lpstr>Excel_BuiltIn_Print_Area_3_1</vt:lpstr>
      <vt:lpstr>Excel_BuiltIn_Print_Area_4</vt:lpstr>
      <vt:lpstr>Excel_BuiltIn_Print_Titles_2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Švach Jiří</cp:lastModifiedBy>
  <cp:lastPrinted>2019-11-18T12:39:51Z</cp:lastPrinted>
  <dcterms:created xsi:type="dcterms:W3CDTF">2013-10-17T08:03:54Z</dcterms:created>
  <dcterms:modified xsi:type="dcterms:W3CDTF">2020-01-13T08:38:37Z</dcterms:modified>
</cp:coreProperties>
</file>