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ATKA\ROZPOČTY\Ostrava pravé - Oprava KB1\"/>
    </mc:Choice>
  </mc:AlternateContent>
  <bookViews>
    <workbookView xWindow="0" yWindow="0" windowWidth="0" windowHeight="0"/>
  </bookViews>
  <sheets>
    <sheet name="Rekapitulace zakázky" sheetId="1" r:id="rId1"/>
    <sheet name="PS 01 - Oprava kolejové b..." sheetId="2" r:id="rId2"/>
    <sheet name="SO 01 - Úprava kolejového..." sheetId="3" r:id="rId3"/>
    <sheet name="VON - Vedlejší a ostatní ...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 01 - Oprava kolejové b...'!$C$79:$K$133</definedName>
    <definedName name="_xlnm.Print_Area" localSheetId="1">'PS 01 - Oprava kolejové b...'!$C$4:$J$39,'PS 01 - Oprava kolejové b...'!$C$45:$J$61,'PS 01 - Oprava kolejové b...'!$C$67:$K$133</definedName>
    <definedName name="_xlnm.Print_Titles" localSheetId="1">'PS 01 - Oprava kolejové b...'!$79:$79</definedName>
    <definedName name="_xlnm._FilterDatabase" localSheetId="2" hidden="1">'SO 01 - Úprava kolejového...'!$C$81:$K$163</definedName>
    <definedName name="_xlnm.Print_Area" localSheetId="2">'SO 01 - Úprava kolejového...'!$C$4:$J$39,'SO 01 - Úprava kolejového...'!$C$45:$J$63,'SO 01 - Úprava kolejového...'!$C$69:$K$163</definedName>
    <definedName name="_xlnm.Print_Titles" localSheetId="2">'SO 01 - Úprava kolejového...'!$81:$81</definedName>
    <definedName name="_xlnm._FilterDatabase" localSheetId="3" hidden="1">'VON - Vedlejší a ostatní ...'!$C$80:$K$93</definedName>
    <definedName name="_xlnm.Print_Area" localSheetId="3">'VON - Vedlejší a ostatní ...'!$C$4:$J$39,'VON - Vedlejší a ostatní ...'!$C$45:$J$62,'VON - Vedlejší a ostatní ...'!$C$68:$K$93</definedName>
    <definedName name="_xlnm.Print_Titles" localSheetId="3">'VON - Vedlejší a ostatní ...'!$80:$80</definedName>
  </definedNames>
  <calcPr/>
</workbook>
</file>

<file path=xl/calcChain.xml><?xml version="1.0" encoding="utf-8"?>
<calcChain xmlns="http://schemas.openxmlformats.org/spreadsheetml/2006/main">
  <c i="4" l="1" r="J82"/>
  <c r="J37"/>
  <c r="J36"/>
  <c i="1" r="AY57"/>
  <c i="4" r="J35"/>
  <c i="1" r="AX57"/>
  <c i="4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60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3" r="J37"/>
  <c r="J36"/>
  <c i="1" r="AY56"/>
  <c i="3" r="J35"/>
  <c i="1" r="AX56"/>
  <c i="3"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F78"/>
  <c r="F76"/>
  <c r="E74"/>
  <c r="J55"/>
  <c r="F54"/>
  <c r="F52"/>
  <c r="E50"/>
  <c r="J21"/>
  <c r="E21"/>
  <c r="J78"/>
  <c r="J20"/>
  <c r="J18"/>
  <c r="E18"/>
  <c r="F79"/>
  <c r="J17"/>
  <c r="J12"/>
  <c r="J76"/>
  <c r="E7"/>
  <c r="E72"/>
  <c i="2" r="J37"/>
  <c r="J36"/>
  <c i="1" r="AY55"/>
  <c i="2" r="J35"/>
  <c i="1" r="AX55"/>
  <c i="2"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55"/>
  <c r="J17"/>
  <c r="J12"/>
  <c r="J74"/>
  <c r="E7"/>
  <c r="E48"/>
  <c i="1" r="L50"/>
  <c r="AM50"/>
  <c r="AM49"/>
  <c r="L49"/>
  <c r="AM47"/>
  <c r="L47"/>
  <c r="L45"/>
  <c r="L44"/>
  <c i="4" r="BK92"/>
  <c r="J92"/>
  <c r="BK90"/>
  <c r="J90"/>
  <c r="BK88"/>
  <c r="J88"/>
  <c r="BK86"/>
  <c r="J86"/>
  <c r="BK84"/>
  <c r="J84"/>
  <c i="3" r="BK162"/>
  <c r="J160"/>
  <c r="BK158"/>
  <c r="BK156"/>
  <c r="J154"/>
  <c r="BK152"/>
  <c r="J150"/>
  <c r="BK145"/>
  <c r="BK143"/>
  <c r="BK141"/>
  <c r="BK139"/>
  <c r="BK137"/>
  <c r="BK131"/>
  <c r="BK125"/>
  <c r="J123"/>
  <c r="J121"/>
  <c r="J111"/>
  <c r="J109"/>
  <c r="BK103"/>
  <c r="BK99"/>
  <c r="J97"/>
  <c r="BK95"/>
  <c r="BK89"/>
  <c i="2" r="BK126"/>
  <c r="BK124"/>
  <c r="J120"/>
  <c r="BK106"/>
  <c r="BK104"/>
  <c r="J100"/>
  <c r="BK98"/>
  <c r="J88"/>
  <c r="J86"/>
  <c i="3" r="J162"/>
  <c r="BK160"/>
  <c r="J158"/>
  <c r="J156"/>
  <c r="BK154"/>
  <c r="J152"/>
  <c r="J148"/>
  <c r="J141"/>
  <c r="J137"/>
  <c r="J135"/>
  <c r="J133"/>
  <c r="J131"/>
  <c r="J127"/>
  <c r="BK117"/>
  <c r="BK115"/>
  <c r="J113"/>
  <c r="J105"/>
  <c r="J103"/>
  <c r="BK97"/>
  <c r="J95"/>
  <c r="J93"/>
  <c r="J87"/>
  <c i="2" r="BK132"/>
  <c r="BK130"/>
  <c r="J128"/>
  <c r="J126"/>
  <c r="J124"/>
  <c r="J122"/>
  <c r="BK118"/>
  <c r="BK116"/>
  <c r="J114"/>
  <c r="J108"/>
  <c r="J104"/>
  <c r="J102"/>
  <c r="BK96"/>
  <c r="BK94"/>
  <c r="J92"/>
  <c r="BK88"/>
  <c r="BK84"/>
  <c r="BK82"/>
  <c i="3" r="BK150"/>
  <c r="BK148"/>
  <c r="J145"/>
  <c r="J143"/>
  <c r="J139"/>
  <c r="BK135"/>
  <c r="J129"/>
  <c r="BK127"/>
  <c r="J125"/>
  <c r="BK123"/>
  <c r="BK121"/>
  <c r="BK119"/>
  <c r="J117"/>
  <c r="BK107"/>
  <c r="J101"/>
  <c r="J99"/>
  <c r="BK93"/>
  <c r="J91"/>
  <c r="J85"/>
  <c i="2" r="J132"/>
  <c r="J130"/>
  <c r="BK128"/>
  <c r="BK122"/>
  <c r="BK120"/>
  <c r="J118"/>
  <c r="J116"/>
  <c r="J112"/>
  <c r="BK110"/>
  <c r="BK108"/>
  <c r="BK102"/>
  <c r="BK92"/>
  <c r="J90"/>
  <c r="J84"/>
  <c r="J82"/>
  <c i="3" r="BK133"/>
  <c r="BK129"/>
  <c r="J119"/>
  <c r="J115"/>
  <c r="BK113"/>
  <c r="BK111"/>
  <c r="BK109"/>
  <c r="J107"/>
  <c r="BK105"/>
  <c r="BK101"/>
  <c r="BK91"/>
  <c r="J89"/>
  <c r="BK87"/>
  <c r="BK85"/>
  <c i="2" r="BK114"/>
  <c r="BK112"/>
  <c r="J110"/>
  <c r="J106"/>
  <c r="BK100"/>
  <c r="J98"/>
  <c r="J96"/>
  <c r="J94"/>
  <c r="BK90"/>
  <c r="BK86"/>
  <c i="1" r="AS54"/>
  <c i="2" l="1" r="P81"/>
  <c r="P80"/>
  <c i="1" r="AU55"/>
  <c i="2" r="T81"/>
  <c r="T80"/>
  <c r="BK81"/>
  <c r="J81"/>
  <c r="J60"/>
  <c i="3" r="R84"/>
  <c r="R83"/>
  <c i="2" r="R81"/>
  <c r="R80"/>
  <c i="3" r="BK84"/>
  <c r="J84"/>
  <c r="J61"/>
  <c r="P84"/>
  <c r="P83"/>
  <c r="P82"/>
  <c i="1" r="AU56"/>
  <c i="3" r="T84"/>
  <c r="T83"/>
  <c r="T82"/>
  <c r="BK147"/>
  <c r="J147"/>
  <c r="J62"/>
  <c r="P147"/>
  <c r="R147"/>
  <c r="T147"/>
  <c i="4" r="BK83"/>
  <c r="J83"/>
  <c r="J61"/>
  <c r="P83"/>
  <c r="P81"/>
  <c i="1" r="AU57"/>
  <c i="4" r="R83"/>
  <c r="R81"/>
  <c r="T83"/>
  <c r="T81"/>
  <c i="2" r="J52"/>
  <c r="BE84"/>
  <c r="BE86"/>
  <c r="BE102"/>
  <c r="BE104"/>
  <c r="BE106"/>
  <c r="BE116"/>
  <c r="BE118"/>
  <c r="BE122"/>
  <c i="3" r="E48"/>
  <c r="J52"/>
  <c r="BE93"/>
  <c r="BE97"/>
  <c r="BE115"/>
  <c r="BE117"/>
  <c r="BE119"/>
  <c r="BE121"/>
  <c r="BE123"/>
  <c r="BE135"/>
  <c i="2" r="J54"/>
  <c r="E70"/>
  <c r="BE90"/>
  <c r="BE96"/>
  <c r="BE124"/>
  <c r="BE132"/>
  <c i="3" r="J54"/>
  <c r="BE95"/>
  <c r="BE103"/>
  <c r="BE113"/>
  <c r="BE125"/>
  <c r="BE129"/>
  <c r="BE137"/>
  <c i="2" r="F77"/>
  <c r="BE98"/>
  <c r="BE100"/>
  <c i="3" r="F55"/>
  <c r="BE87"/>
  <c r="BE89"/>
  <c r="BE91"/>
  <c r="BE99"/>
  <c r="BE101"/>
  <c r="BE107"/>
  <c r="BE109"/>
  <c r="BE111"/>
  <c r="BE143"/>
  <c r="BE148"/>
  <c r="BE150"/>
  <c r="BE152"/>
  <c r="BE160"/>
  <c i="2" r="BE82"/>
  <c r="BE88"/>
  <c r="BE92"/>
  <c r="BE94"/>
  <c r="BE108"/>
  <c r="BE110"/>
  <c r="BE112"/>
  <c r="BE114"/>
  <c r="BE120"/>
  <c r="BE126"/>
  <c r="BE128"/>
  <c r="BE130"/>
  <c i="3" r="BE85"/>
  <c r="BE105"/>
  <c r="BE127"/>
  <c r="BE131"/>
  <c r="BE133"/>
  <c r="BE139"/>
  <c r="BE141"/>
  <c r="BE145"/>
  <c r="BE154"/>
  <c r="BE156"/>
  <c r="BE158"/>
  <c r="BE162"/>
  <c i="4" r="E48"/>
  <c r="J52"/>
  <c r="J54"/>
  <c r="F55"/>
  <c r="BE84"/>
  <c r="BE86"/>
  <c r="BE88"/>
  <c r="BE90"/>
  <c r="BE92"/>
  <c i="2" r="F36"/>
  <c i="1" r="BC55"/>
  <c i="4" r="F34"/>
  <c i="1" r="BA57"/>
  <c i="4" r="F37"/>
  <c i="1" r="BD57"/>
  <c i="2" r="F35"/>
  <c i="1" r="BB55"/>
  <c i="2" r="F37"/>
  <c i="1" r="BD55"/>
  <c i="2" r="J34"/>
  <c i="1" r="AW55"/>
  <c i="3" r="F35"/>
  <c i="1" r="BB56"/>
  <c i="4" r="F35"/>
  <c i="1" r="BB57"/>
  <c i="3" r="F34"/>
  <c i="1" r="BA56"/>
  <c i="2" r="F34"/>
  <c i="1" r="BA55"/>
  <c i="4" r="F36"/>
  <c i="1" r="BC57"/>
  <c i="3" r="F36"/>
  <c i="1" r="BC56"/>
  <c i="3" r="J34"/>
  <c i="1" r="AW56"/>
  <c i="3" r="F37"/>
  <c i="1" r="BD56"/>
  <c i="4" r="J34"/>
  <c i="1" r="AW57"/>
  <c i="3" l="1" r="R82"/>
  <c i="2" r="BK80"/>
  <c r="J80"/>
  <c r="J59"/>
  <c i="3" r="BK83"/>
  <c r="J83"/>
  <c r="J60"/>
  <c i="4" r="BK81"/>
  <c r="J81"/>
  <c r="J59"/>
  <c i="1" r="BD54"/>
  <c r="W33"/>
  <c i="2" r="J33"/>
  <c i="1" r="AV55"/>
  <c r="AT55"/>
  <c r="BA54"/>
  <c r="W30"/>
  <c i="2" r="F33"/>
  <c i="1" r="AZ55"/>
  <c i="4" r="F33"/>
  <c i="1" r="AZ57"/>
  <c r="BB54"/>
  <c r="W31"/>
  <c r="BC54"/>
  <c r="AY54"/>
  <c i="3" r="J33"/>
  <c i="1" r="AV56"/>
  <c r="AT56"/>
  <c r="AU54"/>
  <c i="4" r="J33"/>
  <c i="1" r="AV57"/>
  <c r="AT57"/>
  <c i="3" r="F33"/>
  <c i="1" r="AZ56"/>
  <c i="3" l="1" r="BK82"/>
  <c r="J82"/>
  <c r="J59"/>
  <c i="1" r="AZ54"/>
  <c r="W29"/>
  <c r="AX54"/>
  <c i="2" r="J30"/>
  <c i="1" r="AG55"/>
  <c r="AN55"/>
  <c r="AW54"/>
  <c r="AK30"/>
  <c r="W32"/>
  <c i="4" r="J30"/>
  <c i="1" r="AG57"/>
  <c r="AN57"/>
  <c i="2" l="1" r="J39"/>
  <c i="4" r="J39"/>
  <c i="3" r="J30"/>
  <c i="1" r="AG56"/>
  <c r="AN56"/>
  <c r="AV54"/>
  <c r="AK29"/>
  <c i="3" l="1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<sst xmlns="http://schemas.openxmlformats.org/spreadsheetml/2006/main">
  <si>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</si>
  <si>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</si>
  <si>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</si>
  <si>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</si>
  <si>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</si>
  <si>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{5a988aa1-1030-4d08-a6e3-2ab58eb1bfed}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</si>
  <si>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</si>
  <si>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</si>
  <si>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</si>
  <si>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</si>
  <si>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</si>
  <si>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</si>
  <si>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</si>
  <si>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</si>
  <si>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2020-08-03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</si>
  <si>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</si>
  <si>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</si>
  <si>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2020-2025- Kolejová brzda č. 1 Ostrava hl.n. pravé nádraží</t>
  </si>
  <si>
    <t>KSO:</t>
  </si>
  <si>
    <t/>
  </si>
  <si>
    <t>CC-CZ:</t>
  </si>
  <si>
    <t>Místo:</t>
  </si>
  <si>
    <t>Ostrava hl.n., obvod pravé nádraží</t>
  </si>
  <si>
    <t>Datum:</t>
  </si>
  <si>
    <t>3. 8. 2020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</si>
  <si>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</si>
  <si>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</si>
  <si>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</si>
  <si>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</si>
  <si>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</si>
  <si>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</si>
  <si>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</si>
  <si>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</si>
  <si>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</si>
  <si>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</si>
  <si>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Legerská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</si>
  <si>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</si>
  <si>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</si>
  <si>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</si>
  <si>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</si>
  <si>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</si>
  <si>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</si>
  <si>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</si>
  <si>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</si>
  <si>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</si>
  <si>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</si>
  <si>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</si>
  <si>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</si>
  <si>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</si>
  <si>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</si>
  <si>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</si>
  <si>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</si>
  <si>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</si>
  <si>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</si>
  <si>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</si>
  <si>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</si>
  <si>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</si>
  <si>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</si>
  <si>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</si>
  <si>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</si>
  <si>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</si>
  <si>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</si>
  <si>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</si>
  <si>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</si>
  <si>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</si>
  <si>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</si>
  <si>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</si>
  <si>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</si>
  <si>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</si>
  <si>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</si>
  <si>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</si>
  <si>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</si>
  <si>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</si>
  <si>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</si>
  <si>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</si>
  <si>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</si>
  <si>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</si>
  <si>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</si>
  <si>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Oprava kolejové brzdy</t>
  </si>
  <si>
    <t>PRO</t>
  </si>
  <si>
    <t>1</t>
  </si>
  <si>
    <t>{97a589a4-db2b-4948-9b54-5d7522b12851}</t>
  </si>
  <si>
    <t>2</t>
  </si>
  <si>
    <t>SO 01</t>
  </si>
  <si>
    <t>Úprava kolejového svršku</t>
  </si>
  <si>
    <t>STA</t>
  </si>
  <si>
    <t>{7606ae8d-6b60-4ef0-9ecb-4f93cee895ef}</t>
  </si>
  <si>
    <t>VON</t>
  </si>
  <si>
    <t>Vedlejší a ostatní náklady</t>
  </si>
  <si>
    <t>{62def104-a64c-4b7a-adb8-865a45347e40}</t>
  </si>
  <si>
    <t>KRYCÍ LIST SOUPISU PRACÍ</t>
  </si>
  <si>
    <t>Objekt:</t>
  </si>
  <si>
    <t>PS 01 - Oprava kolejové brzdy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</si>
  <si>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</si>
  <si>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</si>
  <si>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</si>
  <si>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</si>
  <si>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</si>
  <si>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</si>
  <si>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</si>
  <si>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</si>
  <si>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</si>
  <si>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</si>
  <si>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</si>
  <si>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</si>
  <si>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</si>
  <si>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</si>
  <si>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</si>
  <si>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</si>
  <si>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</si>
  <si>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</si>
  <si>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</si>
  <si>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</si>
  <si>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</si>
  <si>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</si>
  <si>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</si>
  <si>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7591705040</t>
  </si>
  <si>
    <t>Montáž ovládací soupravy JKB</t>
  </si>
  <si>
    <t>kus</t>
  </si>
  <si>
    <t>Sborník UOŽI 01 2020</t>
  </si>
  <si>
    <t>-1054662502</t>
  </si>
  <si>
    <t>PP</t>
  </si>
  <si>
    <t>M</t>
  </si>
  <si>
    <t>7591700040</t>
  </si>
  <si>
    <t>Spádoviště - ovládání Ovládací souprava OSJKB, součástí je sestava elektromagnetických a DAKO ventilů</t>
  </si>
  <si>
    <t>128</t>
  </si>
  <si>
    <t>-1415022909</t>
  </si>
  <si>
    <t>3</t>
  </si>
  <si>
    <t>7591810020</t>
  </si>
  <si>
    <t>Kolejové brzdy JKB mechanická část 6 článkové kolejové brzdy, součástí je koncový nosník L/P, střední nosník, koncová lišta L/P, střední lišta, přídržný šroub nosníku, kámen matice, šrouby k lištám, pojistka přídržného šroubu, ostatní</t>
  </si>
  <si>
    <t>278383690</t>
  </si>
  <si>
    <t>7591810024</t>
  </si>
  <si>
    <t>Kolejové brzdy JKB podpěrná skupina 6 článkové kolejové brzdy, součástí je kozlík s úkosem, kozlík přídržnice s úkosem, mostnice pro podpěrnou skupiny kozlíků s úkosem, ostatní spojovací materiál</t>
  </si>
  <si>
    <t>1786233437</t>
  </si>
  <si>
    <t>5</t>
  </si>
  <si>
    <t>7591810036</t>
  </si>
  <si>
    <t>Kolejové brzdy JKB vodicí skupina 6 článkové kolejové brzdy JKB součástí je přídržnice, kolejnice, koncový pražec, podkladnice žebrovaná, podkladnice, svěrka a ostatní spojovací materiál</t>
  </si>
  <si>
    <t>-1884906719</t>
  </si>
  <si>
    <t>6</t>
  </si>
  <si>
    <t>7591810040</t>
  </si>
  <si>
    <t xml:space="preserve">Kolejové brzdy JKB brzdná skupina JKB, součástí je vrchní jednoramenná páka, spodní dvojramenná páka, ložisko L/P, tlumič páky, spojovací třmen, čep páky pístu brzdného válce, seřizovací šroub  a ostatní spojovací materiál</t>
  </si>
  <si>
    <t>-1309873918</t>
  </si>
  <si>
    <t>7</t>
  </si>
  <si>
    <t>7591810046</t>
  </si>
  <si>
    <t>Kolejové brzdy JKB rozvody vzduchu k válcům 6 článkové kolejové brzdy JKB, součástí je trubka rozvodného potrubí, nátrubek, deska základny, podpěra, držák, čep a ostatní spojovací materiál</t>
  </si>
  <si>
    <t>945227854</t>
  </si>
  <si>
    <t>8</t>
  </si>
  <si>
    <t>7591810050</t>
  </si>
  <si>
    <t>Kolejové brzdy JKB válec JKB,dvoukomorový pneumatický válec</t>
  </si>
  <si>
    <t>1050856670</t>
  </si>
  <si>
    <t>9</t>
  </si>
  <si>
    <t>7591810054</t>
  </si>
  <si>
    <t>Kolejové brzdy JKB odfukovací hrdlo JKB, sestava tělesa šroubení a pístu</t>
  </si>
  <si>
    <t>651702362</t>
  </si>
  <si>
    <t>10</t>
  </si>
  <si>
    <t>7591810086</t>
  </si>
  <si>
    <t>Kolejové brzdy JKB spojovací hadice JKB, vysokotlaká hadice s ocelovými koncovkami</t>
  </si>
  <si>
    <t>-259949641</t>
  </si>
  <si>
    <t>11</t>
  </si>
  <si>
    <t>7591810088</t>
  </si>
  <si>
    <t>Kolejové brzdy JKB tendrová hadice JKB, vysokotlaká hadice s ocelovými koncovkami</t>
  </si>
  <si>
    <t>-1652348160</t>
  </si>
  <si>
    <t>12</t>
  </si>
  <si>
    <t>7591707040</t>
  </si>
  <si>
    <t>Demontáž ovládací soupravy JKB</t>
  </si>
  <si>
    <t>-1161401639</t>
  </si>
  <si>
    <t>13</t>
  </si>
  <si>
    <t>7591815014</t>
  </si>
  <si>
    <t>Montáž kolejové brzdy JKB 6-článků</t>
  </si>
  <si>
    <t>-1047228300</t>
  </si>
  <si>
    <t>Montáž kolejové brzdy JKB 6-článků - určení místa umístění, usazení KB na lože, připojení k rozvodům vzduchu, kontrola ovládání, provozní ošetření mazivy, případný nátěr, seřízení a přezkoušení</t>
  </si>
  <si>
    <t>14</t>
  </si>
  <si>
    <t>7591817014</t>
  </si>
  <si>
    <t>Demontáž kolejové brzdy JKB 6-článků</t>
  </si>
  <si>
    <t>933294816</t>
  </si>
  <si>
    <t>Demontáž kolejové brzdy JKB 6-článků - demontáž KB, odpojení KB od vzduchového rozvodu, vyjmutí z lože</t>
  </si>
  <si>
    <t>7591915065</t>
  </si>
  <si>
    <t>Montáž potrubí vzduchotechniky</t>
  </si>
  <si>
    <t>m</t>
  </si>
  <si>
    <t>235525346</t>
  </si>
  <si>
    <t>16</t>
  </si>
  <si>
    <t>7591910470</t>
  </si>
  <si>
    <t>Spádoviště - kompresorovny Podzemní zásobník vzduchu, bituminované potrubí pr. 220mm, přivařená zaslepovací čela, dilatační spojky, s ochranou povrchovou úpravou</t>
  </si>
  <si>
    <t>-1674463421</t>
  </si>
  <si>
    <t>17</t>
  </si>
  <si>
    <t>7591915110</t>
  </si>
  <si>
    <t>Montáž armatur</t>
  </si>
  <si>
    <t>971827986</t>
  </si>
  <si>
    <t>Montáž armatur - zahrnuje umístění a připojení k rozvodům tlakového vzduchu, k NN</t>
  </si>
  <si>
    <t>18</t>
  </si>
  <si>
    <t>7591910490</t>
  </si>
  <si>
    <t>Spádoviště - kompresorovny Kulový ventil DN 65 přírubový</t>
  </si>
  <si>
    <t>-701795425</t>
  </si>
  <si>
    <t>19</t>
  </si>
  <si>
    <t>7591910500</t>
  </si>
  <si>
    <t xml:space="preserve">Spádoviště - kompresorovny Pojišťovací ventil  DN 15</t>
  </si>
  <si>
    <t>1609537134</t>
  </si>
  <si>
    <t>20</t>
  </si>
  <si>
    <t>7591910520</t>
  </si>
  <si>
    <t xml:space="preserve">Spádoviště - kompresorovny Redukční ventil  DAKO</t>
  </si>
  <si>
    <t>-1058802942</t>
  </si>
  <si>
    <t>7591910530</t>
  </si>
  <si>
    <t>Spádoviště - kompresorovny Odkalení, trubka 1/2".</t>
  </si>
  <si>
    <t>294513290</t>
  </si>
  <si>
    <t>22</t>
  </si>
  <si>
    <t>7591915150</t>
  </si>
  <si>
    <t>Montáž šachty vzduchu</t>
  </si>
  <si>
    <t>-945305875</t>
  </si>
  <si>
    <t>23</t>
  </si>
  <si>
    <t>7591910480</t>
  </si>
  <si>
    <t>Spádoviště - kompresorovny Šachta, svařenec z plechu tl.5mm 900š*700d*600h, včetně víka</t>
  </si>
  <si>
    <t>-874349860</t>
  </si>
  <si>
    <t>24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</si>
  <si>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</si>
  <si>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</si>
  <si>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t</t>
  </si>
  <si>
    <t>130358770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</si>
  <si>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</si>
  <si>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25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</si>
  <si>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</si>
  <si>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</t>
  </si>
  <si>
    <t>353386821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</si>
  <si>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</si>
  <si>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26</t>
  </si>
  <si>
    <t>9902209100</t>
  </si>
  <si>
    <t>Doprava obousměrná (např. dodávek z vlastních zásob zhotovitele nebo objednatele nebo výzisku) mechanizací o nosnosti přes 3,5 t objemnějšího kusového materiálu (prefabrikátů,stožárů,výhybek, rozvaděčů, vybouraných hmot atd.) příplatek za každý další 1 km</t>
  </si>
  <si>
    <t>-2057287150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</si>
  <si>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</si>
  <si>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SO 01 - Úprava kolejového svršku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</si>
  <si>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</si>
  <si>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</si>
  <si>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</si>
  <si>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</si>
  <si>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</si>
  <si>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31</t>
  </si>
  <si>
    <t>5905023020</t>
  </si>
  <si>
    <t>Úprava povrchu stezky rozprostřením štěrkodrtě přes 3 do 5 cm</t>
  </si>
  <si>
    <t>m2</t>
  </si>
  <si>
    <t>1450297248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</si>
  <si>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</si>
  <si>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5905055010</t>
  </si>
  <si>
    <t>Odstranění stávajícího kolejového lože odtěžením v koleji</t>
  </si>
  <si>
    <t>m3</t>
  </si>
  <si>
    <t>1713465667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</si>
  <si>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</si>
  <si>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5905060010</t>
  </si>
  <si>
    <t>Zřízení nového kolejového lože v koleji</t>
  </si>
  <si>
    <t>1775480475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</si>
  <si>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</si>
  <si>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5906010010</t>
  </si>
  <si>
    <t>Ruční výměna pražce v KL zapuštěném pražec dřevěný příčný nevystrojený</t>
  </si>
  <si>
    <t>254391790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</si>
  <si>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</si>
  <si>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5906060010</t>
  </si>
  <si>
    <t>Vrtání pražce dřevěného do 8 otvorů</t>
  </si>
  <si>
    <t>-1883042111</t>
  </si>
  <si>
    <t>Vrtání pražce dřevěného do 8 otvorů. Poznámka: 1. V cenách jsou započteny náklady na potřebnou manipulaci, označení, vyvrtání otvorů a jejich ošetření impregnací.</t>
  </si>
  <si>
    <t>5906060020</t>
  </si>
  <si>
    <t>Vrtání pražce dřevěného přes 8 otvorů</t>
  </si>
  <si>
    <t>687278758</t>
  </si>
  <si>
    <t>Vrtání pražce dřevěného přes 8 otvorů. Poznámka: 1. V cenách jsou započteny náklady na potřebnou manipulaci, označení, vyvrtání otvorů a jejich ošetření impregnací.</t>
  </si>
  <si>
    <t>5907015415</t>
  </si>
  <si>
    <t>Ojedinělá výměna kolejnic současně s výměnou kompletů a pryžové podložky tv. S49 rozdělení "d"</t>
  </si>
  <si>
    <t>669314276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</si>
  <si>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</si>
  <si>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5907050020</t>
  </si>
  <si>
    <t>Dělení kolejnic řezáním nebo rozbroušením tv. S49</t>
  </si>
  <si>
    <t>-606957812</t>
  </si>
  <si>
    <t>Dělení kolejnic řezáním nebo rozbroušením tv. S49. Poznámka: 1. V cenách jsou započteny náklady na manipulaci, podložení, označení a provedení řezu kolejnice.</t>
  </si>
  <si>
    <t>29</t>
  </si>
  <si>
    <t>5909010020</t>
  </si>
  <si>
    <t>Ojedinělé ruční podbití pražců příčných dřevěných</t>
  </si>
  <si>
    <t>722150359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</si>
  <si>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</si>
  <si>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30</t>
  </si>
  <si>
    <t>5909020030</t>
  </si>
  <si>
    <t>Oprava nivelety do 100 mm ručně koleje směrový posun a zdvih</t>
  </si>
  <si>
    <t>1756564805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</si>
  <si>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</si>
  <si>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</t>
  </si>
  <si>
    <t>5910020130</t>
  </si>
  <si>
    <t>Svařování kolejnic termitem plný předehřev standardní spára svar jednotlivý tv. S49</t>
  </si>
  <si>
    <t>svar</t>
  </si>
  <si>
    <t>234940539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</si>
  <si>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</si>
  <si>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</t>
  </si>
  <si>
    <t>5914075020</t>
  </si>
  <si>
    <t>Zřízení konstrukční vrstvy pražcového podloží bez geomateriálu tl. 0,30 m</t>
  </si>
  <si>
    <t>-1436353519</t>
  </si>
  <si>
    <t>Zřízení konstrukční vrstvy pražcového podloží bez geomateriálu tl. 0,30 m. Poznámka: 1. V cenách jsou započteny náklady na naložení výzisku na dopravní prostředek. 2. V cenách nejsou obsaženy náklady na dodávku materiálu a odtěžení zeminy.</t>
  </si>
  <si>
    <t>5915005040</t>
  </si>
  <si>
    <t>Hloubení rýh nebo jam na železničním spodku IV. třídy</t>
  </si>
  <si>
    <t>900610165</t>
  </si>
  <si>
    <t>Hloubení rýh nebo jam na železničním spodku IV. třídy. Poznámka: 1. V cenách jsou započteny náklady na hloubení a uložení výzisku na terén nebo naložení na dopravní prostředek a uložení na úložišti.</t>
  </si>
  <si>
    <t>5956101015</t>
  </si>
  <si>
    <t>Pražec dřevěný příčný nevystrojený buk 2600x260x150 mm</t>
  </si>
  <si>
    <t>-2008262820</t>
  </si>
  <si>
    <t>5956110000</t>
  </si>
  <si>
    <t>Podpory kolejových brzd dub</t>
  </si>
  <si>
    <t>-1200857590</t>
  </si>
  <si>
    <t>5957110030</t>
  </si>
  <si>
    <t>Kolejnice tv. 49 E 1, třídy R260</t>
  </si>
  <si>
    <t>-646003830</t>
  </si>
  <si>
    <t>5957134010</t>
  </si>
  <si>
    <t>Lepený izolovaný styk tv. S49 s tepelně zpracovanou hlavou délky 3,60 m</t>
  </si>
  <si>
    <t>2094110836</t>
  </si>
  <si>
    <t>5958158070</t>
  </si>
  <si>
    <t>Podložka polyetylenová pod podkladnici 380/160/2 (S4, R4)</t>
  </si>
  <si>
    <t>321011579</t>
  </si>
  <si>
    <t>5958158005</t>
  </si>
  <si>
    <t xml:space="preserve">Podložka pryžová pod patu kolejnice S49  183/126/6</t>
  </si>
  <si>
    <t>831097855</t>
  </si>
  <si>
    <t>5958128010</t>
  </si>
  <si>
    <t>Komplety ŽS 4 (šroub RS 1, matice M 24, podložka Fe6, svěrka ŽS4)</t>
  </si>
  <si>
    <t>237253730</t>
  </si>
  <si>
    <t>5958140000</t>
  </si>
  <si>
    <t>Podkladnice žebrová tv. S4</t>
  </si>
  <si>
    <t>66975418</t>
  </si>
  <si>
    <t>5958146005</t>
  </si>
  <si>
    <t>Stolička koleje pro přídržnici Kn60</t>
  </si>
  <si>
    <t>-1902368537</t>
  </si>
  <si>
    <t>5958134075</t>
  </si>
  <si>
    <t>Součásti upevňovací vrtule R1(145)</t>
  </si>
  <si>
    <t>922769273</t>
  </si>
  <si>
    <t>5958134040</t>
  </si>
  <si>
    <t>Součásti upevňovací kroužek pružný dvojitý Fe 6</t>
  </si>
  <si>
    <t>145276517</t>
  </si>
  <si>
    <t>5955101025</t>
  </si>
  <si>
    <t>Kamenivo drcené drť frakce 4/8</t>
  </si>
  <si>
    <t>1696880715</t>
  </si>
  <si>
    <t>5955101030</t>
  </si>
  <si>
    <t>Kamenivo drcené drť frakce 8/16</t>
  </si>
  <si>
    <t>-1936249608</t>
  </si>
  <si>
    <t>5955101000</t>
  </si>
  <si>
    <t>Kamenivo drcené štěrk frakce 31,5/63 třídy BI</t>
  </si>
  <si>
    <t>1004232726</t>
  </si>
  <si>
    <t>7593500060</t>
  </si>
  <si>
    <t>Trasy kabelového vedení Kabelové žlaby Dlaždice betonová 5,5x50x50cm (HM0592420410000)</t>
  </si>
  <si>
    <t>-1965343081</t>
  </si>
  <si>
    <t>7591890012</t>
  </si>
  <si>
    <t>Ostatní Sada kotevního šroubu 325 mm (kotevní šroub 325mm, matice, pérovka, zajištění šroubu)</t>
  </si>
  <si>
    <t>139094374</t>
  </si>
  <si>
    <t>7591890010</t>
  </si>
  <si>
    <t>Ostatní Sada kotevního šroubu 375 mm (kotevní šroub 375mm, matice, pérovka, zajištění šroubu)</t>
  </si>
  <si>
    <t>-1430181495</t>
  </si>
  <si>
    <t>7591890020</t>
  </si>
  <si>
    <t>Ostatní U profil 755mm, spojovací kus včetně vrtání</t>
  </si>
  <si>
    <t>936731451</t>
  </si>
  <si>
    <t>32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</si>
  <si>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</si>
  <si>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</si>
  <si>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-1595289695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</si>
  <si>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</si>
  <si>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33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</si>
  <si>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</si>
  <si>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</si>
  <si>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1312881627</t>
  </si>
  <si>
    <t>Doprava obousměrná (např. dodávek z vlastních zásob zhotovitele nebo objednatele nebo výzisku) mechanizací o nosnosti přes 3,5 t sypanin (kameniva, písku, suti, dlažebních kostek,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</si>
  <si>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34</t>
  </si>
  <si>
    <t>-1271274770</t>
  </si>
  <si>
    <t>35</t>
  </si>
  <si>
    <t>815870967</t>
  </si>
  <si>
    <t>36</t>
  </si>
  <si>
    <t>9902900100</t>
  </si>
  <si>
    <t>Naložení sypanin, drobného kusového materiálu, suti</t>
  </si>
  <si>
    <t>420000132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</si>
  <si>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</si>
  <si>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37</t>
  </si>
  <si>
    <t>9902900200</t>
  </si>
  <si>
    <t>Naložení objemnějšího kusového materiálu, vybouraných hmot</t>
  </si>
  <si>
    <t>86403699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</si>
  <si>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</si>
  <si>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38</t>
  </si>
  <si>
    <t>9909000100</t>
  </si>
  <si>
    <t>Poplatek za uložení suti nebo hmot na oficiální skládku</t>
  </si>
  <si>
    <t>1616735103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</si>
  <si>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</si>
  <si>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39</t>
  </si>
  <si>
    <t>9909000300</t>
  </si>
  <si>
    <t>Poplatek za likvidaci dřevěných kolejnicových podpor</t>
  </si>
  <si>
    <t>727309599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</si>
  <si>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</si>
  <si>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</si>
  <si>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</si>
  <si>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</si>
  <si>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</si>
  <si>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</si>
  <si>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</si>
  <si>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</si>
  <si>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579016512</t>
  </si>
  <si>
    <t>022101021</t>
  </si>
  <si>
    <t>Geodetické práce Geodetické práce po ukončení opravy</t>
  </si>
  <si>
    <t>-1539980360</t>
  </si>
  <si>
    <t>023122001</t>
  </si>
  <si>
    <t>Projektové práce Projektová dokumentace - přípravné práce Projekt opravy zabezpečovacích, sdělovacích, elektrických zařízení</t>
  </si>
  <si>
    <t>1979940552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</si>
  <si>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</si>
  <si>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</si>
  <si>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</si>
  <si>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1729392223</t>
  </si>
  <si>
    <t>033121001</t>
  </si>
  <si>
    <t>Provozní vlivy Rušení prací železničním provozem širá trať nebo dopravny s kolejovým rozvětvením s počtem vlaků za směnu 8,5 hod. do 25</t>
  </si>
  <si>
    <t>-833211667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</si>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</sst>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33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2020-08-03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Údržba, opravy a odstraňování závad u SSZT 2020-2025- Kolejová brzda č. 1 Ostrava hl.n. pravé nádraží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Ostrava hl.n., obvod pravé nádraží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3. 8. 2020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Legerská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16.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01 - Oprava kolejové b...'!J30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'PS 01 - Oprava kolejové b...'!P80</f>
        <v>0</v>
      </c>
      <c r="AV55" s="118">
        <f>'PS 01 - Oprava kolejové b...'!J33</f>
        <v>0</v>
      </c>
      <c r="AW55" s="118">
        <f>'PS 01 - Oprava kolejové b...'!J34</f>
        <v>0</v>
      </c>
      <c r="AX55" s="118">
        <f>'PS 01 - Oprava kolejové b...'!J35</f>
        <v>0</v>
      </c>
      <c r="AY55" s="118">
        <f>'PS 01 - Oprava kolejové b...'!J36</f>
        <v>0</v>
      </c>
      <c r="AZ55" s="118">
        <f>'PS 01 - Oprava kolejové b...'!F33</f>
        <v>0</v>
      </c>
      <c r="BA55" s="118">
        <f>'PS 01 - Oprava kolejové b...'!F34</f>
        <v>0</v>
      </c>
      <c r="BB55" s="118">
        <f>'PS 01 - Oprava kolejové b...'!F35</f>
        <v>0</v>
      </c>
      <c r="BC55" s="118">
        <f>'PS 01 - Oprava kolejové b...'!F36</f>
        <v>0</v>
      </c>
      <c r="BD55" s="120">
        <f>'PS 01 - Oprava kolejové b...'!F37</f>
        <v>0</v>
      </c>
      <c r="BE55" s="7"/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7" customFormat="1" ht="16.5" customHeight="1">
      <c r="A56" s="109" t="s">
        <v>76</v>
      </c>
      <c r="B56" s="110"/>
      <c r="C56" s="111"/>
      <c r="D56" s="112" t="s">
        <v>83</v>
      </c>
      <c r="E56" s="112"/>
      <c r="F56" s="112"/>
      <c r="G56" s="112"/>
      <c r="H56" s="112"/>
      <c r="I56" s="113"/>
      <c r="J56" s="112" t="s">
        <v>84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 01 - Úprava kolejového...'!J30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85</v>
      </c>
      <c r="AR56" s="116"/>
      <c r="AS56" s="117">
        <v>0</v>
      </c>
      <c r="AT56" s="118">
        <f>ROUND(SUM(AV56:AW56),2)</f>
        <v>0</v>
      </c>
      <c r="AU56" s="119">
        <f>'SO 01 - Úprava kolejového...'!P82</f>
        <v>0</v>
      </c>
      <c r="AV56" s="118">
        <f>'SO 01 - Úprava kolejového...'!J33</f>
        <v>0</v>
      </c>
      <c r="AW56" s="118">
        <f>'SO 01 - Úprava kolejového...'!J34</f>
        <v>0</v>
      </c>
      <c r="AX56" s="118">
        <f>'SO 01 - Úprava kolejového...'!J35</f>
        <v>0</v>
      </c>
      <c r="AY56" s="118">
        <f>'SO 01 - Úprava kolejového...'!J36</f>
        <v>0</v>
      </c>
      <c r="AZ56" s="118">
        <f>'SO 01 - Úprava kolejového...'!F33</f>
        <v>0</v>
      </c>
      <c r="BA56" s="118">
        <f>'SO 01 - Úprava kolejového...'!F34</f>
        <v>0</v>
      </c>
      <c r="BB56" s="118">
        <f>'SO 01 - Úprava kolejového...'!F35</f>
        <v>0</v>
      </c>
      <c r="BC56" s="118">
        <f>'SO 01 - Úprava kolejového...'!F36</f>
        <v>0</v>
      </c>
      <c r="BD56" s="120">
        <f>'SO 01 - Úprava kolejového...'!F37</f>
        <v>0</v>
      </c>
      <c r="BE56" s="7"/>
      <c r="BT56" s="121" t="s">
        <v>80</v>
      </c>
      <c r="BV56" s="121" t="s">
        <v>74</v>
      </c>
      <c r="BW56" s="121" t="s">
        <v>86</v>
      </c>
      <c r="BX56" s="121" t="s">
        <v>5</v>
      </c>
      <c r="CL56" s="121" t="s">
        <v>19</v>
      </c>
      <c r="CM56" s="121" t="s">
        <v>82</v>
      </c>
    </row>
    <row r="57" s="7" customFormat="1" ht="16.5" customHeight="1">
      <c r="A57" s="109" t="s">
        <v>76</v>
      </c>
      <c r="B57" s="110"/>
      <c r="C57" s="111"/>
      <c r="D57" s="112" t="s">
        <v>87</v>
      </c>
      <c r="E57" s="112"/>
      <c r="F57" s="112"/>
      <c r="G57" s="112"/>
      <c r="H57" s="112"/>
      <c r="I57" s="113"/>
      <c r="J57" s="112" t="s">
        <v>88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'VON - Vedlejší a ostatní 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87</v>
      </c>
      <c r="AR57" s="116"/>
      <c r="AS57" s="122">
        <v>0</v>
      </c>
      <c r="AT57" s="123">
        <f>ROUND(SUM(AV57:AW57),2)</f>
        <v>0</v>
      </c>
      <c r="AU57" s="124">
        <f>'VON - Vedlejší a ostatní ...'!P81</f>
        <v>0</v>
      </c>
      <c r="AV57" s="123">
        <f>'VON - Vedlejší a ostatní ...'!J33</f>
        <v>0</v>
      </c>
      <c r="AW57" s="123">
        <f>'VON - Vedlejší a ostatní ...'!J34</f>
        <v>0</v>
      </c>
      <c r="AX57" s="123">
        <f>'VON - Vedlejší a ostatní ...'!J35</f>
        <v>0</v>
      </c>
      <c r="AY57" s="123">
        <f>'VON - Vedlejší a ostatní ...'!J36</f>
        <v>0</v>
      </c>
      <c r="AZ57" s="123">
        <f>'VON - Vedlejší a ostatní ...'!F33</f>
        <v>0</v>
      </c>
      <c r="BA57" s="123">
        <f>'VON - Vedlejší a ostatní ...'!F34</f>
        <v>0</v>
      </c>
      <c r="BB57" s="123">
        <f>'VON - Vedlejší a ostatní ...'!F35</f>
        <v>0</v>
      </c>
      <c r="BC57" s="123">
        <f>'VON - Vedlejší a ostatní ...'!F36</f>
        <v>0</v>
      </c>
      <c r="BD57" s="125">
        <f>'VON - Vedlejší a ostatní ...'!F37</f>
        <v>0</v>
      </c>
      <c r="BE57" s="7"/>
      <c r="BT57" s="121" t="s">
        <v>80</v>
      </c>
      <c r="BV57" s="121" t="s">
        <v>74</v>
      </c>
      <c r="BW57" s="121" t="s">
        <v>89</v>
      </c>
      <c r="BX57" s="121" t="s">
        <v>5</v>
      </c>
      <c r="CL57" s="121" t="s">
        <v>19</v>
      </c>
      <c r="CM57" s="121" t="s">
        <v>82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AUJLBObugofh5sujYO19NCLRnEOsidElR/yBXR5jkCjoIwVxEbCXu+cgB6cwNLnPZVz90UAiH5kh6vsY14jofw==" hashValue="7ais+PpNWb2TEyqSU7GmR+YeyyOAbF0qzv34c+VR/kMayPtX2JfdvFiYPfjNht5IJ1xKOLKJiCN2ZCfGqvxCG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 - Oprava kolejové b...'!C2" display="/"/>
    <hyperlink ref="A56" location="'SO 01 - Úprava kolejového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Údržba, opravy a odstraňování závad u SSZT 2020-2025- Kolejová brzda č. 1 Ostrava hl.n. pravé nádraží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3. 8. 2020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28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28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ROUND((SUM(BE80:BE133)),  2)</f>
        <v>0</v>
      </c>
      <c r="G33" s="36"/>
      <c r="H33" s="36"/>
      <c r="I33" s="146">
        <v>0.20999999999999999</v>
      </c>
      <c r="J33" s="145">
        <f>ROUND(((SUM(BE80:BE133))*I33),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ROUND((SUM(BF80:BF133)),  2)</f>
        <v>0</v>
      </c>
      <c r="G34" s="36"/>
      <c r="H34" s="36"/>
      <c r="I34" s="146">
        <v>0.14999999999999999</v>
      </c>
      <c r="J34" s="145">
        <f>ROUND(((SUM(BF80:BF133))*I34),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ROUND((SUM(BG80:BG133)),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ROUND((SUM(BH80:BH133)),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ROUND((SUM(BI80:BI133)),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SSZT 2020-2025- Kolejová brzda č. 1 Ostrava hl.n. pravé nádraží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01 - Oprava kolejové brzdy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Ostrava hl.n., obvod pravé nádraží</v>
      </c>
      <c r="G52" s="38"/>
      <c r="H52" s="38"/>
      <c r="I52" s="30" t="s">
        <v>23</v>
      </c>
      <c r="J52" s="70" t="str">
        <f>IF(J12="","",J12)</f>
        <v>3. 8. 2020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Legerská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98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Údržba, opravy a odstraňování závad u SSZT 2020-2025- Kolejová brzda č. 1 Ostrava hl.n. pravé nádraží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 01 - Oprava kolejové brzdy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Ostrava hl.n., obvod pravé nádraží</v>
      </c>
      <c r="G74" s="38"/>
      <c r="H74" s="38"/>
      <c r="I74" s="30" t="s">
        <v>23</v>
      </c>
      <c r="J74" s="70" t="str">
        <f>IF(J12="","",J12)</f>
        <v>3. 8. 2020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34</v>
      </c>
      <c r="J77" s="34" t="str">
        <f>E24</f>
        <v>Legerská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99</v>
      </c>
      <c r="D79" s="172" t="s">
        <v>57</v>
      </c>
      <c r="E79" s="172" t="s">
        <v>53</v>
      </c>
      <c r="F79" s="172" t="s">
        <v>54</v>
      </c>
      <c r="G79" s="172" t="s">
        <v>100</v>
      </c>
      <c r="H79" s="172" t="s">
        <v>101</v>
      </c>
      <c r="I79" s="172" t="s">
        <v>102</v>
      </c>
      <c r="J79" s="172" t="s">
        <v>95</v>
      </c>
      <c r="K79" s="173" t="s">
        <v>103</v>
      </c>
      <c r="L79" s="174"/>
      <c r="M79" s="90" t="s">
        <v>19</v>
      </c>
      <c r="N79" s="91" t="s">
        <v>42</v>
      </c>
      <c r="O79" s="91" t="s">
        <v>104</v>
      </c>
      <c r="P79" s="91" t="s">
        <v>105</v>
      </c>
      <c r="Q79" s="91" t="s">
        <v>106</v>
      </c>
      <c r="R79" s="91" t="s">
        <v>107</v>
      </c>
      <c r="S79" s="91" t="s">
        <v>108</v>
      </c>
      <c r="T79" s="92" t="s">
        <v>109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110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71</v>
      </c>
      <c r="AU80" s="15" t="s">
        <v>96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71</v>
      </c>
      <c r="E81" s="183" t="s">
        <v>111</v>
      </c>
      <c r="F81" s="183" t="s">
        <v>112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SUM(P82:P133)</f>
        <v>0</v>
      </c>
      <c r="Q81" s="188"/>
      <c r="R81" s="189">
        <f>SUM(R82:R133)</f>
        <v>0</v>
      </c>
      <c r="S81" s="188"/>
      <c r="T81" s="190">
        <f>SUM(T82:T133)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113</v>
      </c>
      <c r="AT81" s="192" t="s">
        <v>71</v>
      </c>
      <c r="AU81" s="192" t="s">
        <v>72</v>
      </c>
      <c r="AY81" s="191" t="s">
        <v>114</v>
      </c>
      <c r="BK81" s="193">
        <f>SUM(BK82:BK133)</f>
        <v>0</v>
      </c>
    </row>
    <row r="82" s="2" customFormat="1" ht="24.15" customHeight="1">
      <c r="A82" s="36"/>
      <c r="B82" s="37"/>
      <c r="C82" s="194" t="s">
        <v>80</v>
      </c>
      <c r="D82" s="194" t="s">
        <v>115</v>
      </c>
      <c r="E82" s="195" t="s">
        <v>116</v>
      </c>
      <c r="F82" s="196" t="s">
        <v>117</v>
      </c>
      <c r="G82" s="197" t="s">
        <v>118</v>
      </c>
      <c r="H82" s="198">
        <v>1</v>
      </c>
      <c r="I82" s="199"/>
      <c r="J82" s="200">
        <f>ROUND(I82*H82,2)</f>
        <v>0</v>
      </c>
      <c r="K82" s="196" t="s">
        <v>119</v>
      </c>
      <c r="L82" s="42"/>
      <c r="M82" s="201" t="s">
        <v>19</v>
      </c>
      <c r="N82" s="202" t="s">
        <v>43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113</v>
      </c>
      <c r="AT82" s="205" t="s">
        <v>115</v>
      </c>
      <c r="AU82" s="205" t="s">
        <v>80</v>
      </c>
      <c r="AY82" s="15" t="s">
        <v>114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80</v>
      </c>
      <c r="BK82" s="206">
        <f>ROUND(I82*H82,2)</f>
        <v>0</v>
      </c>
      <c r="BL82" s="15" t="s">
        <v>113</v>
      </c>
      <c r="BM82" s="205" t="s">
        <v>120</v>
      </c>
    </row>
    <row r="83" s="2" customFormat="1">
      <c r="A83" s="36"/>
      <c r="B83" s="37"/>
      <c r="C83" s="38"/>
      <c r="D83" s="207" t="s">
        <v>121</v>
      </c>
      <c r="E83" s="38"/>
      <c r="F83" s="208" t="s">
        <v>117</v>
      </c>
      <c r="G83" s="38"/>
      <c r="H83" s="38"/>
      <c r="I83" s="209"/>
      <c r="J83" s="38"/>
      <c r="K83" s="38"/>
      <c r="L83" s="42"/>
      <c r="M83" s="210"/>
      <c r="N83" s="211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121</v>
      </c>
      <c r="AU83" s="15" t="s">
        <v>80</v>
      </c>
    </row>
    <row r="84" s="2" customFormat="1" ht="24.15" customHeight="1">
      <c r="A84" s="36"/>
      <c r="B84" s="37"/>
      <c r="C84" s="212" t="s">
        <v>82</v>
      </c>
      <c r="D84" s="212" t="s">
        <v>122</v>
      </c>
      <c r="E84" s="213" t="s">
        <v>123</v>
      </c>
      <c r="F84" s="214" t="s">
        <v>124</v>
      </c>
      <c r="G84" s="215" t="s">
        <v>118</v>
      </c>
      <c r="H84" s="216">
        <v>1</v>
      </c>
      <c r="I84" s="217"/>
      <c r="J84" s="218">
        <f>ROUND(I84*H84,2)</f>
        <v>0</v>
      </c>
      <c r="K84" s="214" t="s">
        <v>119</v>
      </c>
      <c r="L84" s="219"/>
      <c r="M84" s="220" t="s">
        <v>19</v>
      </c>
      <c r="N84" s="221" t="s">
        <v>43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125</v>
      </c>
      <c r="AT84" s="205" t="s">
        <v>122</v>
      </c>
      <c r="AU84" s="205" t="s">
        <v>80</v>
      </c>
      <c r="AY84" s="15" t="s">
        <v>114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80</v>
      </c>
      <c r="BK84" s="206">
        <f>ROUND(I84*H84,2)</f>
        <v>0</v>
      </c>
      <c r="BL84" s="15" t="s">
        <v>125</v>
      </c>
      <c r="BM84" s="205" t="s">
        <v>126</v>
      </c>
    </row>
    <row r="85" s="2" customFormat="1">
      <c r="A85" s="36"/>
      <c r="B85" s="37"/>
      <c r="C85" s="38"/>
      <c r="D85" s="207" t="s">
        <v>121</v>
      </c>
      <c r="E85" s="38"/>
      <c r="F85" s="208" t="s">
        <v>124</v>
      </c>
      <c r="G85" s="38"/>
      <c r="H85" s="38"/>
      <c r="I85" s="209"/>
      <c r="J85" s="38"/>
      <c r="K85" s="38"/>
      <c r="L85" s="42"/>
      <c r="M85" s="210"/>
      <c r="N85" s="21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121</v>
      </c>
      <c r="AU85" s="15" t="s">
        <v>80</v>
      </c>
    </row>
    <row r="86" s="2" customFormat="1" ht="37.8" customHeight="1">
      <c r="A86" s="36"/>
      <c r="B86" s="37"/>
      <c r="C86" s="212" t="s">
        <v>127</v>
      </c>
      <c r="D86" s="212" t="s">
        <v>122</v>
      </c>
      <c r="E86" s="213" t="s">
        <v>128</v>
      </c>
      <c r="F86" s="214" t="s">
        <v>129</v>
      </c>
      <c r="G86" s="215" t="s">
        <v>118</v>
      </c>
      <c r="H86" s="216">
        <v>1</v>
      </c>
      <c r="I86" s="217"/>
      <c r="J86" s="218">
        <f>ROUND(I86*H86,2)</f>
        <v>0</v>
      </c>
      <c r="K86" s="214" t="s">
        <v>119</v>
      </c>
      <c r="L86" s="219"/>
      <c r="M86" s="220" t="s">
        <v>19</v>
      </c>
      <c r="N86" s="221" t="s">
        <v>43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125</v>
      </c>
      <c r="AT86" s="205" t="s">
        <v>122</v>
      </c>
      <c r="AU86" s="205" t="s">
        <v>80</v>
      </c>
      <c r="AY86" s="15" t="s">
        <v>114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80</v>
      </c>
      <c r="BK86" s="206">
        <f>ROUND(I86*H86,2)</f>
        <v>0</v>
      </c>
      <c r="BL86" s="15" t="s">
        <v>125</v>
      </c>
      <c r="BM86" s="205" t="s">
        <v>130</v>
      </c>
    </row>
    <row r="87" s="2" customFormat="1">
      <c r="A87" s="36"/>
      <c r="B87" s="37"/>
      <c r="C87" s="38"/>
      <c r="D87" s="207" t="s">
        <v>121</v>
      </c>
      <c r="E87" s="38"/>
      <c r="F87" s="208" t="s">
        <v>129</v>
      </c>
      <c r="G87" s="38"/>
      <c r="H87" s="38"/>
      <c r="I87" s="209"/>
      <c r="J87" s="38"/>
      <c r="K87" s="38"/>
      <c r="L87" s="42"/>
      <c r="M87" s="210"/>
      <c r="N87" s="211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121</v>
      </c>
      <c r="AU87" s="15" t="s">
        <v>80</v>
      </c>
    </row>
    <row r="88" s="2" customFormat="1" ht="24.15" customHeight="1">
      <c r="A88" s="36"/>
      <c r="B88" s="37"/>
      <c r="C88" s="212" t="s">
        <v>113</v>
      </c>
      <c r="D88" s="212" t="s">
        <v>122</v>
      </c>
      <c r="E88" s="213" t="s">
        <v>131</v>
      </c>
      <c r="F88" s="214" t="s">
        <v>132</v>
      </c>
      <c r="G88" s="215" t="s">
        <v>118</v>
      </c>
      <c r="H88" s="216">
        <v>1</v>
      </c>
      <c r="I88" s="217"/>
      <c r="J88" s="218">
        <f>ROUND(I88*H88,2)</f>
        <v>0</v>
      </c>
      <c r="K88" s="214" t="s">
        <v>119</v>
      </c>
      <c r="L88" s="219"/>
      <c r="M88" s="220" t="s">
        <v>19</v>
      </c>
      <c r="N88" s="221" t="s">
        <v>43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125</v>
      </c>
      <c r="AT88" s="205" t="s">
        <v>122</v>
      </c>
      <c r="AU88" s="205" t="s">
        <v>80</v>
      </c>
      <c r="AY88" s="15" t="s">
        <v>114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80</v>
      </c>
      <c r="BK88" s="206">
        <f>ROUND(I88*H88,2)</f>
        <v>0</v>
      </c>
      <c r="BL88" s="15" t="s">
        <v>125</v>
      </c>
      <c r="BM88" s="205" t="s">
        <v>133</v>
      </c>
    </row>
    <row r="89" s="2" customFormat="1">
      <c r="A89" s="36"/>
      <c r="B89" s="37"/>
      <c r="C89" s="38"/>
      <c r="D89" s="207" t="s">
        <v>121</v>
      </c>
      <c r="E89" s="38"/>
      <c r="F89" s="208" t="s">
        <v>132</v>
      </c>
      <c r="G89" s="38"/>
      <c r="H89" s="38"/>
      <c r="I89" s="209"/>
      <c r="J89" s="38"/>
      <c r="K89" s="38"/>
      <c r="L89" s="42"/>
      <c r="M89" s="210"/>
      <c r="N89" s="211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121</v>
      </c>
      <c r="AU89" s="15" t="s">
        <v>80</v>
      </c>
    </row>
    <row r="90" s="2" customFormat="1" ht="24.15" customHeight="1">
      <c r="A90" s="36"/>
      <c r="B90" s="37"/>
      <c r="C90" s="212" t="s">
        <v>134</v>
      </c>
      <c r="D90" s="212" t="s">
        <v>122</v>
      </c>
      <c r="E90" s="213" t="s">
        <v>135</v>
      </c>
      <c r="F90" s="214" t="s">
        <v>136</v>
      </c>
      <c r="G90" s="215" t="s">
        <v>118</v>
      </c>
      <c r="H90" s="216">
        <v>1</v>
      </c>
      <c r="I90" s="217"/>
      <c r="J90" s="218">
        <f>ROUND(I90*H90,2)</f>
        <v>0</v>
      </c>
      <c r="K90" s="214" t="s">
        <v>119</v>
      </c>
      <c r="L90" s="219"/>
      <c r="M90" s="220" t="s">
        <v>19</v>
      </c>
      <c r="N90" s="221" t="s">
        <v>43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125</v>
      </c>
      <c r="AT90" s="205" t="s">
        <v>122</v>
      </c>
      <c r="AU90" s="205" t="s">
        <v>80</v>
      </c>
      <c r="AY90" s="15" t="s">
        <v>114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80</v>
      </c>
      <c r="BK90" s="206">
        <f>ROUND(I90*H90,2)</f>
        <v>0</v>
      </c>
      <c r="BL90" s="15" t="s">
        <v>125</v>
      </c>
      <c r="BM90" s="205" t="s">
        <v>137</v>
      </c>
    </row>
    <row r="91" s="2" customFormat="1">
      <c r="A91" s="36"/>
      <c r="B91" s="37"/>
      <c r="C91" s="38"/>
      <c r="D91" s="207" t="s">
        <v>121</v>
      </c>
      <c r="E91" s="38"/>
      <c r="F91" s="208" t="s">
        <v>136</v>
      </c>
      <c r="G91" s="38"/>
      <c r="H91" s="38"/>
      <c r="I91" s="209"/>
      <c r="J91" s="38"/>
      <c r="K91" s="38"/>
      <c r="L91" s="42"/>
      <c r="M91" s="210"/>
      <c r="N91" s="211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121</v>
      </c>
      <c r="AU91" s="15" t="s">
        <v>80</v>
      </c>
    </row>
    <row r="92" s="2" customFormat="1" ht="37.8" customHeight="1">
      <c r="A92" s="36"/>
      <c r="B92" s="37"/>
      <c r="C92" s="212" t="s">
        <v>138</v>
      </c>
      <c r="D92" s="212" t="s">
        <v>122</v>
      </c>
      <c r="E92" s="213" t="s">
        <v>139</v>
      </c>
      <c r="F92" s="214" t="s">
        <v>140</v>
      </c>
      <c r="G92" s="215" t="s">
        <v>118</v>
      </c>
      <c r="H92" s="216">
        <v>7</v>
      </c>
      <c r="I92" s="217"/>
      <c r="J92" s="218">
        <f>ROUND(I92*H92,2)</f>
        <v>0</v>
      </c>
      <c r="K92" s="214" t="s">
        <v>119</v>
      </c>
      <c r="L92" s="219"/>
      <c r="M92" s="220" t="s">
        <v>19</v>
      </c>
      <c r="N92" s="221" t="s">
        <v>43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125</v>
      </c>
      <c r="AT92" s="205" t="s">
        <v>122</v>
      </c>
      <c r="AU92" s="205" t="s">
        <v>80</v>
      </c>
      <c r="AY92" s="15" t="s">
        <v>114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80</v>
      </c>
      <c r="BK92" s="206">
        <f>ROUND(I92*H92,2)</f>
        <v>0</v>
      </c>
      <c r="BL92" s="15" t="s">
        <v>125</v>
      </c>
      <c r="BM92" s="205" t="s">
        <v>141</v>
      </c>
    </row>
    <row r="93" s="2" customFormat="1">
      <c r="A93" s="36"/>
      <c r="B93" s="37"/>
      <c r="C93" s="38"/>
      <c r="D93" s="207" t="s">
        <v>121</v>
      </c>
      <c r="E93" s="38"/>
      <c r="F93" s="208" t="s">
        <v>140</v>
      </c>
      <c r="G93" s="38"/>
      <c r="H93" s="38"/>
      <c r="I93" s="209"/>
      <c r="J93" s="38"/>
      <c r="K93" s="38"/>
      <c r="L93" s="42"/>
      <c r="M93" s="210"/>
      <c r="N93" s="211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121</v>
      </c>
      <c r="AU93" s="15" t="s">
        <v>80</v>
      </c>
    </row>
    <row r="94" s="2" customFormat="1" ht="24.15" customHeight="1">
      <c r="A94" s="36"/>
      <c r="B94" s="37"/>
      <c r="C94" s="212" t="s">
        <v>142</v>
      </c>
      <c r="D94" s="212" t="s">
        <v>122</v>
      </c>
      <c r="E94" s="213" t="s">
        <v>143</v>
      </c>
      <c r="F94" s="214" t="s">
        <v>144</v>
      </c>
      <c r="G94" s="215" t="s">
        <v>118</v>
      </c>
      <c r="H94" s="216">
        <v>1</v>
      </c>
      <c r="I94" s="217"/>
      <c r="J94" s="218">
        <f>ROUND(I94*H94,2)</f>
        <v>0</v>
      </c>
      <c r="K94" s="214" t="s">
        <v>119</v>
      </c>
      <c r="L94" s="219"/>
      <c r="M94" s="220" t="s">
        <v>19</v>
      </c>
      <c r="N94" s="221" t="s">
        <v>43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125</v>
      </c>
      <c r="AT94" s="205" t="s">
        <v>122</v>
      </c>
      <c r="AU94" s="205" t="s">
        <v>80</v>
      </c>
      <c r="AY94" s="15" t="s">
        <v>114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80</v>
      </c>
      <c r="BK94" s="206">
        <f>ROUND(I94*H94,2)</f>
        <v>0</v>
      </c>
      <c r="BL94" s="15" t="s">
        <v>125</v>
      </c>
      <c r="BM94" s="205" t="s">
        <v>145</v>
      </c>
    </row>
    <row r="95" s="2" customFormat="1">
      <c r="A95" s="36"/>
      <c r="B95" s="37"/>
      <c r="C95" s="38"/>
      <c r="D95" s="207" t="s">
        <v>121</v>
      </c>
      <c r="E95" s="38"/>
      <c r="F95" s="208" t="s">
        <v>144</v>
      </c>
      <c r="G95" s="38"/>
      <c r="H95" s="38"/>
      <c r="I95" s="209"/>
      <c r="J95" s="38"/>
      <c r="K95" s="38"/>
      <c r="L95" s="42"/>
      <c r="M95" s="210"/>
      <c r="N95" s="211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121</v>
      </c>
      <c r="AU95" s="15" t="s">
        <v>80</v>
      </c>
    </row>
    <row r="96" s="2" customFormat="1" ht="24.15" customHeight="1">
      <c r="A96" s="36"/>
      <c r="B96" s="37"/>
      <c r="C96" s="212" t="s">
        <v>146</v>
      </c>
      <c r="D96" s="212" t="s">
        <v>122</v>
      </c>
      <c r="E96" s="213" t="s">
        <v>147</v>
      </c>
      <c r="F96" s="214" t="s">
        <v>148</v>
      </c>
      <c r="G96" s="215" t="s">
        <v>118</v>
      </c>
      <c r="H96" s="216">
        <v>7</v>
      </c>
      <c r="I96" s="217"/>
      <c r="J96" s="218">
        <f>ROUND(I96*H96,2)</f>
        <v>0</v>
      </c>
      <c r="K96" s="214" t="s">
        <v>119</v>
      </c>
      <c r="L96" s="219"/>
      <c r="M96" s="220" t="s">
        <v>19</v>
      </c>
      <c r="N96" s="221" t="s">
        <v>43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125</v>
      </c>
      <c r="AT96" s="205" t="s">
        <v>122</v>
      </c>
      <c r="AU96" s="205" t="s">
        <v>80</v>
      </c>
      <c r="AY96" s="15" t="s">
        <v>114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80</v>
      </c>
      <c r="BK96" s="206">
        <f>ROUND(I96*H96,2)</f>
        <v>0</v>
      </c>
      <c r="BL96" s="15" t="s">
        <v>125</v>
      </c>
      <c r="BM96" s="205" t="s">
        <v>149</v>
      </c>
    </row>
    <row r="97" s="2" customFormat="1">
      <c r="A97" s="36"/>
      <c r="B97" s="37"/>
      <c r="C97" s="38"/>
      <c r="D97" s="207" t="s">
        <v>121</v>
      </c>
      <c r="E97" s="38"/>
      <c r="F97" s="208" t="s">
        <v>148</v>
      </c>
      <c r="G97" s="38"/>
      <c r="H97" s="38"/>
      <c r="I97" s="209"/>
      <c r="J97" s="38"/>
      <c r="K97" s="38"/>
      <c r="L97" s="42"/>
      <c r="M97" s="210"/>
      <c r="N97" s="211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121</v>
      </c>
      <c r="AU97" s="15" t="s">
        <v>80</v>
      </c>
    </row>
    <row r="98" s="2" customFormat="1" ht="24.15" customHeight="1">
      <c r="A98" s="36"/>
      <c r="B98" s="37"/>
      <c r="C98" s="212" t="s">
        <v>150</v>
      </c>
      <c r="D98" s="212" t="s">
        <v>122</v>
      </c>
      <c r="E98" s="213" t="s">
        <v>151</v>
      </c>
      <c r="F98" s="214" t="s">
        <v>152</v>
      </c>
      <c r="G98" s="215" t="s">
        <v>118</v>
      </c>
      <c r="H98" s="216">
        <v>14</v>
      </c>
      <c r="I98" s="217"/>
      <c r="J98" s="218">
        <f>ROUND(I98*H98,2)</f>
        <v>0</v>
      </c>
      <c r="K98" s="214" t="s">
        <v>119</v>
      </c>
      <c r="L98" s="219"/>
      <c r="M98" s="220" t="s">
        <v>19</v>
      </c>
      <c r="N98" s="221" t="s">
        <v>43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125</v>
      </c>
      <c r="AT98" s="205" t="s">
        <v>122</v>
      </c>
      <c r="AU98" s="205" t="s">
        <v>80</v>
      </c>
      <c r="AY98" s="15" t="s">
        <v>114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80</v>
      </c>
      <c r="BK98" s="206">
        <f>ROUND(I98*H98,2)</f>
        <v>0</v>
      </c>
      <c r="BL98" s="15" t="s">
        <v>125</v>
      </c>
      <c r="BM98" s="205" t="s">
        <v>153</v>
      </c>
    </row>
    <row r="99" s="2" customFormat="1">
      <c r="A99" s="36"/>
      <c r="B99" s="37"/>
      <c r="C99" s="38"/>
      <c r="D99" s="207" t="s">
        <v>121</v>
      </c>
      <c r="E99" s="38"/>
      <c r="F99" s="208" t="s">
        <v>152</v>
      </c>
      <c r="G99" s="38"/>
      <c r="H99" s="38"/>
      <c r="I99" s="209"/>
      <c r="J99" s="38"/>
      <c r="K99" s="38"/>
      <c r="L99" s="42"/>
      <c r="M99" s="210"/>
      <c r="N99" s="211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121</v>
      </c>
      <c r="AU99" s="15" t="s">
        <v>80</v>
      </c>
    </row>
    <row r="100" s="2" customFormat="1" ht="24.15" customHeight="1">
      <c r="A100" s="36"/>
      <c r="B100" s="37"/>
      <c r="C100" s="212" t="s">
        <v>154</v>
      </c>
      <c r="D100" s="212" t="s">
        <v>122</v>
      </c>
      <c r="E100" s="213" t="s">
        <v>155</v>
      </c>
      <c r="F100" s="214" t="s">
        <v>156</v>
      </c>
      <c r="G100" s="215" t="s">
        <v>118</v>
      </c>
      <c r="H100" s="216">
        <v>2</v>
      </c>
      <c r="I100" s="217"/>
      <c r="J100" s="218">
        <f>ROUND(I100*H100,2)</f>
        <v>0</v>
      </c>
      <c r="K100" s="214" t="s">
        <v>119</v>
      </c>
      <c r="L100" s="219"/>
      <c r="M100" s="220" t="s">
        <v>19</v>
      </c>
      <c r="N100" s="221" t="s">
        <v>43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125</v>
      </c>
      <c r="AT100" s="205" t="s">
        <v>122</v>
      </c>
      <c r="AU100" s="205" t="s">
        <v>80</v>
      </c>
      <c r="AY100" s="15" t="s">
        <v>114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80</v>
      </c>
      <c r="BK100" s="206">
        <f>ROUND(I100*H100,2)</f>
        <v>0</v>
      </c>
      <c r="BL100" s="15" t="s">
        <v>125</v>
      </c>
      <c r="BM100" s="205" t="s">
        <v>157</v>
      </c>
    </row>
    <row r="101" s="2" customFormat="1">
      <c r="A101" s="36"/>
      <c r="B101" s="37"/>
      <c r="C101" s="38"/>
      <c r="D101" s="207" t="s">
        <v>121</v>
      </c>
      <c r="E101" s="38"/>
      <c r="F101" s="208" t="s">
        <v>156</v>
      </c>
      <c r="G101" s="38"/>
      <c r="H101" s="38"/>
      <c r="I101" s="209"/>
      <c r="J101" s="38"/>
      <c r="K101" s="38"/>
      <c r="L101" s="42"/>
      <c r="M101" s="210"/>
      <c r="N101" s="211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121</v>
      </c>
      <c r="AU101" s="15" t="s">
        <v>80</v>
      </c>
    </row>
    <row r="102" s="2" customFormat="1" ht="24.15" customHeight="1">
      <c r="A102" s="36"/>
      <c r="B102" s="37"/>
      <c r="C102" s="212" t="s">
        <v>158</v>
      </c>
      <c r="D102" s="212" t="s">
        <v>122</v>
      </c>
      <c r="E102" s="213" t="s">
        <v>159</v>
      </c>
      <c r="F102" s="214" t="s">
        <v>160</v>
      </c>
      <c r="G102" s="215" t="s">
        <v>118</v>
      </c>
      <c r="H102" s="216">
        <v>14</v>
      </c>
      <c r="I102" s="217"/>
      <c r="J102" s="218">
        <f>ROUND(I102*H102,2)</f>
        <v>0</v>
      </c>
      <c r="K102" s="214" t="s">
        <v>119</v>
      </c>
      <c r="L102" s="219"/>
      <c r="M102" s="220" t="s">
        <v>19</v>
      </c>
      <c r="N102" s="221" t="s">
        <v>43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125</v>
      </c>
      <c r="AT102" s="205" t="s">
        <v>122</v>
      </c>
      <c r="AU102" s="205" t="s">
        <v>80</v>
      </c>
      <c r="AY102" s="15" t="s">
        <v>114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80</v>
      </c>
      <c r="BK102" s="206">
        <f>ROUND(I102*H102,2)</f>
        <v>0</v>
      </c>
      <c r="BL102" s="15" t="s">
        <v>125</v>
      </c>
      <c r="BM102" s="205" t="s">
        <v>161</v>
      </c>
    </row>
    <row r="103" s="2" customFormat="1">
      <c r="A103" s="36"/>
      <c r="B103" s="37"/>
      <c r="C103" s="38"/>
      <c r="D103" s="207" t="s">
        <v>121</v>
      </c>
      <c r="E103" s="38"/>
      <c r="F103" s="208" t="s">
        <v>160</v>
      </c>
      <c r="G103" s="38"/>
      <c r="H103" s="38"/>
      <c r="I103" s="209"/>
      <c r="J103" s="38"/>
      <c r="K103" s="38"/>
      <c r="L103" s="42"/>
      <c r="M103" s="210"/>
      <c r="N103" s="211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121</v>
      </c>
      <c r="AU103" s="15" t="s">
        <v>80</v>
      </c>
    </row>
    <row r="104" s="2" customFormat="1" ht="24.15" customHeight="1">
      <c r="A104" s="36"/>
      <c r="B104" s="37"/>
      <c r="C104" s="194" t="s">
        <v>162</v>
      </c>
      <c r="D104" s="194" t="s">
        <v>115</v>
      </c>
      <c r="E104" s="195" t="s">
        <v>163</v>
      </c>
      <c r="F104" s="196" t="s">
        <v>164</v>
      </c>
      <c r="G104" s="197" t="s">
        <v>118</v>
      </c>
      <c r="H104" s="198">
        <v>1</v>
      </c>
      <c r="I104" s="199"/>
      <c r="J104" s="200">
        <f>ROUND(I104*H104,2)</f>
        <v>0</v>
      </c>
      <c r="K104" s="196" t="s">
        <v>119</v>
      </c>
      <c r="L104" s="42"/>
      <c r="M104" s="201" t="s">
        <v>19</v>
      </c>
      <c r="N104" s="202" t="s">
        <v>43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113</v>
      </c>
      <c r="AT104" s="205" t="s">
        <v>115</v>
      </c>
      <c r="AU104" s="205" t="s">
        <v>80</v>
      </c>
      <c r="AY104" s="15" t="s">
        <v>114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80</v>
      </c>
      <c r="BK104" s="206">
        <f>ROUND(I104*H104,2)</f>
        <v>0</v>
      </c>
      <c r="BL104" s="15" t="s">
        <v>113</v>
      </c>
      <c r="BM104" s="205" t="s">
        <v>165</v>
      </c>
    </row>
    <row r="105" s="2" customFormat="1">
      <c r="A105" s="36"/>
      <c r="B105" s="37"/>
      <c r="C105" s="38"/>
      <c r="D105" s="207" t="s">
        <v>121</v>
      </c>
      <c r="E105" s="38"/>
      <c r="F105" s="208" t="s">
        <v>164</v>
      </c>
      <c r="G105" s="38"/>
      <c r="H105" s="38"/>
      <c r="I105" s="209"/>
      <c r="J105" s="38"/>
      <c r="K105" s="38"/>
      <c r="L105" s="42"/>
      <c r="M105" s="210"/>
      <c r="N105" s="211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121</v>
      </c>
      <c r="AU105" s="15" t="s">
        <v>80</v>
      </c>
    </row>
    <row r="106" s="2" customFormat="1" ht="24.15" customHeight="1">
      <c r="A106" s="36"/>
      <c r="B106" s="37"/>
      <c r="C106" s="194" t="s">
        <v>166</v>
      </c>
      <c r="D106" s="194" t="s">
        <v>115</v>
      </c>
      <c r="E106" s="195" t="s">
        <v>167</v>
      </c>
      <c r="F106" s="196" t="s">
        <v>168</v>
      </c>
      <c r="G106" s="197" t="s">
        <v>118</v>
      </c>
      <c r="H106" s="198">
        <v>1</v>
      </c>
      <c r="I106" s="199"/>
      <c r="J106" s="200">
        <f>ROUND(I106*H106,2)</f>
        <v>0</v>
      </c>
      <c r="K106" s="196" t="s">
        <v>119</v>
      </c>
      <c r="L106" s="42"/>
      <c r="M106" s="201" t="s">
        <v>19</v>
      </c>
      <c r="N106" s="202" t="s">
        <v>43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113</v>
      </c>
      <c r="AT106" s="205" t="s">
        <v>115</v>
      </c>
      <c r="AU106" s="205" t="s">
        <v>80</v>
      </c>
      <c r="AY106" s="15" t="s">
        <v>114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80</v>
      </c>
      <c r="BK106" s="206">
        <f>ROUND(I106*H106,2)</f>
        <v>0</v>
      </c>
      <c r="BL106" s="15" t="s">
        <v>113</v>
      </c>
      <c r="BM106" s="205" t="s">
        <v>169</v>
      </c>
    </row>
    <row r="107" s="2" customFormat="1">
      <c r="A107" s="36"/>
      <c r="B107" s="37"/>
      <c r="C107" s="38"/>
      <c r="D107" s="207" t="s">
        <v>121</v>
      </c>
      <c r="E107" s="38"/>
      <c r="F107" s="208" t="s">
        <v>170</v>
      </c>
      <c r="G107" s="38"/>
      <c r="H107" s="38"/>
      <c r="I107" s="209"/>
      <c r="J107" s="38"/>
      <c r="K107" s="38"/>
      <c r="L107" s="42"/>
      <c r="M107" s="210"/>
      <c r="N107" s="211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121</v>
      </c>
      <c r="AU107" s="15" t="s">
        <v>80</v>
      </c>
    </row>
    <row r="108" s="2" customFormat="1" ht="24.15" customHeight="1">
      <c r="A108" s="36"/>
      <c r="B108" s="37"/>
      <c r="C108" s="194" t="s">
        <v>171</v>
      </c>
      <c r="D108" s="194" t="s">
        <v>115</v>
      </c>
      <c r="E108" s="195" t="s">
        <v>172</v>
      </c>
      <c r="F108" s="196" t="s">
        <v>173</v>
      </c>
      <c r="G108" s="197" t="s">
        <v>118</v>
      </c>
      <c r="H108" s="198">
        <v>1</v>
      </c>
      <c r="I108" s="199"/>
      <c r="J108" s="200">
        <f>ROUND(I108*H108,2)</f>
        <v>0</v>
      </c>
      <c r="K108" s="196" t="s">
        <v>119</v>
      </c>
      <c r="L108" s="42"/>
      <c r="M108" s="201" t="s">
        <v>19</v>
      </c>
      <c r="N108" s="202" t="s">
        <v>43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113</v>
      </c>
      <c r="AT108" s="205" t="s">
        <v>115</v>
      </c>
      <c r="AU108" s="205" t="s">
        <v>80</v>
      </c>
      <c r="AY108" s="15" t="s">
        <v>114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80</v>
      </c>
      <c r="BK108" s="206">
        <f>ROUND(I108*H108,2)</f>
        <v>0</v>
      </c>
      <c r="BL108" s="15" t="s">
        <v>113</v>
      </c>
      <c r="BM108" s="205" t="s">
        <v>174</v>
      </c>
    </row>
    <row r="109" s="2" customFormat="1">
      <c r="A109" s="36"/>
      <c r="B109" s="37"/>
      <c r="C109" s="38"/>
      <c r="D109" s="207" t="s">
        <v>121</v>
      </c>
      <c r="E109" s="38"/>
      <c r="F109" s="208" t="s">
        <v>175</v>
      </c>
      <c r="G109" s="38"/>
      <c r="H109" s="38"/>
      <c r="I109" s="209"/>
      <c r="J109" s="38"/>
      <c r="K109" s="38"/>
      <c r="L109" s="42"/>
      <c r="M109" s="210"/>
      <c r="N109" s="211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121</v>
      </c>
      <c r="AU109" s="15" t="s">
        <v>80</v>
      </c>
    </row>
    <row r="110" s="2" customFormat="1" ht="24.15" customHeight="1">
      <c r="A110" s="36"/>
      <c r="B110" s="37"/>
      <c r="C110" s="194" t="s">
        <v>8</v>
      </c>
      <c r="D110" s="194" t="s">
        <v>115</v>
      </c>
      <c r="E110" s="195" t="s">
        <v>176</v>
      </c>
      <c r="F110" s="196" t="s">
        <v>177</v>
      </c>
      <c r="G110" s="197" t="s">
        <v>178</v>
      </c>
      <c r="H110" s="198">
        <v>4.5</v>
      </c>
      <c r="I110" s="199"/>
      <c r="J110" s="200">
        <f>ROUND(I110*H110,2)</f>
        <v>0</v>
      </c>
      <c r="K110" s="196" t="s">
        <v>119</v>
      </c>
      <c r="L110" s="42"/>
      <c r="M110" s="201" t="s">
        <v>19</v>
      </c>
      <c r="N110" s="202" t="s">
        <v>43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113</v>
      </c>
      <c r="AT110" s="205" t="s">
        <v>115</v>
      </c>
      <c r="AU110" s="205" t="s">
        <v>80</v>
      </c>
      <c r="AY110" s="15" t="s">
        <v>114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80</v>
      </c>
      <c r="BK110" s="206">
        <f>ROUND(I110*H110,2)</f>
        <v>0</v>
      </c>
      <c r="BL110" s="15" t="s">
        <v>113</v>
      </c>
      <c r="BM110" s="205" t="s">
        <v>179</v>
      </c>
    </row>
    <row r="111" s="2" customFormat="1">
      <c r="A111" s="36"/>
      <c r="B111" s="37"/>
      <c r="C111" s="38"/>
      <c r="D111" s="207" t="s">
        <v>121</v>
      </c>
      <c r="E111" s="38"/>
      <c r="F111" s="208" t="s">
        <v>177</v>
      </c>
      <c r="G111" s="38"/>
      <c r="H111" s="38"/>
      <c r="I111" s="209"/>
      <c r="J111" s="38"/>
      <c r="K111" s="38"/>
      <c r="L111" s="42"/>
      <c r="M111" s="210"/>
      <c r="N111" s="211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121</v>
      </c>
      <c r="AU111" s="15" t="s">
        <v>80</v>
      </c>
    </row>
    <row r="112" s="2" customFormat="1" ht="24.15" customHeight="1">
      <c r="A112" s="36"/>
      <c r="B112" s="37"/>
      <c r="C112" s="212" t="s">
        <v>180</v>
      </c>
      <c r="D112" s="212" t="s">
        <v>122</v>
      </c>
      <c r="E112" s="213" t="s">
        <v>181</v>
      </c>
      <c r="F112" s="214" t="s">
        <v>182</v>
      </c>
      <c r="G112" s="215" t="s">
        <v>118</v>
      </c>
      <c r="H112" s="216">
        <v>1</v>
      </c>
      <c r="I112" s="217"/>
      <c r="J112" s="218">
        <f>ROUND(I112*H112,2)</f>
        <v>0</v>
      </c>
      <c r="K112" s="214" t="s">
        <v>119</v>
      </c>
      <c r="L112" s="219"/>
      <c r="M112" s="220" t="s">
        <v>19</v>
      </c>
      <c r="N112" s="221" t="s">
        <v>43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125</v>
      </c>
      <c r="AT112" s="205" t="s">
        <v>122</v>
      </c>
      <c r="AU112" s="205" t="s">
        <v>80</v>
      </c>
      <c r="AY112" s="15" t="s">
        <v>114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80</v>
      </c>
      <c r="BK112" s="206">
        <f>ROUND(I112*H112,2)</f>
        <v>0</v>
      </c>
      <c r="BL112" s="15" t="s">
        <v>125</v>
      </c>
      <c r="BM112" s="205" t="s">
        <v>183</v>
      </c>
    </row>
    <row r="113" s="2" customFormat="1">
      <c r="A113" s="36"/>
      <c r="B113" s="37"/>
      <c r="C113" s="38"/>
      <c r="D113" s="207" t="s">
        <v>121</v>
      </c>
      <c r="E113" s="38"/>
      <c r="F113" s="208" t="s">
        <v>182</v>
      </c>
      <c r="G113" s="38"/>
      <c r="H113" s="38"/>
      <c r="I113" s="209"/>
      <c r="J113" s="38"/>
      <c r="K113" s="38"/>
      <c r="L113" s="42"/>
      <c r="M113" s="210"/>
      <c r="N113" s="211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121</v>
      </c>
      <c r="AU113" s="15" t="s">
        <v>80</v>
      </c>
    </row>
    <row r="114" s="2" customFormat="1" ht="24.15" customHeight="1">
      <c r="A114" s="36"/>
      <c r="B114" s="37"/>
      <c r="C114" s="194" t="s">
        <v>184</v>
      </c>
      <c r="D114" s="194" t="s">
        <v>115</v>
      </c>
      <c r="E114" s="195" t="s">
        <v>185</v>
      </c>
      <c r="F114" s="196" t="s">
        <v>186</v>
      </c>
      <c r="G114" s="197" t="s">
        <v>118</v>
      </c>
      <c r="H114" s="198">
        <v>5</v>
      </c>
      <c r="I114" s="199"/>
      <c r="J114" s="200">
        <f>ROUND(I114*H114,2)</f>
        <v>0</v>
      </c>
      <c r="K114" s="196" t="s">
        <v>119</v>
      </c>
      <c r="L114" s="42"/>
      <c r="M114" s="201" t="s">
        <v>19</v>
      </c>
      <c r="N114" s="202" t="s">
        <v>43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113</v>
      </c>
      <c r="AT114" s="205" t="s">
        <v>115</v>
      </c>
      <c r="AU114" s="205" t="s">
        <v>80</v>
      </c>
      <c r="AY114" s="15" t="s">
        <v>114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80</v>
      </c>
      <c r="BK114" s="206">
        <f>ROUND(I114*H114,2)</f>
        <v>0</v>
      </c>
      <c r="BL114" s="15" t="s">
        <v>113</v>
      </c>
      <c r="BM114" s="205" t="s">
        <v>187</v>
      </c>
    </row>
    <row r="115" s="2" customFormat="1">
      <c r="A115" s="36"/>
      <c r="B115" s="37"/>
      <c r="C115" s="38"/>
      <c r="D115" s="207" t="s">
        <v>121</v>
      </c>
      <c r="E115" s="38"/>
      <c r="F115" s="208" t="s">
        <v>188</v>
      </c>
      <c r="G115" s="38"/>
      <c r="H115" s="38"/>
      <c r="I115" s="209"/>
      <c r="J115" s="38"/>
      <c r="K115" s="38"/>
      <c r="L115" s="42"/>
      <c r="M115" s="210"/>
      <c r="N115" s="211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121</v>
      </c>
      <c r="AU115" s="15" t="s">
        <v>80</v>
      </c>
    </row>
    <row r="116" s="2" customFormat="1" ht="24.15" customHeight="1">
      <c r="A116" s="36"/>
      <c r="B116" s="37"/>
      <c r="C116" s="212" t="s">
        <v>189</v>
      </c>
      <c r="D116" s="212" t="s">
        <v>122</v>
      </c>
      <c r="E116" s="213" t="s">
        <v>190</v>
      </c>
      <c r="F116" s="214" t="s">
        <v>191</v>
      </c>
      <c r="G116" s="215" t="s">
        <v>118</v>
      </c>
      <c r="H116" s="216">
        <v>1</v>
      </c>
      <c r="I116" s="217"/>
      <c r="J116" s="218">
        <f>ROUND(I116*H116,2)</f>
        <v>0</v>
      </c>
      <c r="K116" s="214" t="s">
        <v>119</v>
      </c>
      <c r="L116" s="219"/>
      <c r="M116" s="220" t="s">
        <v>19</v>
      </c>
      <c r="N116" s="221" t="s">
        <v>43</v>
      </c>
      <c r="O116" s="82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125</v>
      </c>
      <c r="AT116" s="205" t="s">
        <v>122</v>
      </c>
      <c r="AU116" s="205" t="s">
        <v>80</v>
      </c>
      <c r="AY116" s="15" t="s">
        <v>114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80</v>
      </c>
      <c r="BK116" s="206">
        <f>ROUND(I116*H116,2)</f>
        <v>0</v>
      </c>
      <c r="BL116" s="15" t="s">
        <v>125</v>
      </c>
      <c r="BM116" s="205" t="s">
        <v>192</v>
      </c>
    </row>
    <row r="117" s="2" customFormat="1">
      <c r="A117" s="36"/>
      <c r="B117" s="37"/>
      <c r="C117" s="38"/>
      <c r="D117" s="207" t="s">
        <v>121</v>
      </c>
      <c r="E117" s="38"/>
      <c r="F117" s="208" t="s">
        <v>191</v>
      </c>
      <c r="G117" s="38"/>
      <c r="H117" s="38"/>
      <c r="I117" s="209"/>
      <c r="J117" s="38"/>
      <c r="K117" s="38"/>
      <c r="L117" s="42"/>
      <c r="M117" s="210"/>
      <c r="N117" s="211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121</v>
      </c>
      <c r="AU117" s="15" t="s">
        <v>80</v>
      </c>
    </row>
    <row r="118" s="2" customFormat="1" ht="24.15" customHeight="1">
      <c r="A118" s="36"/>
      <c r="B118" s="37"/>
      <c r="C118" s="212" t="s">
        <v>193</v>
      </c>
      <c r="D118" s="212" t="s">
        <v>122</v>
      </c>
      <c r="E118" s="213" t="s">
        <v>194</v>
      </c>
      <c r="F118" s="214" t="s">
        <v>195</v>
      </c>
      <c r="G118" s="215" t="s">
        <v>118</v>
      </c>
      <c r="H118" s="216">
        <v>1</v>
      </c>
      <c r="I118" s="217"/>
      <c r="J118" s="218">
        <f>ROUND(I118*H118,2)</f>
        <v>0</v>
      </c>
      <c r="K118" s="214" t="s">
        <v>119</v>
      </c>
      <c r="L118" s="219"/>
      <c r="M118" s="220" t="s">
        <v>19</v>
      </c>
      <c r="N118" s="221" t="s">
        <v>43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125</v>
      </c>
      <c r="AT118" s="205" t="s">
        <v>122</v>
      </c>
      <c r="AU118" s="205" t="s">
        <v>80</v>
      </c>
      <c r="AY118" s="15" t="s">
        <v>114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80</v>
      </c>
      <c r="BK118" s="206">
        <f>ROUND(I118*H118,2)</f>
        <v>0</v>
      </c>
      <c r="BL118" s="15" t="s">
        <v>125</v>
      </c>
      <c r="BM118" s="205" t="s">
        <v>196</v>
      </c>
    </row>
    <row r="119" s="2" customFormat="1">
      <c r="A119" s="36"/>
      <c r="B119" s="37"/>
      <c r="C119" s="38"/>
      <c r="D119" s="207" t="s">
        <v>121</v>
      </c>
      <c r="E119" s="38"/>
      <c r="F119" s="208" t="s">
        <v>195</v>
      </c>
      <c r="G119" s="38"/>
      <c r="H119" s="38"/>
      <c r="I119" s="209"/>
      <c r="J119" s="38"/>
      <c r="K119" s="38"/>
      <c r="L119" s="42"/>
      <c r="M119" s="210"/>
      <c r="N119" s="211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121</v>
      </c>
      <c r="AU119" s="15" t="s">
        <v>80</v>
      </c>
    </row>
    <row r="120" s="2" customFormat="1" ht="24.15" customHeight="1">
      <c r="A120" s="36"/>
      <c r="B120" s="37"/>
      <c r="C120" s="212" t="s">
        <v>197</v>
      </c>
      <c r="D120" s="212" t="s">
        <v>122</v>
      </c>
      <c r="E120" s="213" t="s">
        <v>198</v>
      </c>
      <c r="F120" s="214" t="s">
        <v>199</v>
      </c>
      <c r="G120" s="215" t="s">
        <v>118</v>
      </c>
      <c r="H120" s="216">
        <v>1</v>
      </c>
      <c r="I120" s="217"/>
      <c r="J120" s="218">
        <f>ROUND(I120*H120,2)</f>
        <v>0</v>
      </c>
      <c r="K120" s="214" t="s">
        <v>119</v>
      </c>
      <c r="L120" s="219"/>
      <c r="M120" s="220" t="s">
        <v>19</v>
      </c>
      <c r="N120" s="221" t="s">
        <v>43</v>
      </c>
      <c r="O120" s="82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125</v>
      </c>
      <c r="AT120" s="205" t="s">
        <v>122</v>
      </c>
      <c r="AU120" s="205" t="s">
        <v>80</v>
      </c>
      <c r="AY120" s="15" t="s">
        <v>114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80</v>
      </c>
      <c r="BK120" s="206">
        <f>ROUND(I120*H120,2)</f>
        <v>0</v>
      </c>
      <c r="BL120" s="15" t="s">
        <v>125</v>
      </c>
      <c r="BM120" s="205" t="s">
        <v>200</v>
      </c>
    </row>
    <row r="121" s="2" customFormat="1">
      <c r="A121" s="36"/>
      <c r="B121" s="37"/>
      <c r="C121" s="38"/>
      <c r="D121" s="207" t="s">
        <v>121</v>
      </c>
      <c r="E121" s="38"/>
      <c r="F121" s="208" t="s">
        <v>199</v>
      </c>
      <c r="G121" s="38"/>
      <c r="H121" s="38"/>
      <c r="I121" s="209"/>
      <c r="J121" s="38"/>
      <c r="K121" s="38"/>
      <c r="L121" s="42"/>
      <c r="M121" s="210"/>
      <c r="N121" s="211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121</v>
      </c>
      <c r="AU121" s="15" t="s">
        <v>80</v>
      </c>
    </row>
    <row r="122" s="2" customFormat="1" ht="24.15" customHeight="1">
      <c r="A122" s="36"/>
      <c r="B122" s="37"/>
      <c r="C122" s="212" t="s">
        <v>7</v>
      </c>
      <c r="D122" s="212" t="s">
        <v>122</v>
      </c>
      <c r="E122" s="213" t="s">
        <v>201</v>
      </c>
      <c r="F122" s="214" t="s">
        <v>202</v>
      </c>
      <c r="G122" s="215" t="s">
        <v>118</v>
      </c>
      <c r="H122" s="216">
        <v>1</v>
      </c>
      <c r="I122" s="217"/>
      <c r="J122" s="218">
        <f>ROUND(I122*H122,2)</f>
        <v>0</v>
      </c>
      <c r="K122" s="214" t="s">
        <v>119</v>
      </c>
      <c r="L122" s="219"/>
      <c r="M122" s="220" t="s">
        <v>19</v>
      </c>
      <c r="N122" s="221" t="s">
        <v>43</v>
      </c>
      <c r="O122" s="82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125</v>
      </c>
      <c r="AT122" s="205" t="s">
        <v>122</v>
      </c>
      <c r="AU122" s="205" t="s">
        <v>80</v>
      </c>
      <c r="AY122" s="15" t="s">
        <v>114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80</v>
      </c>
      <c r="BK122" s="206">
        <f>ROUND(I122*H122,2)</f>
        <v>0</v>
      </c>
      <c r="BL122" s="15" t="s">
        <v>125</v>
      </c>
      <c r="BM122" s="205" t="s">
        <v>203</v>
      </c>
    </row>
    <row r="123" s="2" customFormat="1">
      <c r="A123" s="36"/>
      <c r="B123" s="37"/>
      <c r="C123" s="38"/>
      <c r="D123" s="207" t="s">
        <v>121</v>
      </c>
      <c r="E123" s="38"/>
      <c r="F123" s="208" t="s">
        <v>202</v>
      </c>
      <c r="G123" s="38"/>
      <c r="H123" s="38"/>
      <c r="I123" s="209"/>
      <c r="J123" s="38"/>
      <c r="K123" s="38"/>
      <c r="L123" s="42"/>
      <c r="M123" s="210"/>
      <c r="N123" s="211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121</v>
      </c>
      <c r="AU123" s="15" t="s">
        <v>80</v>
      </c>
    </row>
    <row r="124" s="2" customFormat="1" ht="24.15" customHeight="1">
      <c r="A124" s="36"/>
      <c r="B124" s="37"/>
      <c r="C124" s="194" t="s">
        <v>204</v>
      </c>
      <c r="D124" s="194" t="s">
        <v>115</v>
      </c>
      <c r="E124" s="195" t="s">
        <v>205</v>
      </c>
      <c r="F124" s="196" t="s">
        <v>206</v>
      </c>
      <c r="G124" s="197" t="s">
        <v>118</v>
      </c>
      <c r="H124" s="198">
        <v>1</v>
      </c>
      <c r="I124" s="199"/>
      <c r="J124" s="200">
        <f>ROUND(I124*H124,2)</f>
        <v>0</v>
      </c>
      <c r="K124" s="196" t="s">
        <v>119</v>
      </c>
      <c r="L124" s="42"/>
      <c r="M124" s="201" t="s">
        <v>19</v>
      </c>
      <c r="N124" s="202" t="s">
        <v>43</v>
      </c>
      <c r="O124" s="82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113</v>
      </c>
      <c r="AT124" s="205" t="s">
        <v>115</v>
      </c>
      <c r="AU124" s="205" t="s">
        <v>80</v>
      </c>
      <c r="AY124" s="15" t="s">
        <v>114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5" t="s">
        <v>80</v>
      </c>
      <c r="BK124" s="206">
        <f>ROUND(I124*H124,2)</f>
        <v>0</v>
      </c>
      <c r="BL124" s="15" t="s">
        <v>113</v>
      </c>
      <c r="BM124" s="205" t="s">
        <v>207</v>
      </c>
    </row>
    <row r="125" s="2" customFormat="1">
      <c r="A125" s="36"/>
      <c r="B125" s="37"/>
      <c r="C125" s="38"/>
      <c r="D125" s="207" t="s">
        <v>121</v>
      </c>
      <c r="E125" s="38"/>
      <c r="F125" s="208" t="s">
        <v>206</v>
      </c>
      <c r="G125" s="38"/>
      <c r="H125" s="38"/>
      <c r="I125" s="209"/>
      <c r="J125" s="38"/>
      <c r="K125" s="38"/>
      <c r="L125" s="42"/>
      <c r="M125" s="210"/>
      <c r="N125" s="211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121</v>
      </c>
      <c r="AU125" s="15" t="s">
        <v>80</v>
      </c>
    </row>
    <row r="126" s="2" customFormat="1" ht="24.15" customHeight="1">
      <c r="A126" s="36"/>
      <c r="B126" s="37"/>
      <c r="C126" s="212" t="s">
        <v>208</v>
      </c>
      <c r="D126" s="212" t="s">
        <v>122</v>
      </c>
      <c r="E126" s="213" t="s">
        <v>209</v>
      </c>
      <c r="F126" s="214" t="s">
        <v>210</v>
      </c>
      <c r="G126" s="215" t="s">
        <v>118</v>
      </c>
      <c r="H126" s="216">
        <v>1</v>
      </c>
      <c r="I126" s="217"/>
      <c r="J126" s="218">
        <f>ROUND(I126*H126,2)</f>
        <v>0</v>
      </c>
      <c r="K126" s="214" t="s">
        <v>119</v>
      </c>
      <c r="L126" s="219"/>
      <c r="M126" s="220" t="s">
        <v>19</v>
      </c>
      <c r="N126" s="221" t="s">
        <v>43</v>
      </c>
      <c r="O126" s="82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125</v>
      </c>
      <c r="AT126" s="205" t="s">
        <v>122</v>
      </c>
      <c r="AU126" s="205" t="s">
        <v>80</v>
      </c>
      <c r="AY126" s="15" t="s">
        <v>114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5" t="s">
        <v>80</v>
      </c>
      <c r="BK126" s="206">
        <f>ROUND(I126*H126,2)</f>
        <v>0</v>
      </c>
      <c r="BL126" s="15" t="s">
        <v>125</v>
      </c>
      <c r="BM126" s="205" t="s">
        <v>211</v>
      </c>
    </row>
    <row r="127" s="2" customFormat="1">
      <c r="A127" s="36"/>
      <c r="B127" s="37"/>
      <c r="C127" s="38"/>
      <c r="D127" s="207" t="s">
        <v>121</v>
      </c>
      <c r="E127" s="38"/>
      <c r="F127" s="208" t="s">
        <v>210</v>
      </c>
      <c r="G127" s="38"/>
      <c r="H127" s="38"/>
      <c r="I127" s="209"/>
      <c r="J127" s="38"/>
      <c r="K127" s="38"/>
      <c r="L127" s="42"/>
      <c r="M127" s="210"/>
      <c r="N127" s="211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121</v>
      </c>
      <c r="AU127" s="15" t="s">
        <v>80</v>
      </c>
    </row>
    <row r="128" s="2" customFormat="1" ht="37.8" customHeight="1">
      <c r="A128" s="36"/>
      <c r="B128" s="37"/>
      <c r="C128" s="194" t="s">
        <v>212</v>
      </c>
      <c r="D128" s="194" t="s">
        <v>115</v>
      </c>
      <c r="E128" s="195" t="s">
        <v>213</v>
      </c>
      <c r="F128" s="196" t="s">
        <v>214</v>
      </c>
      <c r="G128" s="197" t="s">
        <v>215</v>
      </c>
      <c r="H128" s="198">
        <v>42</v>
      </c>
      <c r="I128" s="199"/>
      <c r="J128" s="200">
        <f>ROUND(I128*H128,2)</f>
        <v>0</v>
      </c>
      <c r="K128" s="196" t="s">
        <v>119</v>
      </c>
      <c r="L128" s="42"/>
      <c r="M128" s="201" t="s">
        <v>19</v>
      </c>
      <c r="N128" s="202" t="s">
        <v>43</v>
      </c>
      <c r="O128" s="8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80</v>
      </c>
      <c r="AT128" s="205" t="s">
        <v>115</v>
      </c>
      <c r="AU128" s="205" t="s">
        <v>80</v>
      </c>
      <c r="AY128" s="15" t="s">
        <v>114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5" t="s">
        <v>80</v>
      </c>
      <c r="BK128" s="206">
        <f>ROUND(I128*H128,2)</f>
        <v>0</v>
      </c>
      <c r="BL128" s="15" t="s">
        <v>80</v>
      </c>
      <c r="BM128" s="205" t="s">
        <v>216</v>
      </c>
    </row>
    <row r="129" s="2" customFormat="1">
      <c r="A129" s="36"/>
      <c r="B129" s="37"/>
      <c r="C129" s="38"/>
      <c r="D129" s="207" t="s">
        <v>121</v>
      </c>
      <c r="E129" s="38"/>
      <c r="F129" s="208" t="s">
        <v>217</v>
      </c>
      <c r="G129" s="38"/>
      <c r="H129" s="38"/>
      <c r="I129" s="209"/>
      <c r="J129" s="38"/>
      <c r="K129" s="38"/>
      <c r="L129" s="42"/>
      <c r="M129" s="210"/>
      <c r="N129" s="211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121</v>
      </c>
      <c r="AU129" s="15" t="s">
        <v>80</v>
      </c>
    </row>
    <row r="130" s="2" customFormat="1" ht="37.8" customHeight="1">
      <c r="A130" s="36"/>
      <c r="B130" s="37"/>
      <c r="C130" s="194" t="s">
        <v>218</v>
      </c>
      <c r="D130" s="194" t="s">
        <v>115</v>
      </c>
      <c r="E130" s="195" t="s">
        <v>219</v>
      </c>
      <c r="F130" s="196" t="s">
        <v>220</v>
      </c>
      <c r="G130" s="197" t="s">
        <v>215</v>
      </c>
      <c r="H130" s="198">
        <v>1</v>
      </c>
      <c r="I130" s="199"/>
      <c r="J130" s="200">
        <f>ROUND(I130*H130,2)</f>
        <v>0</v>
      </c>
      <c r="K130" s="196" t="s">
        <v>119</v>
      </c>
      <c r="L130" s="42"/>
      <c r="M130" s="201" t="s">
        <v>19</v>
      </c>
      <c r="N130" s="202" t="s">
        <v>43</v>
      </c>
      <c r="O130" s="8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80</v>
      </c>
      <c r="AT130" s="205" t="s">
        <v>115</v>
      </c>
      <c r="AU130" s="205" t="s">
        <v>80</v>
      </c>
      <c r="AY130" s="15" t="s">
        <v>114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80</v>
      </c>
      <c r="BK130" s="206">
        <f>ROUND(I130*H130,2)</f>
        <v>0</v>
      </c>
      <c r="BL130" s="15" t="s">
        <v>80</v>
      </c>
      <c r="BM130" s="205" t="s">
        <v>221</v>
      </c>
    </row>
    <row r="131" s="2" customFormat="1">
      <c r="A131" s="36"/>
      <c r="B131" s="37"/>
      <c r="C131" s="38"/>
      <c r="D131" s="207" t="s">
        <v>121</v>
      </c>
      <c r="E131" s="38"/>
      <c r="F131" s="208" t="s">
        <v>222</v>
      </c>
      <c r="G131" s="38"/>
      <c r="H131" s="38"/>
      <c r="I131" s="209"/>
      <c r="J131" s="38"/>
      <c r="K131" s="38"/>
      <c r="L131" s="42"/>
      <c r="M131" s="210"/>
      <c r="N131" s="211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121</v>
      </c>
      <c r="AU131" s="15" t="s">
        <v>80</v>
      </c>
    </row>
    <row r="132" s="2" customFormat="1" ht="37.8" customHeight="1">
      <c r="A132" s="36"/>
      <c r="B132" s="37"/>
      <c r="C132" s="194" t="s">
        <v>223</v>
      </c>
      <c r="D132" s="194" t="s">
        <v>115</v>
      </c>
      <c r="E132" s="195" t="s">
        <v>224</v>
      </c>
      <c r="F132" s="196" t="s">
        <v>225</v>
      </c>
      <c r="G132" s="197" t="s">
        <v>215</v>
      </c>
      <c r="H132" s="198">
        <v>43</v>
      </c>
      <c r="I132" s="199"/>
      <c r="J132" s="200">
        <f>ROUND(I132*H132,2)</f>
        <v>0</v>
      </c>
      <c r="K132" s="196" t="s">
        <v>119</v>
      </c>
      <c r="L132" s="42"/>
      <c r="M132" s="201" t="s">
        <v>19</v>
      </c>
      <c r="N132" s="202" t="s">
        <v>43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80</v>
      </c>
      <c r="AT132" s="205" t="s">
        <v>115</v>
      </c>
      <c r="AU132" s="205" t="s">
        <v>80</v>
      </c>
      <c r="AY132" s="15" t="s">
        <v>114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80</v>
      </c>
      <c r="BK132" s="206">
        <f>ROUND(I132*H132,2)</f>
        <v>0</v>
      </c>
      <c r="BL132" s="15" t="s">
        <v>80</v>
      </c>
      <c r="BM132" s="205" t="s">
        <v>226</v>
      </c>
    </row>
    <row r="133" s="2" customFormat="1">
      <c r="A133" s="36"/>
      <c r="B133" s="37"/>
      <c r="C133" s="38"/>
      <c r="D133" s="207" t="s">
        <v>121</v>
      </c>
      <c r="E133" s="38"/>
      <c r="F133" s="208" t="s">
        <v>227</v>
      </c>
      <c r="G133" s="38"/>
      <c r="H133" s="38"/>
      <c r="I133" s="209"/>
      <c r="J133" s="38"/>
      <c r="K133" s="38"/>
      <c r="L133" s="42"/>
      <c r="M133" s="222"/>
      <c r="N133" s="223"/>
      <c r="O133" s="224"/>
      <c r="P133" s="224"/>
      <c r="Q133" s="224"/>
      <c r="R133" s="224"/>
      <c r="S133" s="224"/>
      <c r="T133" s="225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121</v>
      </c>
      <c r="AU133" s="15" t="s">
        <v>80</v>
      </c>
    </row>
    <row r="134" s="2" customFormat="1" ht="6.96" customHeight="1">
      <c r="A134" s="36"/>
      <c r="B134" s="57"/>
      <c r="C134" s="58"/>
      <c r="D134" s="58"/>
      <c r="E134" s="58"/>
      <c r="F134" s="58"/>
      <c r="G134" s="58"/>
      <c r="H134" s="58"/>
      <c r="I134" s="58"/>
      <c r="J134" s="58"/>
      <c r="K134" s="58"/>
      <c r="L134" s="42"/>
      <c r="M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</sheetData>
  <sheetProtection sheet="1" autoFilter="0" formatColumns="0" formatRows="0" objects="1" scenarios="1" spinCount="100000" saltValue="Mm+GWGWzjOs6HCGcUnuSkMZYc+wEDc5bsgEC20poOCln6l9c/TAcKu9Zy1wpxpRRHsrtTJ4mewTui0dPyqUmkg==" hashValue="VfZRGEklrXq46f4KfruUryedVVMxIFtO+wt6pK/HuV+V6RhVI1scd5HzuUgk1knxgpccjS6stzmAWF2C/HaMew==" algorithmName="SHA-512" password="CC35"/>
  <autoFilter ref="C79:K13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Údržba, opravy a odstraňování závad u SSZT 2020-2025- Kolejová brzda č. 1 Ostrava hl.n. pravé nádraží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228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3. 8. 2020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28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28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ROUND((SUM(BE82:BE163)),  2)</f>
        <v>0</v>
      </c>
      <c r="G33" s="36"/>
      <c r="H33" s="36"/>
      <c r="I33" s="146">
        <v>0.20999999999999999</v>
      </c>
      <c r="J33" s="145">
        <f>ROUND(((SUM(BE82:BE163))*I33),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ROUND((SUM(BF82:BF163)),  2)</f>
        <v>0</v>
      </c>
      <c r="G34" s="36"/>
      <c r="H34" s="36"/>
      <c r="I34" s="146">
        <v>0.14999999999999999</v>
      </c>
      <c r="J34" s="145">
        <f>ROUND(((SUM(BF82:BF163))*I34),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ROUND((SUM(BG82:BG163)),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ROUND((SUM(BH82:BH163)),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ROUND((SUM(BI82:BI163)),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SSZT 2020-2025- Kolejová brzda č. 1 Ostrava hl.n. pravé nádraží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01 - Úprava kolejového svršku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Ostrava hl.n., obvod pravé nádraží</v>
      </c>
      <c r="G52" s="38"/>
      <c r="H52" s="38"/>
      <c r="I52" s="30" t="s">
        <v>23</v>
      </c>
      <c r="J52" s="70" t="str">
        <f>IF(J12="","",J12)</f>
        <v>3. 8. 2020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Legerská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229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6"/>
      <c r="C61" s="227"/>
      <c r="D61" s="228" t="s">
        <v>230</v>
      </c>
      <c r="E61" s="229"/>
      <c r="F61" s="229"/>
      <c r="G61" s="229"/>
      <c r="H61" s="229"/>
      <c r="I61" s="229"/>
      <c r="J61" s="230">
        <f>J84</f>
        <v>0</v>
      </c>
      <c r="K61" s="227"/>
      <c r="L61" s="23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9" customFormat="1" ht="24.96" customHeight="1">
      <c r="A62" s="9"/>
      <c r="B62" s="163"/>
      <c r="C62" s="164"/>
      <c r="D62" s="165" t="s">
        <v>97</v>
      </c>
      <c r="E62" s="166"/>
      <c r="F62" s="166"/>
      <c r="G62" s="166"/>
      <c r="H62" s="166"/>
      <c r="I62" s="166"/>
      <c r="J62" s="167">
        <f>J147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98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Údržba, opravy a odstraňování závad u SSZT 2020-2025- Kolejová brzda č. 1 Ostrava hl.n. pravé nádraží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SO 01 - Úprava kolejového svršku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Ostrava hl.n., obvod pravé nádraží</v>
      </c>
      <c r="G76" s="38"/>
      <c r="H76" s="38"/>
      <c r="I76" s="30" t="s">
        <v>23</v>
      </c>
      <c r="J76" s="70" t="str">
        <f>IF(J12="","",J12)</f>
        <v>3. 8. 2020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>Správa železnic, státní organizace</v>
      </c>
      <c r="G78" s="38"/>
      <c r="H78" s="38"/>
      <c r="I78" s="30" t="s">
        <v>31</v>
      </c>
      <c r="J78" s="34" t="str">
        <f>E21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29</v>
      </c>
      <c r="D79" s="38"/>
      <c r="E79" s="38"/>
      <c r="F79" s="25" t="str">
        <f>IF(E18="","",E18)</f>
        <v>Vyplň údaj</v>
      </c>
      <c r="G79" s="38"/>
      <c r="H79" s="38"/>
      <c r="I79" s="30" t="s">
        <v>34</v>
      </c>
      <c r="J79" s="34" t="str">
        <f>E24</f>
        <v>Legerská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0" customFormat="1" ht="29.28" customHeight="1">
      <c r="A81" s="169"/>
      <c r="B81" s="170"/>
      <c r="C81" s="171" t="s">
        <v>99</v>
      </c>
      <c r="D81" s="172" t="s">
        <v>57</v>
      </c>
      <c r="E81" s="172" t="s">
        <v>53</v>
      </c>
      <c r="F81" s="172" t="s">
        <v>54</v>
      </c>
      <c r="G81" s="172" t="s">
        <v>100</v>
      </c>
      <c r="H81" s="172" t="s">
        <v>101</v>
      </c>
      <c r="I81" s="172" t="s">
        <v>102</v>
      </c>
      <c r="J81" s="172" t="s">
        <v>95</v>
      </c>
      <c r="K81" s="173" t="s">
        <v>103</v>
      </c>
      <c r="L81" s="174"/>
      <c r="M81" s="90" t="s">
        <v>19</v>
      </c>
      <c r="N81" s="91" t="s">
        <v>42</v>
      </c>
      <c r="O81" s="91" t="s">
        <v>104</v>
      </c>
      <c r="P81" s="91" t="s">
        <v>105</v>
      </c>
      <c r="Q81" s="91" t="s">
        <v>106</v>
      </c>
      <c r="R81" s="91" t="s">
        <v>107</v>
      </c>
      <c r="S81" s="91" t="s">
        <v>108</v>
      </c>
      <c r="T81" s="92" t="s">
        <v>109</v>
      </c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</row>
    <row r="82" s="2" customFormat="1" ht="22.8" customHeight="1">
      <c r="A82" s="36"/>
      <c r="B82" s="37"/>
      <c r="C82" s="97" t="s">
        <v>110</v>
      </c>
      <c r="D82" s="38"/>
      <c r="E82" s="38"/>
      <c r="F82" s="38"/>
      <c r="G82" s="38"/>
      <c r="H82" s="38"/>
      <c r="I82" s="38"/>
      <c r="J82" s="175">
        <f>BK82</f>
        <v>0</v>
      </c>
      <c r="K82" s="38"/>
      <c r="L82" s="42"/>
      <c r="M82" s="93"/>
      <c r="N82" s="176"/>
      <c r="O82" s="94"/>
      <c r="P82" s="177">
        <f>P83+P147</f>
        <v>0</v>
      </c>
      <c r="Q82" s="94"/>
      <c r="R82" s="177">
        <f>R83+R147</f>
        <v>25.004939999999998</v>
      </c>
      <c r="S82" s="94"/>
      <c r="T82" s="178">
        <f>T83+T147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71</v>
      </c>
      <c r="AU82" s="15" t="s">
        <v>96</v>
      </c>
      <c r="BK82" s="179">
        <f>BK83+BK147</f>
        <v>0</v>
      </c>
    </row>
    <row r="83" s="11" customFormat="1" ht="25.92" customHeight="1">
      <c r="A83" s="11"/>
      <c r="B83" s="180"/>
      <c r="C83" s="181"/>
      <c r="D83" s="182" t="s">
        <v>71</v>
      </c>
      <c r="E83" s="183" t="s">
        <v>231</v>
      </c>
      <c r="F83" s="183" t="s">
        <v>232</v>
      </c>
      <c r="G83" s="181"/>
      <c r="H83" s="181"/>
      <c r="I83" s="184"/>
      <c r="J83" s="185">
        <f>BK83</f>
        <v>0</v>
      </c>
      <c r="K83" s="181"/>
      <c r="L83" s="186"/>
      <c r="M83" s="187"/>
      <c r="N83" s="188"/>
      <c r="O83" s="188"/>
      <c r="P83" s="189">
        <f>P84</f>
        <v>0</v>
      </c>
      <c r="Q83" s="188"/>
      <c r="R83" s="189">
        <f>R84</f>
        <v>25.004939999999998</v>
      </c>
      <c r="S83" s="188"/>
      <c r="T83" s="190">
        <f>T84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1" t="s">
        <v>80</v>
      </c>
      <c r="AT83" s="192" t="s">
        <v>71</v>
      </c>
      <c r="AU83" s="192" t="s">
        <v>72</v>
      </c>
      <c r="AY83" s="191" t="s">
        <v>114</v>
      </c>
      <c r="BK83" s="193">
        <f>BK84</f>
        <v>0</v>
      </c>
    </row>
    <row r="84" s="11" customFormat="1" ht="22.8" customHeight="1">
      <c r="A84" s="11"/>
      <c r="B84" s="180"/>
      <c r="C84" s="181"/>
      <c r="D84" s="182" t="s">
        <v>71</v>
      </c>
      <c r="E84" s="232" t="s">
        <v>134</v>
      </c>
      <c r="F84" s="232" t="s">
        <v>233</v>
      </c>
      <c r="G84" s="181"/>
      <c r="H84" s="181"/>
      <c r="I84" s="184"/>
      <c r="J84" s="233">
        <f>BK84</f>
        <v>0</v>
      </c>
      <c r="K84" s="181"/>
      <c r="L84" s="186"/>
      <c r="M84" s="187"/>
      <c r="N84" s="188"/>
      <c r="O84" s="188"/>
      <c r="P84" s="189">
        <f>SUM(P85:P146)</f>
        <v>0</v>
      </c>
      <c r="Q84" s="188"/>
      <c r="R84" s="189">
        <f>SUM(R85:R146)</f>
        <v>25.004939999999998</v>
      </c>
      <c r="S84" s="188"/>
      <c r="T84" s="190">
        <f>SUM(T85:T146)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1" t="s">
        <v>80</v>
      </c>
      <c r="AT84" s="192" t="s">
        <v>71</v>
      </c>
      <c r="AU84" s="192" t="s">
        <v>80</v>
      </c>
      <c r="AY84" s="191" t="s">
        <v>114</v>
      </c>
      <c r="BK84" s="193">
        <f>SUM(BK85:BK146)</f>
        <v>0</v>
      </c>
    </row>
    <row r="85" s="2" customFormat="1" ht="24.15" customHeight="1">
      <c r="A85" s="36"/>
      <c r="B85" s="37"/>
      <c r="C85" s="194" t="s">
        <v>234</v>
      </c>
      <c r="D85" s="194" t="s">
        <v>115</v>
      </c>
      <c r="E85" s="195" t="s">
        <v>235</v>
      </c>
      <c r="F85" s="196" t="s">
        <v>236</v>
      </c>
      <c r="G85" s="197" t="s">
        <v>237</v>
      </c>
      <c r="H85" s="198">
        <v>30</v>
      </c>
      <c r="I85" s="199"/>
      <c r="J85" s="200">
        <f>ROUND(I85*H85,2)</f>
        <v>0</v>
      </c>
      <c r="K85" s="196" t="s">
        <v>119</v>
      </c>
      <c r="L85" s="42"/>
      <c r="M85" s="201" t="s">
        <v>19</v>
      </c>
      <c r="N85" s="202" t="s">
        <v>43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113</v>
      </c>
      <c r="AT85" s="205" t="s">
        <v>115</v>
      </c>
      <c r="AU85" s="205" t="s">
        <v>82</v>
      </c>
      <c r="AY85" s="15" t="s">
        <v>114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80</v>
      </c>
      <c r="BK85" s="206">
        <f>ROUND(I85*H85,2)</f>
        <v>0</v>
      </c>
      <c r="BL85" s="15" t="s">
        <v>113</v>
      </c>
      <c r="BM85" s="205" t="s">
        <v>238</v>
      </c>
    </row>
    <row r="86" s="2" customFormat="1">
      <c r="A86" s="36"/>
      <c r="B86" s="37"/>
      <c r="C86" s="38"/>
      <c r="D86" s="207" t="s">
        <v>121</v>
      </c>
      <c r="E86" s="38"/>
      <c r="F86" s="208" t="s">
        <v>239</v>
      </c>
      <c r="G86" s="38"/>
      <c r="H86" s="38"/>
      <c r="I86" s="209"/>
      <c r="J86" s="38"/>
      <c r="K86" s="38"/>
      <c r="L86" s="42"/>
      <c r="M86" s="210"/>
      <c r="N86" s="211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121</v>
      </c>
      <c r="AU86" s="15" t="s">
        <v>82</v>
      </c>
    </row>
    <row r="87" s="2" customFormat="1" ht="24.15" customHeight="1">
      <c r="A87" s="36"/>
      <c r="B87" s="37"/>
      <c r="C87" s="194" t="s">
        <v>197</v>
      </c>
      <c r="D87" s="194" t="s">
        <v>115</v>
      </c>
      <c r="E87" s="195" t="s">
        <v>240</v>
      </c>
      <c r="F87" s="196" t="s">
        <v>241</v>
      </c>
      <c r="G87" s="197" t="s">
        <v>242</v>
      </c>
      <c r="H87" s="198">
        <v>11</v>
      </c>
      <c r="I87" s="199"/>
      <c r="J87" s="200">
        <f>ROUND(I87*H87,2)</f>
        <v>0</v>
      </c>
      <c r="K87" s="196" t="s">
        <v>119</v>
      </c>
      <c r="L87" s="42"/>
      <c r="M87" s="201" t="s">
        <v>19</v>
      </c>
      <c r="N87" s="202" t="s">
        <v>43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113</v>
      </c>
      <c r="AT87" s="205" t="s">
        <v>115</v>
      </c>
      <c r="AU87" s="205" t="s">
        <v>82</v>
      </c>
      <c r="AY87" s="15" t="s">
        <v>114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80</v>
      </c>
      <c r="BK87" s="206">
        <f>ROUND(I87*H87,2)</f>
        <v>0</v>
      </c>
      <c r="BL87" s="15" t="s">
        <v>113</v>
      </c>
      <c r="BM87" s="205" t="s">
        <v>243</v>
      </c>
    </row>
    <row r="88" s="2" customFormat="1">
      <c r="A88" s="36"/>
      <c r="B88" s="37"/>
      <c r="C88" s="38"/>
      <c r="D88" s="207" t="s">
        <v>121</v>
      </c>
      <c r="E88" s="38"/>
      <c r="F88" s="208" t="s">
        <v>244</v>
      </c>
      <c r="G88" s="38"/>
      <c r="H88" s="38"/>
      <c r="I88" s="209"/>
      <c r="J88" s="38"/>
      <c r="K88" s="38"/>
      <c r="L88" s="42"/>
      <c r="M88" s="210"/>
      <c r="N88" s="211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121</v>
      </c>
      <c r="AU88" s="15" t="s">
        <v>82</v>
      </c>
    </row>
    <row r="89" s="2" customFormat="1" ht="24.15" customHeight="1">
      <c r="A89" s="36"/>
      <c r="B89" s="37"/>
      <c r="C89" s="194" t="s">
        <v>7</v>
      </c>
      <c r="D89" s="194" t="s">
        <v>115</v>
      </c>
      <c r="E89" s="195" t="s">
        <v>245</v>
      </c>
      <c r="F89" s="196" t="s">
        <v>246</v>
      </c>
      <c r="G89" s="197" t="s">
        <v>242</v>
      </c>
      <c r="H89" s="198">
        <v>11</v>
      </c>
      <c r="I89" s="199"/>
      <c r="J89" s="200">
        <f>ROUND(I89*H89,2)</f>
        <v>0</v>
      </c>
      <c r="K89" s="196" t="s">
        <v>119</v>
      </c>
      <c r="L89" s="42"/>
      <c r="M89" s="201" t="s">
        <v>19</v>
      </c>
      <c r="N89" s="202" t="s">
        <v>43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113</v>
      </c>
      <c r="AT89" s="205" t="s">
        <v>115</v>
      </c>
      <c r="AU89" s="205" t="s">
        <v>82</v>
      </c>
      <c r="AY89" s="15" t="s">
        <v>114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80</v>
      </c>
      <c r="BK89" s="206">
        <f>ROUND(I89*H89,2)</f>
        <v>0</v>
      </c>
      <c r="BL89" s="15" t="s">
        <v>113</v>
      </c>
      <c r="BM89" s="205" t="s">
        <v>247</v>
      </c>
    </row>
    <row r="90" s="2" customFormat="1">
      <c r="A90" s="36"/>
      <c r="B90" s="37"/>
      <c r="C90" s="38"/>
      <c r="D90" s="207" t="s">
        <v>121</v>
      </c>
      <c r="E90" s="38"/>
      <c r="F90" s="208" t="s">
        <v>248</v>
      </c>
      <c r="G90" s="38"/>
      <c r="H90" s="38"/>
      <c r="I90" s="209"/>
      <c r="J90" s="38"/>
      <c r="K90" s="38"/>
      <c r="L90" s="42"/>
      <c r="M90" s="210"/>
      <c r="N90" s="211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121</v>
      </c>
      <c r="AU90" s="15" t="s">
        <v>82</v>
      </c>
    </row>
    <row r="91" s="2" customFormat="1" ht="24.15" customHeight="1">
      <c r="A91" s="36"/>
      <c r="B91" s="37"/>
      <c r="C91" s="194" t="s">
        <v>204</v>
      </c>
      <c r="D91" s="194" t="s">
        <v>115</v>
      </c>
      <c r="E91" s="195" t="s">
        <v>249</v>
      </c>
      <c r="F91" s="196" t="s">
        <v>250</v>
      </c>
      <c r="G91" s="197" t="s">
        <v>118</v>
      </c>
      <c r="H91" s="198">
        <v>20</v>
      </c>
      <c r="I91" s="199"/>
      <c r="J91" s="200">
        <f>ROUND(I91*H91,2)</f>
        <v>0</v>
      </c>
      <c r="K91" s="196" t="s">
        <v>119</v>
      </c>
      <c r="L91" s="42"/>
      <c r="M91" s="201" t="s">
        <v>19</v>
      </c>
      <c r="N91" s="202" t="s">
        <v>43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113</v>
      </c>
      <c r="AT91" s="205" t="s">
        <v>115</v>
      </c>
      <c r="AU91" s="205" t="s">
        <v>82</v>
      </c>
      <c r="AY91" s="15" t="s">
        <v>114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80</v>
      </c>
      <c r="BK91" s="206">
        <f>ROUND(I91*H91,2)</f>
        <v>0</v>
      </c>
      <c r="BL91" s="15" t="s">
        <v>113</v>
      </c>
      <c r="BM91" s="205" t="s">
        <v>251</v>
      </c>
    </row>
    <row r="92" s="2" customFormat="1">
      <c r="A92" s="36"/>
      <c r="B92" s="37"/>
      <c r="C92" s="38"/>
      <c r="D92" s="207" t="s">
        <v>121</v>
      </c>
      <c r="E92" s="38"/>
      <c r="F92" s="208" t="s">
        <v>252</v>
      </c>
      <c r="G92" s="38"/>
      <c r="H92" s="38"/>
      <c r="I92" s="209"/>
      <c r="J92" s="38"/>
      <c r="K92" s="38"/>
      <c r="L92" s="42"/>
      <c r="M92" s="210"/>
      <c r="N92" s="211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121</v>
      </c>
      <c r="AU92" s="15" t="s">
        <v>82</v>
      </c>
    </row>
    <row r="93" s="2" customFormat="1" ht="24.15" customHeight="1">
      <c r="A93" s="36"/>
      <c r="B93" s="37"/>
      <c r="C93" s="194" t="s">
        <v>208</v>
      </c>
      <c r="D93" s="194" t="s">
        <v>115</v>
      </c>
      <c r="E93" s="195" t="s">
        <v>253</v>
      </c>
      <c r="F93" s="196" t="s">
        <v>254</v>
      </c>
      <c r="G93" s="197" t="s">
        <v>118</v>
      </c>
      <c r="H93" s="198">
        <v>16</v>
      </c>
      <c r="I93" s="199"/>
      <c r="J93" s="200">
        <f>ROUND(I93*H93,2)</f>
        <v>0</v>
      </c>
      <c r="K93" s="196" t="s">
        <v>119</v>
      </c>
      <c r="L93" s="42"/>
      <c r="M93" s="201" t="s">
        <v>19</v>
      </c>
      <c r="N93" s="202" t="s">
        <v>43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113</v>
      </c>
      <c r="AT93" s="205" t="s">
        <v>115</v>
      </c>
      <c r="AU93" s="205" t="s">
        <v>82</v>
      </c>
      <c r="AY93" s="15" t="s">
        <v>114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80</v>
      </c>
      <c r="BK93" s="206">
        <f>ROUND(I93*H93,2)</f>
        <v>0</v>
      </c>
      <c r="BL93" s="15" t="s">
        <v>113</v>
      </c>
      <c r="BM93" s="205" t="s">
        <v>255</v>
      </c>
    </row>
    <row r="94" s="2" customFormat="1">
      <c r="A94" s="36"/>
      <c r="B94" s="37"/>
      <c r="C94" s="38"/>
      <c r="D94" s="207" t="s">
        <v>121</v>
      </c>
      <c r="E94" s="38"/>
      <c r="F94" s="208" t="s">
        <v>256</v>
      </c>
      <c r="G94" s="38"/>
      <c r="H94" s="38"/>
      <c r="I94" s="209"/>
      <c r="J94" s="38"/>
      <c r="K94" s="38"/>
      <c r="L94" s="42"/>
      <c r="M94" s="210"/>
      <c r="N94" s="211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121</v>
      </c>
      <c r="AU94" s="15" t="s">
        <v>82</v>
      </c>
    </row>
    <row r="95" s="2" customFormat="1" ht="24.15" customHeight="1">
      <c r="A95" s="36"/>
      <c r="B95" s="37"/>
      <c r="C95" s="194" t="s">
        <v>212</v>
      </c>
      <c r="D95" s="194" t="s">
        <v>115</v>
      </c>
      <c r="E95" s="195" t="s">
        <v>257</v>
      </c>
      <c r="F95" s="196" t="s">
        <v>258</v>
      </c>
      <c r="G95" s="197" t="s">
        <v>118</v>
      </c>
      <c r="H95" s="198">
        <v>4</v>
      </c>
      <c r="I95" s="199"/>
      <c r="J95" s="200">
        <f>ROUND(I95*H95,2)</f>
        <v>0</v>
      </c>
      <c r="K95" s="196" t="s">
        <v>119</v>
      </c>
      <c r="L95" s="42"/>
      <c r="M95" s="201" t="s">
        <v>19</v>
      </c>
      <c r="N95" s="202" t="s">
        <v>43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113</v>
      </c>
      <c r="AT95" s="205" t="s">
        <v>115</v>
      </c>
      <c r="AU95" s="205" t="s">
        <v>82</v>
      </c>
      <c r="AY95" s="15" t="s">
        <v>114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80</v>
      </c>
      <c r="BK95" s="206">
        <f>ROUND(I95*H95,2)</f>
        <v>0</v>
      </c>
      <c r="BL95" s="15" t="s">
        <v>113</v>
      </c>
      <c r="BM95" s="205" t="s">
        <v>259</v>
      </c>
    </row>
    <row r="96" s="2" customFormat="1">
      <c r="A96" s="36"/>
      <c r="B96" s="37"/>
      <c r="C96" s="38"/>
      <c r="D96" s="207" t="s">
        <v>121</v>
      </c>
      <c r="E96" s="38"/>
      <c r="F96" s="208" t="s">
        <v>260</v>
      </c>
      <c r="G96" s="38"/>
      <c r="H96" s="38"/>
      <c r="I96" s="209"/>
      <c r="J96" s="38"/>
      <c r="K96" s="38"/>
      <c r="L96" s="42"/>
      <c r="M96" s="210"/>
      <c r="N96" s="211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121</v>
      </c>
      <c r="AU96" s="15" t="s">
        <v>82</v>
      </c>
    </row>
    <row r="97" s="2" customFormat="1" ht="24.15" customHeight="1">
      <c r="A97" s="36"/>
      <c r="B97" s="37"/>
      <c r="C97" s="194" t="s">
        <v>218</v>
      </c>
      <c r="D97" s="194" t="s">
        <v>115</v>
      </c>
      <c r="E97" s="195" t="s">
        <v>261</v>
      </c>
      <c r="F97" s="196" t="s">
        <v>262</v>
      </c>
      <c r="G97" s="197" t="s">
        <v>178</v>
      </c>
      <c r="H97" s="198">
        <v>20</v>
      </c>
      <c r="I97" s="199"/>
      <c r="J97" s="200">
        <f>ROUND(I97*H97,2)</f>
        <v>0</v>
      </c>
      <c r="K97" s="196" t="s">
        <v>119</v>
      </c>
      <c r="L97" s="42"/>
      <c r="M97" s="201" t="s">
        <v>19</v>
      </c>
      <c r="N97" s="202" t="s">
        <v>43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113</v>
      </c>
      <c r="AT97" s="205" t="s">
        <v>115</v>
      </c>
      <c r="AU97" s="205" t="s">
        <v>82</v>
      </c>
      <c r="AY97" s="15" t="s">
        <v>114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80</v>
      </c>
      <c r="BK97" s="206">
        <f>ROUND(I97*H97,2)</f>
        <v>0</v>
      </c>
      <c r="BL97" s="15" t="s">
        <v>113</v>
      </c>
      <c r="BM97" s="205" t="s">
        <v>263</v>
      </c>
    </row>
    <row r="98" s="2" customFormat="1">
      <c r="A98" s="36"/>
      <c r="B98" s="37"/>
      <c r="C98" s="38"/>
      <c r="D98" s="207" t="s">
        <v>121</v>
      </c>
      <c r="E98" s="38"/>
      <c r="F98" s="208" t="s">
        <v>264</v>
      </c>
      <c r="G98" s="38"/>
      <c r="H98" s="38"/>
      <c r="I98" s="209"/>
      <c r="J98" s="38"/>
      <c r="K98" s="38"/>
      <c r="L98" s="42"/>
      <c r="M98" s="210"/>
      <c r="N98" s="211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121</v>
      </c>
      <c r="AU98" s="15" t="s">
        <v>82</v>
      </c>
    </row>
    <row r="99" s="2" customFormat="1" ht="24.15" customHeight="1">
      <c r="A99" s="36"/>
      <c r="B99" s="37"/>
      <c r="C99" s="194" t="s">
        <v>223</v>
      </c>
      <c r="D99" s="194" t="s">
        <v>115</v>
      </c>
      <c r="E99" s="195" t="s">
        <v>265</v>
      </c>
      <c r="F99" s="196" t="s">
        <v>266</v>
      </c>
      <c r="G99" s="197" t="s">
        <v>118</v>
      </c>
      <c r="H99" s="198">
        <v>5</v>
      </c>
      <c r="I99" s="199"/>
      <c r="J99" s="200">
        <f>ROUND(I99*H99,2)</f>
        <v>0</v>
      </c>
      <c r="K99" s="196" t="s">
        <v>119</v>
      </c>
      <c r="L99" s="42"/>
      <c r="M99" s="201" t="s">
        <v>19</v>
      </c>
      <c r="N99" s="202" t="s">
        <v>43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113</v>
      </c>
      <c r="AT99" s="205" t="s">
        <v>115</v>
      </c>
      <c r="AU99" s="205" t="s">
        <v>82</v>
      </c>
      <c r="AY99" s="15" t="s">
        <v>114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80</v>
      </c>
      <c r="BK99" s="206">
        <f>ROUND(I99*H99,2)</f>
        <v>0</v>
      </c>
      <c r="BL99" s="15" t="s">
        <v>113</v>
      </c>
      <c r="BM99" s="205" t="s">
        <v>267</v>
      </c>
    </row>
    <row r="100" s="2" customFormat="1">
      <c r="A100" s="36"/>
      <c r="B100" s="37"/>
      <c r="C100" s="38"/>
      <c r="D100" s="207" t="s">
        <v>121</v>
      </c>
      <c r="E100" s="38"/>
      <c r="F100" s="208" t="s">
        <v>268</v>
      </c>
      <c r="G100" s="38"/>
      <c r="H100" s="38"/>
      <c r="I100" s="209"/>
      <c r="J100" s="38"/>
      <c r="K100" s="38"/>
      <c r="L100" s="42"/>
      <c r="M100" s="210"/>
      <c r="N100" s="211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121</v>
      </c>
      <c r="AU100" s="15" t="s">
        <v>82</v>
      </c>
    </row>
    <row r="101" s="2" customFormat="1" ht="24.15" customHeight="1">
      <c r="A101" s="36"/>
      <c r="B101" s="37"/>
      <c r="C101" s="194" t="s">
        <v>269</v>
      </c>
      <c r="D101" s="194" t="s">
        <v>115</v>
      </c>
      <c r="E101" s="195" t="s">
        <v>270</v>
      </c>
      <c r="F101" s="196" t="s">
        <v>271</v>
      </c>
      <c r="G101" s="197" t="s">
        <v>118</v>
      </c>
      <c r="H101" s="198">
        <v>50</v>
      </c>
      <c r="I101" s="199"/>
      <c r="J101" s="200">
        <f>ROUND(I101*H101,2)</f>
        <v>0</v>
      </c>
      <c r="K101" s="196" t="s">
        <v>119</v>
      </c>
      <c r="L101" s="42"/>
      <c r="M101" s="201" t="s">
        <v>19</v>
      </c>
      <c r="N101" s="202" t="s">
        <v>43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113</v>
      </c>
      <c r="AT101" s="205" t="s">
        <v>115</v>
      </c>
      <c r="AU101" s="205" t="s">
        <v>82</v>
      </c>
      <c r="AY101" s="15" t="s">
        <v>114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80</v>
      </c>
      <c r="BK101" s="206">
        <f>ROUND(I101*H101,2)</f>
        <v>0</v>
      </c>
      <c r="BL101" s="15" t="s">
        <v>113</v>
      </c>
      <c r="BM101" s="205" t="s">
        <v>272</v>
      </c>
    </row>
    <row r="102" s="2" customFormat="1">
      <c r="A102" s="36"/>
      <c r="B102" s="37"/>
      <c r="C102" s="38"/>
      <c r="D102" s="207" t="s">
        <v>121</v>
      </c>
      <c r="E102" s="38"/>
      <c r="F102" s="208" t="s">
        <v>273</v>
      </c>
      <c r="G102" s="38"/>
      <c r="H102" s="38"/>
      <c r="I102" s="209"/>
      <c r="J102" s="38"/>
      <c r="K102" s="38"/>
      <c r="L102" s="42"/>
      <c r="M102" s="210"/>
      <c r="N102" s="211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121</v>
      </c>
      <c r="AU102" s="15" t="s">
        <v>82</v>
      </c>
    </row>
    <row r="103" s="2" customFormat="1" ht="24.15" customHeight="1">
      <c r="A103" s="36"/>
      <c r="B103" s="37"/>
      <c r="C103" s="194" t="s">
        <v>274</v>
      </c>
      <c r="D103" s="194" t="s">
        <v>115</v>
      </c>
      <c r="E103" s="195" t="s">
        <v>275</v>
      </c>
      <c r="F103" s="196" t="s">
        <v>276</v>
      </c>
      <c r="G103" s="197" t="s">
        <v>178</v>
      </c>
      <c r="H103" s="198">
        <v>40</v>
      </c>
      <c r="I103" s="199"/>
      <c r="J103" s="200">
        <f>ROUND(I103*H103,2)</f>
        <v>0</v>
      </c>
      <c r="K103" s="196" t="s">
        <v>119</v>
      </c>
      <c r="L103" s="42"/>
      <c r="M103" s="201" t="s">
        <v>19</v>
      </c>
      <c r="N103" s="202" t="s">
        <v>43</v>
      </c>
      <c r="O103" s="82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113</v>
      </c>
      <c r="AT103" s="205" t="s">
        <v>115</v>
      </c>
      <c r="AU103" s="205" t="s">
        <v>82</v>
      </c>
      <c r="AY103" s="15" t="s">
        <v>114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80</v>
      </c>
      <c r="BK103" s="206">
        <f>ROUND(I103*H103,2)</f>
        <v>0</v>
      </c>
      <c r="BL103" s="15" t="s">
        <v>113</v>
      </c>
      <c r="BM103" s="205" t="s">
        <v>277</v>
      </c>
    </row>
    <row r="104" s="2" customFormat="1">
      <c r="A104" s="36"/>
      <c r="B104" s="37"/>
      <c r="C104" s="38"/>
      <c r="D104" s="207" t="s">
        <v>121</v>
      </c>
      <c r="E104" s="38"/>
      <c r="F104" s="208" t="s">
        <v>278</v>
      </c>
      <c r="G104" s="38"/>
      <c r="H104" s="38"/>
      <c r="I104" s="209"/>
      <c r="J104" s="38"/>
      <c r="K104" s="38"/>
      <c r="L104" s="42"/>
      <c r="M104" s="210"/>
      <c r="N104" s="211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121</v>
      </c>
      <c r="AU104" s="15" t="s">
        <v>82</v>
      </c>
    </row>
    <row r="105" s="2" customFormat="1" ht="24.15" customHeight="1">
      <c r="A105" s="36"/>
      <c r="B105" s="37"/>
      <c r="C105" s="194" t="s">
        <v>279</v>
      </c>
      <c r="D105" s="194" t="s">
        <v>115</v>
      </c>
      <c r="E105" s="195" t="s">
        <v>280</v>
      </c>
      <c r="F105" s="196" t="s">
        <v>281</v>
      </c>
      <c r="G105" s="197" t="s">
        <v>282</v>
      </c>
      <c r="H105" s="198">
        <v>5</v>
      </c>
      <c r="I105" s="199"/>
      <c r="J105" s="200">
        <f>ROUND(I105*H105,2)</f>
        <v>0</v>
      </c>
      <c r="K105" s="196" t="s">
        <v>119</v>
      </c>
      <c r="L105" s="42"/>
      <c r="M105" s="201" t="s">
        <v>19</v>
      </c>
      <c r="N105" s="202" t="s">
        <v>43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113</v>
      </c>
      <c r="AT105" s="205" t="s">
        <v>115</v>
      </c>
      <c r="AU105" s="205" t="s">
        <v>82</v>
      </c>
      <c r="AY105" s="15" t="s">
        <v>114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80</v>
      </c>
      <c r="BK105" s="206">
        <f>ROUND(I105*H105,2)</f>
        <v>0</v>
      </c>
      <c r="BL105" s="15" t="s">
        <v>113</v>
      </c>
      <c r="BM105" s="205" t="s">
        <v>283</v>
      </c>
    </row>
    <row r="106" s="2" customFormat="1">
      <c r="A106" s="36"/>
      <c r="B106" s="37"/>
      <c r="C106" s="38"/>
      <c r="D106" s="207" t="s">
        <v>121</v>
      </c>
      <c r="E106" s="38"/>
      <c r="F106" s="208" t="s">
        <v>284</v>
      </c>
      <c r="G106" s="38"/>
      <c r="H106" s="38"/>
      <c r="I106" s="209"/>
      <c r="J106" s="38"/>
      <c r="K106" s="38"/>
      <c r="L106" s="42"/>
      <c r="M106" s="210"/>
      <c r="N106" s="211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121</v>
      </c>
      <c r="AU106" s="15" t="s">
        <v>82</v>
      </c>
    </row>
    <row r="107" s="2" customFormat="1" ht="24.15" customHeight="1">
      <c r="A107" s="36"/>
      <c r="B107" s="37"/>
      <c r="C107" s="194" t="s">
        <v>285</v>
      </c>
      <c r="D107" s="194" t="s">
        <v>115</v>
      </c>
      <c r="E107" s="195" t="s">
        <v>286</v>
      </c>
      <c r="F107" s="196" t="s">
        <v>287</v>
      </c>
      <c r="G107" s="197" t="s">
        <v>237</v>
      </c>
      <c r="H107" s="198">
        <v>56</v>
      </c>
      <c r="I107" s="199"/>
      <c r="J107" s="200">
        <f>ROUND(I107*H107,2)</f>
        <v>0</v>
      </c>
      <c r="K107" s="196" t="s">
        <v>119</v>
      </c>
      <c r="L107" s="42"/>
      <c r="M107" s="201" t="s">
        <v>19</v>
      </c>
      <c r="N107" s="202" t="s">
        <v>43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113</v>
      </c>
      <c r="AT107" s="205" t="s">
        <v>115</v>
      </c>
      <c r="AU107" s="205" t="s">
        <v>82</v>
      </c>
      <c r="AY107" s="15" t="s">
        <v>114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80</v>
      </c>
      <c r="BK107" s="206">
        <f>ROUND(I107*H107,2)</f>
        <v>0</v>
      </c>
      <c r="BL107" s="15" t="s">
        <v>113</v>
      </c>
      <c r="BM107" s="205" t="s">
        <v>288</v>
      </c>
    </row>
    <row r="108" s="2" customFormat="1">
      <c r="A108" s="36"/>
      <c r="B108" s="37"/>
      <c r="C108" s="38"/>
      <c r="D108" s="207" t="s">
        <v>121</v>
      </c>
      <c r="E108" s="38"/>
      <c r="F108" s="208" t="s">
        <v>289</v>
      </c>
      <c r="G108" s="38"/>
      <c r="H108" s="38"/>
      <c r="I108" s="209"/>
      <c r="J108" s="38"/>
      <c r="K108" s="38"/>
      <c r="L108" s="42"/>
      <c r="M108" s="210"/>
      <c r="N108" s="211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121</v>
      </c>
      <c r="AU108" s="15" t="s">
        <v>82</v>
      </c>
    </row>
    <row r="109" s="2" customFormat="1" ht="24.15" customHeight="1">
      <c r="A109" s="36"/>
      <c r="B109" s="37"/>
      <c r="C109" s="194" t="s">
        <v>80</v>
      </c>
      <c r="D109" s="194" t="s">
        <v>115</v>
      </c>
      <c r="E109" s="195" t="s">
        <v>290</v>
      </c>
      <c r="F109" s="196" t="s">
        <v>291</v>
      </c>
      <c r="G109" s="197" t="s">
        <v>242</v>
      </c>
      <c r="H109" s="198">
        <v>4</v>
      </c>
      <c r="I109" s="199"/>
      <c r="J109" s="200">
        <f>ROUND(I109*H109,2)</f>
        <v>0</v>
      </c>
      <c r="K109" s="196" t="s">
        <v>119</v>
      </c>
      <c r="L109" s="42"/>
      <c r="M109" s="201" t="s">
        <v>19</v>
      </c>
      <c r="N109" s="202" t="s">
        <v>43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113</v>
      </c>
      <c r="AT109" s="205" t="s">
        <v>115</v>
      </c>
      <c r="AU109" s="205" t="s">
        <v>82</v>
      </c>
      <c r="AY109" s="15" t="s">
        <v>114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80</v>
      </c>
      <c r="BK109" s="206">
        <f>ROUND(I109*H109,2)</f>
        <v>0</v>
      </c>
      <c r="BL109" s="15" t="s">
        <v>113</v>
      </c>
      <c r="BM109" s="205" t="s">
        <v>292</v>
      </c>
    </row>
    <row r="110" s="2" customFormat="1">
      <c r="A110" s="36"/>
      <c r="B110" s="37"/>
      <c r="C110" s="38"/>
      <c r="D110" s="207" t="s">
        <v>121</v>
      </c>
      <c r="E110" s="38"/>
      <c r="F110" s="208" t="s">
        <v>293</v>
      </c>
      <c r="G110" s="38"/>
      <c r="H110" s="38"/>
      <c r="I110" s="209"/>
      <c r="J110" s="38"/>
      <c r="K110" s="38"/>
      <c r="L110" s="42"/>
      <c r="M110" s="210"/>
      <c r="N110" s="211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121</v>
      </c>
      <c r="AU110" s="15" t="s">
        <v>82</v>
      </c>
    </row>
    <row r="111" s="2" customFormat="1" ht="24.15" customHeight="1">
      <c r="A111" s="36"/>
      <c r="B111" s="37"/>
      <c r="C111" s="212" t="s">
        <v>82</v>
      </c>
      <c r="D111" s="212" t="s">
        <v>122</v>
      </c>
      <c r="E111" s="213" t="s">
        <v>294</v>
      </c>
      <c r="F111" s="214" t="s">
        <v>295</v>
      </c>
      <c r="G111" s="215" t="s">
        <v>118</v>
      </c>
      <c r="H111" s="216">
        <v>20</v>
      </c>
      <c r="I111" s="217"/>
      <c r="J111" s="218">
        <f>ROUND(I111*H111,2)</f>
        <v>0</v>
      </c>
      <c r="K111" s="214" t="s">
        <v>119</v>
      </c>
      <c r="L111" s="219"/>
      <c r="M111" s="220" t="s">
        <v>19</v>
      </c>
      <c r="N111" s="221" t="s">
        <v>43</v>
      </c>
      <c r="O111" s="82"/>
      <c r="P111" s="203">
        <f>O111*H111</f>
        <v>0</v>
      </c>
      <c r="Q111" s="203">
        <v>0.098000000000000004</v>
      </c>
      <c r="R111" s="203">
        <f>Q111*H111</f>
        <v>1.96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125</v>
      </c>
      <c r="AT111" s="205" t="s">
        <v>122</v>
      </c>
      <c r="AU111" s="205" t="s">
        <v>82</v>
      </c>
      <c r="AY111" s="15" t="s">
        <v>114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80</v>
      </c>
      <c r="BK111" s="206">
        <f>ROUND(I111*H111,2)</f>
        <v>0</v>
      </c>
      <c r="BL111" s="15" t="s">
        <v>125</v>
      </c>
      <c r="BM111" s="205" t="s">
        <v>296</v>
      </c>
    </row>
    <row r="112" s="2" customFormat="1">
      <c r="A112" s="36"/>
      <c r="B112" s="37"/>
      <c r="C112" s="38"/>
      <c r="D112" s="207" t="s">
        <v>121</v>
      </c>
      <c r="E112" s="38"/>
      <c r="F112" s="208" t="s">
        <v>295</v>
      </c>
      <c r="G112" s="38"/>
      <c r="H112" s="38"/>
      <c r="I112" s="209"/>
      <c r="J112" s="38"/>
      <c r="K112" s="38"/>
      <c r="L112" s="42"/>
      <c r="M112" s="210"/>
      <c r="N112" s="211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121</v>
      </c>
      <c r="AU112" s="15" t="s">
        <v>82</v>
      </c>
    </row>
    <row r="113" s="2" customFormat="1" ht="24.15" customHeight="1">
      <c r="A113" s="36"/>
      <c r="B113" s="37"/>
      <c r="C113" s="212" t="s">
        <v>127</v>
      </c>
      <c r="D113" s="212" t="s">
        <v>122</v>
      </c>
      <c r="E113" s="213" t="s">
        <v>297</v>
      </c>
      <c r="F113" s="214" t="s">
        <v>298</v>
      </c>
      <c r="G113" s="215" t="s">
        <v>242</v>
      </c>
      <c r="H113" s="216">
        <v>4.4000000000000004</v>
      </c>
      <c r="I113" s="217"/>
      <c r="J113" s="218">
        <f>ROUND(I113*H113,2)</f>
        <v>0</v>
      </c>
      <c r="K113" s="214" t="s">
        <v>119</v>
      </c>
      <c r="L113" s="219"/>
      <c r="M113" s="220" t="s">
        <v>19</v>
      </c>
      <c r="N113" s="221" t="s">
        <v>43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125</v>
      </c>
      <c r="AT113" s="205" t="s">
        <v>122</v>
      </c>
      <c r="AU113" s="205" t="s">
        <v>82</v>
      </c>
      <c r="AY113" s="15" t="s">
        <v>114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80</v>
      </c>
      <c r="BK113" s="206">
        <f>ROUND(I113*H113,2)</f>
        <v>0</v>
      </c>
      <c r="BL113" s="15" t="s">
        <v>125</v>
      </c>
      <c r="BM113" s="205" t="s">
        <v>299</v>
      </c>
    </row>
    <row r="114" s="2" customFormat="1">
      <c r="A114" s="36"/>
      <c r="B114" s="37"/>
      <c r="C114" s="38"/>
      <c r="D114" s="207" t="s">
        <v>121</v>
      </c>
      <c r="E114" s="38"/>
      <c r="F114" s="208" t="s">
        <v>298</v>
      </c>
      <c r="G114" s="38"/>
      <c r="H114" s="38"/>
      <c r="I114" s="209"/>
      <c r="J114" s="38"/>
      <c r="K114" s="38"/>
      <c r="L114" s="42"/>
      <c r="M114" s="210"/>
      <c r="N114" s="211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121</v>
      </c>
      <c r="AU114" s="15" t="s">
        <v>82</v>
      </c>
    </row>
    <row r="115" s="2" customFormat="1" ht="24.15" customHeight="1">
      <c r="A115" s="36"/>
      <c r="B115" s="37"/>
      <c r="C115" s="212" t="s">
        <v>113</v>
      </c>
      <c r="D115" s="212" t="s">
        <v>122</v>
      </c>
      <c r="E115" s="213" t="s">
        <v>300</v>
      </c>
      <c r="F115" s="214" t="s">
        <v>301</v>
      </c>
      <c r="G115" s="215" t="s">
        <v>178</v>
      </c>
      <c r="H115" s="216">
        <v>46</v>
      </c>
      <c r="I115" s="217"/>
      <c r="J115" s="218">
        <f>ROUND(I115*H115,2)</f>
        <v>0</v>
      </c>
      <c r="K115" s="214" t="s">
        <v>119</v>
      </c>
      <c r="L115" s="219"/>
      <c r="M115" s="220" t="s">
        <v>19</v>
      </c>
      <c r="N115" s="221" t="s">
        <v>43</v>
      </c>
      <c r="O115" s="82"/>
      <c r="P115" s="203">
        <f>O115*H115</f>
        <v>0</v>
      </c>
      <c r="Q115" s="203">
        <v>0.049390000000000003</v>
      </c>
      <c r="R115" s="203">
        <f>Q115*H115</f>
        <v>2.2719400000000003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125</v>
      </c>
      <c r="AT115" s="205" t="s">
        <v>122</v>
      </c>
      <c r="AU115" s="205" t="s">
        <v>82</v>
      </c>
      <c r="AY115" s="15" t="s">
        <v>114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80</v>
      </c>
      <c r="BK115" s="206">
        <f>ROUND(I115*H115,2)</f>
        <v>0</v>
      </c>
      <c r="BL115" s="15" t="s">
        <v>125</v>
      </c>
      <c r="BM115" s="205" t="s">
        <v>302</v>
      </c>
    </row>
    <row r="116" s="2" customFormat="1">
      <c r="A116" s="36"/>
      <c r="B116" s="37"/>
      <c r="C116" s="38"/>
      <c r="D116" s="207" t="s">
        <v>121</v>
      </c>
      <c r="E116" s="38"/>
      <c r="F116" s="208" t="s">
        <v>301</v>
      </c>
      <c r="G116" s="38"/>
      <c r="H116" s="38"/>
      <c r="I116" s="209"/>
      <c r="J116" s="38"/>
      <c r="K116" s="38"/>
      <c r="L116" s="42"/>
      <c r="M116" s="210"/>
      <c r="N116" s="211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121</v>
      </c>
      <c r="AU116" s="15" t="s">
        <v>82</v>
      </c>
    </row>
    <row r="117" s="2" customFormat="1" ht="24.15" customHeight="1">
      <c r="A117" s="36"/>
      <c r="B117" s="37"/>
      <c r="C117" s="212" t="s">
        <v>134</v>
      </c>
      <c r="D117" s="212" t="s">
        <v>122</v>
      </c>
      <c r="E117" s="213" t="s">
        <v>303</v>
      </c>
      <c r="F117" s="214" t="s">
        <v>304</v>
      </c>
      <c r="G117" s="215" t="s">
        <v>118</v>
      </c>
      <c r="H117" s="216">
        <v>1</v>
      </c>
      <c r="I117" s="217"/>
      <c r="J117" s="218">
        <f>ROUND(I117*H117,2)</f>
        <v>0</v>
      </c>
      <c r="K117" s="214" t="s">
        <v>119</v>
      </c>
      <c r="L117" s="219"/>
      <c r="M117" s="220" t="s">
        <v>19</v>
      </c>
      <c r="N117" s="221" t="s">
        <v>43</v>
      </c>
      <c r="O117" s="82"/>
      <c r="P117" s="203">
        <f>O117*H117</f>
        <v>0</v>
      </c>
      <c r="Q117" s="203">
        <v>0.22444</v>
      </c>
      <c r="R117" s="203">
        <f>Q117*H117</f>
        <v>0.22444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125</v>
      </c>
      <c r="AT117" s="205" t="s">
        <v>122</v>
      </c>
      <c r="AU117" s="205" t="s">
        <v>82</v>
      </c>
      <c r="AY117" s="15" t="s">
        <v>114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80</v>
      </c>
      <c r="BK117" s="206">
        <f>ROUND(I117*H117,2)</f>
        <v>0</v>
      </c>
      <c r="BL117" s="15" t="s">
        <v>125</v>
      </c>
      <c r="BM117" s="205" t="s">
        <v>305</v>
      </c>
    </row>
    <row r="118" s="2" customFormat="1">
      <c r="A118" s="36"/>
      <c r="B118" s="37"/>
      <c r="C118" s="38"/>
      <c r="D118" s="207" t="s">
        <v>121</v>
      </c>
      <c r="E118" s="38"/>
      <c r="F118" s="208" t="s">
        <v>304</v>
      </c>
      <c r="G118" s="38"/>
      <c r="H118" s="38"/>
      <c r="I118" s="209"/>
      <c r="J118" s="38"/>
      <c r="K118" s="38"/>
      <c r="L118" s="42"/>
      <c r="M118" s="210"/>
      <c r="N118" s="211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121</v>
      </c>
      <c r="AU118" s="15" t="s">
        <v>82</v>
      </c>
    </row>
    <row r="119" s="2" customFormat="1" ht="24.15" customHeight="1">
      <c r="A119" s="36"/>
      <c r="B119" s="37"/>
      <c r="C119" s="212" t="s">
        <v>138</v>
      </c>
      <c r="D119" s="212" t="s">
        <v>122</v>
      </c>
      <c r="E119" s="213" t="s">
        <v>306</v>
      </c>
      <c r="F119" s="214" t="s">
        <v>307</v>
      </c>
      <c r="G119" s="215" t="s">
        <v>118</v>
      </c>
      <c r="H119" s="216">
        <v>40</v>
      </c>
      <c r="I119" s="217"/>
      <c r="J119" s="218">
        <f>ROUND(I119*H119,2)</f>
        <v>0</v>
      </c>
      <c r="K119" s="214" t="s">
        <v>119</v>
      </c>
      <c r="L119" s="219"/>
      <c r="M119" s="220" t="s">
        <v>19</v>
      </c>
      <c r="N119" s="221" t="s">
        <v>43</v>
      </c>
      <c r="O119" s="82"/>
      <c r="P119" s="203">
        <f>O119*H119</f>
        <v>0</v>
      </c>
      <c r="Q119" s="203">
        <v>9.0000000000000006E-05</v>
      </c>
      <c r="R119" s="203">
        <f>Q119*H119</f>
        <v>0.0036000000000000003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125</v>
      </c>
      <c r="AT119" s="205" t="s">
        <v>122</v>
      </c>
      <c r="AU119" s="205" t="s">
        <v>82</v>
      </c>
      <c r="AY119" s="15" t="s">
        <v>114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5" t="s">
        <v>80</v>
      </c>
      <c r="BK119" s="206">
        <f>ROUND(I119*H119,2)</f>
        <v>0</v>
      </c>
      <c r="BL119" s="15" t="s">
        <v>125</v>
      </c>
      <c r="BM119" s="205" t="s">
        <v>308</v>
      </c>
    </row>
    <row r="120" s="2" customFormat="1">
      <c r="A120" s="36"/>
      <c r="B120" s="37"/>
      <c r="C120" s="38"/>
      <c r="D120" s="207" t="s">
        <v>121</v>
      </c>
      <c r="E120" s="38"/>
      <c r="F120" s="208" t="s">
        <v>307</v>
      </c>
      <c r="G120" s="38"/>
      <c r="H120" s="38"/>
      <c r="I120" s="209"/>
      <c r="J120" s="38"/>
      <c r="K120" s="38"/>
      <c r="L120" s="42"/>
      <c r="M120" s="210"/>
      <c r="N120" s="211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121</v>
      </c>
      <c r="AU120" s="15" t="s">
        <v>82</v>
      </c>
    </row>
    <row r="121" s="2" customFormat="1" ht="24.15" customHeight="1">
      <c r="A121" s="36"/>
      <c r="B121" s="37"/>
      <c r="C121" s="212" t="s">
        <v>142</v>
      </c>
      <c r="D121" s="212" t="s">
        <v>122</v>
      </c>
      <c r="E121" s="213" t="s">
        <v>309</v>
      </c>
      <c r="F121" s="214" t="s">
        <v>310</v>
      </c>
      <c r="G121" s="215" t="s">
        <v>118</v>
      </c>
      <c r="H121" s="216">
        <v>40</v>
      </c>
      <c r="I121" s="217"/>
      <c r="J121" s="218">
        <f>ROUND(I121*H121,2)</f>
        <v>0</v>
      </c>
      <c r="K121" s="214" t="s">
        <v>119</v>
      </c>
      <c r="L121" s="219"/>
      <c r="M121" s="220" t="s">
        <v>19</v>
      </c>
      <c r="N121" s="221" t="s">
        <v>43</v>
      </c>
      <c r="O121" s="82"/>
      <c r="P121" s="203">
        <f>O121*H121</f>
        <v>0</v>
      </c>
      <c r="Q121" s="203">
        <v>0.00018000000000000001</v>
      </c>
      <c r="R121" s="203">
        <f>Q121*H121</f>
        <v>0.0072000000000000007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125</v>
      </c>
      <c r="AT121" s="205" t="s">
        <v>122</v>
      </c>
      <c r="AU121" s="205" t="s">
        <v>82</v>
      </c>
      <c r="AY121" s="15" t="s">
        <v>114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80</v>
      </c>
      <c r="BK121" s="206">
        <f>ROUND(I121*H121,2)</f>
        <v>0</v>
      </c>
      <c r="BL121" s="15" t="s">
        <v>125</v>
      </c>
      <c r="BM121" s="205" t="s">
        <v>311</v>
      </c>
    </row>
    <row r="122" s="2" customFormat="1">
      <c r="A122" s="36"/>
      <c r="B122" s="37"/>
      <c r="C122" s="38"/>
      <c r="D122" s="207" t="s">
        <v>121</v>
      </c>
      <c r="E122" s="38"/>
      <c r="F122" s="208" t="s">
        <v>310</v>
      </c>
      <c r="G122" s="38"/>
      <c r="H122" s="38"/>
      <c r="I122" s="209"/>
      <c r="J122" s="38"/>
      <c r="K122" s="38"/>
      <c r="L122" s="42"/>
      <c r="M122" s="210"/>
      <c r="N122" s="211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121</v>
      </c>
      <c r="AU122" s="15" t="s">
        <v>82</v>
      </c>
    </row>
    <row r="123" s="2" customFormat="1" ht="24.15" customHeight="1">
      <c r="A123" s="36"/>
      <c r="B123" s="37"/>
      <c r="C123" s="212" t="s">
        <v>146</v>
      </c>
      <c r="D123" s="212" t="s">
        <v>122</v>
      </c>
      <c r="E123" s="213" t="s">
        <v>312</v>
      </c>
      <c r="F123" s="214" t="s">
        <v>313</v>
      </c>
      <c r="G123" s="215" t="s">
        <v>118</v>
      </c>
      <c r="H123" s="216">
        <v>80</v>
      </c>
      <c r="I123" s="217"/>
      <c r="J123" s="218">
        <f>ROUND(I123*H123,2)</f>
        <v>0</v>
      </c>
      <c r="K123" s="214" t="s">
        <v>119</v>
      </c>
      <c r="L123" s="219"/>
      <c r="M123" s="220" t="s">
        <v>19</v>
      </c>
      <c r="N123" s="221" t="s">
        <v>43</v>
      </c>
      <c r="O123" s="82"/>
      <c r="P123" s="203">
        <f>O123*H123</f>
        <v>0</v>
      </c>
      <c r="Q123" s="203">
        <v>0.00123</v>
      </c>
      <c r="R123" s="203">
        <f>Q123*H123</f>
        <v>0.098400000000000001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125</v>
      </c>
      <c r="AT123" s="205" t="s">
        <v>122</v>
      </c>
      <c r="AU123" s="205" t="s">
        <v>82</v>
      </c>
      <c r="AY123" s="15" t="s">
        <v>114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5" t="s">
        <v>80</v>
      </c>
      <c r="BK123" s="206">
        <f>ROUND(I123*H123,2)</f>
        <v>0</v>
      </c>
      <c r="BL123" s="15" t="s">
        <v>125</v>
      </c>
      <c r="BM123" s="205" t="s">
        <v>314</v>
      </c>
    </row>
    <row r="124" s="2" customFormat="1">
      <c r="A124" s="36"/>
      <c r="B124" s="37"/>
      <c r="C124" s="38"/>
      <c r="D124" s="207" t="s">
        <v>121</v>
      </c>
      <c r="E124" s="38"/>
      <c r="F124" s="208" t="s">
        <v>313</v>
      </c>
      <c r="G124" s="38"/>
      <c r="H124" s="38"/>
      <c r="I124" s="209"/>
      <c r="J124" s="38"/>
      <c r="K124" s="38"/>
      <c r="L124" s="42"/>
      <c r="M124" s="210"/>
      <c r="N124" s="211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121</v>
      </c>
      <c r="AU124" s="15" t="s">
        <v>82</v>
      </c>
    </row>
    <row r="125" s="2" customFormat="1" ht="24.15" customHeight="1">
      <c r="A125" s="36"/>
      <c r="B125" s="37"/>
      <c r="C125" s="212" t="s">
        <v>150</v>
      </c>
      <c r="D125" s="212" t="s">
        <v>122</v>
      </c>
      <c r="E125" s="213" t="s">
        <v>315</v>
      </c>
      <c r="F125" s="214" t="s">
        <v>316</v>
      </c>
      <c r="G125" s="215" t="s">
        <v>118</v>
      </c>
      <c r="H125" s="216">
        <v>36</v>
      </c>
      <c r="I125" s="217"/>
      <c r="J125" s="218">
        <f>ROUND(I125*H125,2)</f>
        <v>0</v>
      </c>
      <c r="K125" s="214" t="s">
        <v>119</v>
      </c>
      <c r="L125" s="219"/>
      <c r="M125" s="220" t="s">
        <v>19</v>
      </c>
      <c r="N125" s="221" t="s">
        <v>43</v>
      </c>
      <c r="O125" s="82"/>
      <c r="P125" s="203">
        <f>O125*H125</f>
        <v>0</v>
      </c>
      <c r="Q125" s="203">
        <v>0.0085199999999999998</v>
      </c>
      <c r="R125" s="203">
        <f>Q125*H125</f>
        <v>0.30671999999999999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125</v>
      </c>
      <c r="AT125" s="205" t="s">
        <v>122</v>
      </c>
      <c r="AU125" s="205" t="s">
        <v>82</v>
      </c>
      <c r="AY125" s="15" t="s">
        <v>114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80</v>
      </c>
      <c r="BK125" s="206">
        <f>ROUND(I125*H125,2)</f>
        <v>0</v>
      </c>
      <c r="BL125" s="15" t="s">
        <v>125</v>
      </c>
      <c r="BM125" s="205" t="s">
        <v>317</v>
      </c>
    </row>
    <row r="126" s="2" customFormat="1">
      <c r="A126" s="36"/>
      <c r="B126" s="37"/>
      <c r="C126" s="38"/>
      <c r="D126" s="207" t="s">
        <v>121</v>
      </c>
      <c r="E126" s="38"/>
      <c r="F126" s="208" t="s">
        <v>316</v>
      </c>
      <c r="G126" s="38"/>
      <c r="H126" s="38"/>
      <c r="I126" s="209"/>
      <c r="J126" s="38"/>
      <c r="K126" s="38"/>
      <c r="L126" s="42"/>
      <c r="M126" s="210"/>
      <c r="N126" s="211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121</v>
      </c>
      <c r="AU126" s="15" t="s">
        <v>82</v>
      </c>
    </row>
    <row r="127" s="2" customFormat="1" ht="24.15" customHeight="1">
      <c r="A127" s="36"/>
      <c r="B127" s="37"/>
      <c r="C127" s="212" t="s">
        <v>154</v>
      </c>
      <c r="D127" s="212" t="s">
        <v>122</v>
      </c>
      <c r="E127" s="213" t="s">
        <v>318</v>
      </c>
      <c r="F127" s="214" t="s">
        <v>319</v>
      </c>
      <c r="G127" s="215" t="s">
        <v>118</v>
      </c>
      <c r="H127" s="216">
        <v>4</v>
      </c>
      <c r="I127" s="217"/>
      <c r="J127" s="218">
        <f>ROUND(I127*H127,2)</f>
        <v>0</v>
      </c>
      <c r="K127" s="214" t="s">
        <v>119</v>
      </c>
      <c r="L127" s="219"/>
      <c r="M127" s="220" t="s">
        <v>19</v>
      </c>
      <c r="N127" s="221" t="s">
        <v>43</v>
      </c>
      <c r="O127" s="82"/>
      <c r="P127" s="203">
        <f>O127*H127</f>
        <v>0</v>
      </c>
      <c r="Q127" s="203">
        <v>0.0075399999999999998</v>
      </c>
      <c r="R127" s="203">
        <f>Q127*H127</f>
        <v>0.030159999999999999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125</v>
      </c>
      <c r="AT127" s="205" t="s">
        <v>122</v>
      </c>
      <c r="AU127" s="205" t="s">
        <v>82</v>
      </c>
      <c r="AY127" s="15" t="s">
        <v>114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80</v>
      </c>
      <c r="BK127" s="206">
        <f>ROUND(I127*H127,2)</f>
        <v>0</v>
      </c>
      <c r="BL127" s="15" t="s">
        <v>125</v>
      </c>
      <c r="BM127" s="205" t="s">
        <v>320</v>
      </c>
    </row>
    <row r="128" s="2" customFormat="1">
      <c r="A128" s="36"/>
      <c r="B128" s="37"/>
      <c r="C128" s="38"/>
      <c r="D128" s="207" t="s">
        <v>121</v>
      </c>
      <c r="E128" s="38"/>
      <c r="F128" s="208" t="s">
        <v>319</v>
      </c>
      <c r="G128" s="38"/>
      <c r="H128" s="38"/>
      <c r="I128" s="209"/>
      <c r="J128" s="38"/>
      <c r="K128" s="38"/>
      <c r="L128" s="42"/>
      <c r="M128" s="210"/>
      <c r="N128" s="211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121</v>
      </c>
      <c r="AU128" s="15" t="s">
        <v>82</v>
      </c>
    </row>
    <row r="129" s="2" customFormat="1" ht="24.15" customHeight="1">
      <c r="A129" s="36"/>
      <c r="B129" s="37"/>
      <c r="C129" s="212" t="s">
        <v>158</v>
      </c>
      <c r="D129" s="212" t="s">
        <v>122</v>
      </c>
      <c r="E129" s="213" t="s">
        <v>321</v>
      </c>
      <c r="F129" s="214" t="s">
        <v>322</v>
      </c>
      <c r="G129" s="215" t="s">
        <v>118</v>
      </c>
      <c r="H129" s="216">
        <v>168</v>
      </c>
      <c r="I129" s="217"/>
      <c r="J129" s="218">
        <f>ROUND(I129*H129,2)</f>
        <v>0</v>
      </c>
      <c r="K129" s="214" t="s">
        <v>119</v>
      </c>
      <c r="L129" s="219"/>
      <c r="M129" s="220" t="s">
        <v>19</v>
      </c>
      <c r="N129" s="221" t="s">
        <v>43</v>
      </c>
      <c r="O129" s="82"/>
      <c r="P129" s="203">
        <f>O129*H129</f>
        <v>0</v>
      </c>
      <c r="Q129" s="203">
        <v>0.00051999999999999995</v>
      </c>
      <c r="R129" s="203">
        <f>Q129*H129</f>
        <v>0.087359999999999993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125</v>
      </c>
      <c r="AT129" s="205" t="s">
        <v>122</v>
      </c>
      <c r="AU129" s="205" t="s">
        <v>82</v>
      </c>
      <c r="AY129" s="15" t="s">
        <v>114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80</v>
      </c>
      <c r="BK129" s="206">
        <f>ROUND(I129*H129,2)</f>
        <v>0</v>
      </c>
      <c r="BL129" s="15" t="s">
        <v>125</v>
      </c>
      <c r="BM129" s="205" t="s">
        <v>323</v>
      </c>
    </row>
    <row r="130" s="2" customFormat="1">
      <c r="A130" s="36"/>
      <c r="B130" s="37"/>
      <c r="C130" s="38"/>
      <c r="D130" s="207" t="s">
        <v>121</v>
      </c>
      <c r="E130" s="38"/>
      <c r="F130" s="208" t="s">
        <v>322</v>
      </c>
      <c r="G130" s="38"/>
      <c r="H130" s="38"/>
      <c r="I130" s="209"/>
      <c r="J130" s="38"/>
      <c r="K130" s="38"/>
      <c r="L130" s="42"/>
      <c r="M130" s="210"/>
      <c r="N130" s="211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121</v>
      </c>
      <c r="AU130" s="15" t="s">
        <v>82</v>
      </c>
    </row>
    <row r="131" s="2" customFormat="1" ht="24.15" customHeight="1">
      <c r="A131" s="36"/>
      <c r="B131" s="37"/>
      <c r="C131" s="212" t="s">
        <v>162</v>
      </c>
      <c r="D131" s="212" t="s">
        <v>122</v>
      </c>
      <c r="E131" s="213" t="s">
        <v>324</v>
      </c>
      <c r="F131" s="214" t="s">
        <v>325</v>
      </c>
      <c r="G131" s="215" t="s">
        <v>118</v>
      </c>
      <c r="H131" s="216">
        <v>168</v>
      </c>
      <c r="I131" s="217"/>
      <c r="J131" s="218">
        <f>ROUND(I131*H131,2)</f>
        <v>0</v>
      </c>
      <c r="K131" s="214" t="s">
        <v>119</v>
      </c>
      <c r="L131" s="219"/>
      <c r="M131" s="220" t="s">
        <v>19</v>
      </c>
      <c r="N131" s="221" t="s">
        <v>43</v>
      </c>
      <c r="O131" s="82"/>
      <c r="P131" s="203">
        <f>O131*H131</f>
        <v>0</v>
      </c>
      <c r="Q131" s="203">
        <v>9.0000000000000006E-05</v>
      </c>
      <c r="R131" s="203">
        <f>Q131*H131</f>
        <v>0.015120000000000002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125</v>
      </c>
      <c r="AT131" s="205" t="s">
        <v>122</v>
      </c>
      <c r="AU131" s="205" t="s">
        <v>82</v>
      </c>
      <c r="AY131" s="15" t="s">
        <v>114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80</v>
      </c>
      <c r="BK131" s="206">
        <f>ROUND(I131*H131,2)</f>
        <v>0</v>
      </c>
      <c r="BL131" s="15" t="s">
        <v>125</v>
      </c>
      <c r="BM131" s="205" t="s">
        <v>326</v>
      </c>
    </row>
    <row r="132" s="2" customFormat="1">
      <c r="A132" s="36"/>
      <c r="B132" s="37"/>
      <c r="C132" s="38"/>
      <c r="D132" s="207" t="s">
        <v>121</v>
      </c>
      <c r="E132" s="38"/>
      <c r="F132" s="208" t="s">
        <v>325</v>
      </c>
      <c r="G132" s="38"/>
      <c r="H132" s="38"/>
      <c r="I132" s="209"/>
      <c r="J132" s="38"/>
      <c r="K132" s="38"/>
      <c r="L132" s="42"/>
      <c r="M132" s="210"/>
      <c r="N132" s="211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121</v>
      </c>
      <c r="AU132" s="15" t="s">
        <v>82</v>
      </c>
    </row>
    <row r="133" s="2" customFormat="1" ht="24.15" customHeight="1">
      <c r="A133" s="36"/>
      <c r="B133" s="37"/>
      <c r="C133" s="212" t="s">
        <v>166</v>
      </c>
      <c r="D133" s="212" t="s">
        <v>122</v>
      </c>
      <c r="E133" s="213" t="s">
        <v>327</v>
      </c>
      <c r="F133" s="214" t="s">
        <v>328</v>
      </c>
      <c r="G133" s="215" t="s">
        <v>215</v>
      </c>
      <c r="H133" s="216">
        <v>3.6000000000000001</v>
      </c>
      <c r="I133" s="217"/>
      <c r="J133" s="218">
        <f>ROUND(I133*H133,2)</f>
        <v>0</v>
      </c>
      <c r="K133" s="214" t="s">
        <v>119</v>
      </c>
      <c r="L133" s="219"/>
      <c r="M133" s="220" t="s">
        <v>19</v>
      </c>
      <c r="N133" s="221" t="s">
        <v>43</v>
      </c>
      <c r="O133" s="82"/>
      <c r="P133" s="203">
        <f>O133*H133</f>
        <v>0</v>
      </c>
      <c r="Q133" s="203">
        <v>1</v>
      </c>
      <c r="R133" s="203">
        <f>Q133*H133</f>
        <v>3.6000000000000001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125</v>
      </c>
      <c r="AT133" s="205" t="s">
        <v>122</v>
      </c>
      <c r="AU133" s="205" t="s">
        <v>82</v>
      </c>
      <c r="AY133" s="15" t="s">
        <v>114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5" t="s">
        <v>80</v>
      </c>
      <c r="BK133" s="206">
        <f>ROUND(I133*H133,2)</f>
        <v>0</v>
      </c>
      <c r="BL133" s="15" t="s">
        <v>125</v>
      </c>
      <c r="BM133" s="205" t="s">
        <v>329</v>
      </c>
    </row>
    <row r="134" s="2" customFormat="1">
      <c r="A134" s="36"/>
      <c r="B134" s="37"/>
      <c r="C134" s="38"/>
      <c r="D134" s="207" t="s">
        <v>121</v>
      </c>
      <c r="E134" s="38"/>
      <c r="F134" s="208" t="s">
        <v>328</v>
      </c>
      <c r="G134" s="38"/>
      <c r="H134" s="38"/>
      <c r="I134" s="209"/>
      <c r="J134" s="38"/>
      <c r="K134" s="38"/>
      <c r="L134" s="42"/>
      <c r="M134" s="210"/>
      <c r="N134" s="211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121</v>
      </c>
      <c r="AU134" s="15" t="s">
        <v>82</v>
      </c>
    </row>
    <row r="135" s="2" customFormat="1" ht="24.15" customHeight="1">
      <c r="A135" s="36"/>
      <c r="B135" s="37"/>
      <c r="C135" s="212" t="s">
        <v>171</v>
      </c>
      <c r="D135" s="212" t="s">
        <v>122</v>
      </c>
      <c r="E135" s="213" t="s">
        <v>330</v>
      </c>
      <c r="F135" s="214" t="s">
        <v>331</v>
      </c>
      <c r="G135" s="215" t="s">
        <v>215</v>
      </c>
      <c r="H135" s="216">
        <v>5.4000000000000004</v>
      </c>
      <c r="I135" s="217"/>
      <c r="J135" s="218">
        <f>ROUND(I135*H135,2)</f>
        <v>0</v>
      </c>
      <c r="K135" s="214" t="s">
        <v>119</v>
      </c>
      <c r="L135" s="219"/>
      <c r="M135" s="220" t="s">
        <v>19</v>
      </c>
      <c r="N135" s="221" t="s">
        <v>43</v>
      </c>
      <c r="O135" s="82"/>
      <c r="P135" s="203">
        <f>O135*H135</f>
        <v>0</v>
      </c>
      <c r="Q135" s="203">
        <v>1</v>
      </c>
      <c r="R135" s="203">
        <f>Q135*H135</f>
        <v>5.4000000000000004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125</v>
      </c>
      <c r="AT135" s="205" t="s">
        <v>122</v>
      </c>
      <c r="AU135" s="205" t="s">
        <v>82</v>
      </c>
      <c r="AY135" s="15" t="s">
        <v>114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5" t="s">
        <v>80</v>
      </c>
      <c r="BK135" s="206">
        <f>ROUND(I135*H135,2)</f>
        <v>0</v>
      </c>
      <c r="BL135" s="15" t="s">
        <v>125</v>
      </c>
      <c r="BM135" s="205" t="s">
        <v>332</v>
      </c>
    </row>
    <row r="136" s="2" customFormat="1">
      <c r="A136" s="36"/>
      <c r="B136" s="37"/>
      <c r="C136" s="38"/>
      <c r="D136" s="207" t="s">
        <v>121</v>
      </c>
      <c r="E136" s="38"/>
      <c r="F136" s="208" t="s">
        <v>331</v>
      </c>
      <c r="G136" s="38"/>
      <c r="H136" s="38"/>
      <c r="I136" s="209"/>
      <c r="J136" s="38"/>
      <c r="K136" s="38"/>
      <c r="L136" s="42"/>
      <c r="M136" s="210"/>
      <c r="N136" s="211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121</v>
      </c>
      <c r="AU136" s="15" t="s">
        <v>82</v>
      </c>
    </row>
    <row r="137" s="2" customFormat="1" ht="24.15" customHeight="1">
      <c r="A137" s="36"/>
      <c r="B137" s="37"/>
      <c r="C137" s="212" t="s">
        <v>8</v>
      </c>
      <c r="D137" s="212" t="s">
        <v>122</v>
      </c>
      <c r="E137" s="213" t="s">
        <v>333</v>
      </c>
      <c r="F137" s="214" t="s">
        <v>334</v>
      </c>
      <c r="G137" s="215" t="s">
        <v>215</v>
      </c>
      <c r="H137" s="216">
        <v>11</v>
      </c>
      <c r="I137" s="217"/>
      <c r="J137" s="218">
        <f>ROUND(I137*H137,2)</f>
        <v>0</v>
      </c>
      <c r="K137" s="214" t="s">
        <v>119</v>
      </c>
      <c r="L137" s="219"/>
      <c r="M137" s="220" t="s">
        <v>19</v>
      </c>
      <c r="N137" s="221" t="s">
        <v>43</v>
      </c>
      <c r="O137" s="82"/>
      <c r="P137" s="203">
        <f>O137*H137</f>
        <v>0</v>
      </c>
      <c r="Q137" s="203">
        <v>1</v>
      </c>
      <c r="R137" s="203">
        <f>Q137*H137</f>
        <v>11</v>
      </c>
      <c r="S137" s="203">
        <v>0</v>
      </c>
      <c r="T137" s="20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5" t="s">
        <v>125</v>
      </c>
      <c r="AT137" s="205" t="s">
        <v>122</v>
      </c>
      <c r="AU137" s="205" t="s">
        <v>82</v>
      </c>
      <c r="AY137" s="15" t="s">
        <v>114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5" t="s">
        <v>80</v>
      </c>
      <c r="BK137" s="206">
        <f>ROUND(I137*H137,2)</f>
        <v>0</v>
      </c>
      <c r="BL137" s="15" t="s">
        <v>125</v>
      </c>
      <c r="BM137" s="205" t="s">
        <v>335</v>
      </c>
    </row>
    <row r="138" s="2" customFormat="1">
      <c r="A138" s="36"/>
      <c r="B138" s="37"/>
      <c r="C138" s="38"/>
      <c r="D138" s="207" t="s">
        <v>121</v>
      </c>
      <c r="E138" s="38"/>
      <c r="F138" s="208" t="s">
        <v>334</v>
      </c>
      <c r="G138" s="38"/>
      <c r="H138" s="38"/>
      <c r="I138" s="209"/>
      <c r="J138" s="38"/>
      <c r="K138" s="38"/>
      <c r="L138" s="42"/>
      <c r="M138" s="210"/>
      <c r="N138" s="211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121</v>
      </c>
      <c r="AU138" s="15" t="s">
        <v>82</v>
      </c>
    </row>
    <row r="139" s="2" customFormat="1" ht="24.15" customHeight="1">
      <c r="A139" s="36"/>
      <c r="B139" s="37"/>
      <c r="C139" s="212" t="s">
        <v>180</v>
      </c>
      <c r="D139" s="212" t="s">
        <v>122</v>
      </c>
      <c r="E139" s="213" t="s">
        <v>336</v>
      </c>
      <c r="F139" s="214" t="s">
        <v>337</v>
      </c>
      <c r="G139" s="215" t="s">
        <v>118</v>
      </c>
      <c r="H139" s="216">
        <v>4</v>
      </c>
      <c r="I139" s="217"/>
      <c r="J139" s="218">
        <f>ROUND(I139*H139,2)</f>
        <v>0</v>
      </c>
      <c r="K139" s="214" t="s">
        <v>119</v>
      </c>
      <c r="L139" s="219"/>
      <c r="M139" s="220" t="s">
        <v>19</v>
      </c>
      <c r="N139" s="221" t="s">
        <v>43</v>
      </c>
      <c r="O139" s="8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125</v>
      </c>
      <c r="AT139" s="205" t="s">
        <v>122</v>
      </c>
      <c r="AU139" s="205" t="s">
        <v>82</v>
      </c>
      <c r="AY139" s="15" t="s">
        <v>114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5" t="s">
        <v>80</v>
      </c>
      <c r="BK139" s="206">
        <f>ROUND(I139*H139,2)</f>
        <v>0</v>
      </c>
      <c r="BL139" s="15" t="s">
        <v>125</v>
      </c>
      <c r="BM139" s="205" t="s">
        <v>338</v>
      </c>
    </row>
    <row r="140" s="2" customFormat="1">
      <c r="A140" s="36"/>
      <c r="B140" s="37"/>
      <c r="C140" s="38"/>
      <c r="D140" s="207" t="s">
        <v>121</v>
      </c>
      <c r="E140" s="38"/>
      <c r="F140" s="208" t="s">
        <v>337</v>
      </c>
      <c r="G140" s="38"/>
      <c r="H140" s="38"/>
      <c r="I140" s="209"/>
      <c r="J140" s="38"/>
      <c r="K140" s="38"/>
      <c r="L140" s="42"/>
      <c r="M140" s="210"/>
      <c r="N140" s="211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121</v>
      </c>
      <c r="AU140" s="15" t="s">
        <v>82</v>
      </c>
    </row>
    <row r="141" s="2" customFormat="1" ht="24.15" customHeight="1">
      <c r="A141" s="36"/>
      <c r="B141" s="37"/>
      <c r="C141" s="212" t="s">
        <v>184</v>
      </c>
      <c r="D141" s="212" t="s">
        <v>122</v>
      </c>
      <c r="E141" s="213" t="s">
        <v>339</v>
      </c>
      <c r="F141" s="214" t="s">
        <v>340</v>
      </c>
      <c r="G141" s="215" t="s">
        <v>118</v>
      </c>
      <c r="H141" s="216">
        <v>98</v>
      </c>
      <c r="I141" s="217"/>
      <c r="J141" s="218">
        <f>ROUND(I141*H141,2)</f>
        <v>0</v>
      </c>
      <c r="K141" s="214" t="s">
        <v>119</v>
      </c>
      <c r="L141" s="219"/>
      <c r="M141" s="220" t="s">
        <v>19</v>
      </c>
      <c r="N141" s="221" t="s">
        <v>43</v>
      </c>
      <c r="O141" s="8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125</v>
      </c>
      <c r="AT141" s="205" t="s">
        <v>122</v>
      </c>
      <c r="AU141" s="205" t="s">
        <v>82</v>
      </c>
      <c r="AY141" s="15" t="s">
        <v>114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5" t="s">
        <v>80</v>
      </c>
      <c r="BK141" s="206">
        <f>ROUND(I141*H141,2)</f>
        <v>0</v>
      </c>
      <c r="BL141" s="15" t="s">
        <v>125</v>
      </c>
      <c r="BM141" s="205" t="s">
        <v>341</v>
      </c>
    </row>
    <row r="142" s="2" customFormat="1">
      <c r="A142" s="36"/>
      <c r="B142" s="37"/>
      <c r="C142" s="38"/>
      <c r="D142" s="207" t="s">
        <v>121</v>
      </c>
      <c r="E142" s="38"/>
      <c r="F142" s="208" t="s">
        <v>340</v>
      </c>
      <c r="G142" s="38"/>
      <c r="H142" s="38"/>
      <c r="I142" s="209"/>
      <c r="J142" s="38"/>
      <c r="K142" s="38"/>
      <c r="L142" s="42"/>
      <c r="M142" s="210"/>
      <c r="N142" s="211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121</v>
      </c>
      <c r="AU142" s="15" t="s">
        <v>82</v>
      </c>
    </row>
    <row r="143" s="2" customFormat="1" ht="24.15" customHeight="1">
      <c r="A143" s="36"/>
      <c r="B143" s="37"/>
      <c r="C143" s="212" t="s">
        <v>189</v>
      </c>
      <c r="D143" s="212" t="s">
        <v>122</v>
      </c>
      <c r="E143" s="213" t="s">
        <v>342</v>
      </c>
      <c r="F143" s="214" t="s">
        <v>343</v>
      </c>
      <c r="G143" s="215" t="s">
        <v>118</v>
      </c>
      <c r="H143" s="216">
        <v>14</v>
      </c>
      <c r="I143" s="217"/>
      <c r="J143" s="218">
        <f>ROUND(I143*H143,2)</f>
        <v>0</v>
      </c>
      <c r="K143" s="214" t="s">
        <v>119</v>
      </c>
      <c r="L143" s="219"/>
      <c r="M143" s="220" t="s">
        <v>19</v>
      </c>
      <c r="N143" s="221" t="s">
        <v>43</v>
      </c>
      <c r="O143" s="8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5" t="s">
        <v>125</v>
      </c>
      <c r="AT143" s="205" t="s">
        <v>122</v>
      </c>
      <c r="AU143" s="205" t="s">
        <v>82</v>
      </c>
      <c r="AY143" s="15" t="s">
        <v>114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5" t="s">
        <v>80</v>
      </c>
      <c r="BK143" s="206">
        <f>ROUND(I143*H143,2)</f>
        <v>0</v>
      </c>
      <c r="BL143" s="15" t="s">
        <v>125</v>
      </c>
      <c r="BM143" s="205" t="s">
        <v>344</v>
      </c>
    </row>
    <row r="144" s="2" customFormat="1">
      <c r="A144" s="36"/>
      <c r="B144" s="37"/>
      <c r="C144" s="38"/>
      <c r="D144" s="207" t="s">
        <v>121</v>
      </c>
      <c r="E144" s="38"/>
      <c r="F144" s="208" t="s">
        <v>343</v>
      </c>
      <c r="G144" s="38"/>
      <c r="H144" s="38"/>
      <c r="I144" s="209"/>
      <c r="J144" s="38"/>
      <c r="K144" s="38"/>
      <c r="L144" s="42"/>
      <c r="M144" s="210"/>
      <c r="N144" s="211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121</v>
      </c>
      <c r="AU144" s="15" t="s">
        <v>82</v>
      </c>
    </row>
    <row r="145" s="2" customFormat="1" ht="24.15" customHeight="1">
      <c r="A145" s="36"/>
      <c r="B145" s="37"/>
      <c r="C145" s="212" t="s">
        <v>193</v>
      </c>
      <c r="D145" s="212" t="s">
        <v>122</v>
      </c>
      <c r="E145" s="213" t="s">
        <v>345</v>
      </c>
      <c r="F145" s="214" t="s">
        <v>346</v>
      </c>
      <c r="G145" s="215" t="s">
        <v>118</v>
      </c>
      <c r="H145" s="216">
        <v>56</v>
      </c>
      <c r="I145" s="217"/>
      <c r="J145" s="218">
        <f>ROUND(I145*H145,2)</f>
        <v>0</v>
      </c>
      <c r="K145" s="214" t="s">
        <v>119</v>
      </c>
      <c r="L145" s="219"/>
      <c r="M145" s="220" t="s">
        <v>19</v>
      </c>
      <c r="N145" s="221" t="s">
        <v>43</v>
      </c>
      <c r="O145" s="8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125</v>
      </c>
      <c r="AT145" s="205" t="s">
        <v>122</v>
      </c>
      <c r="AU145" s="205" t="s">
        <v>82</v>
      </c>
      <c r="AY145" s="15" t="s">
        <v>114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5" t="s">
        <v>80</v>
      </c>
      <c r="BK145" s="206">
        <f>ROUND(I145*H145,2)</f>
        <v>0</v>
      </c>
      <c r="BL145" s="15" t="s">
        <v>125</v>
      </c>
      <c r="BM145" s="205" t="s">
        <v>347</v>
      </c>
    </row>
    <row r="146" s="2" customFormat="1">
      <c r="A146" s="36"/>
      <c r="B146" s="37"/>
      <c r="C146" s="38"/>
      <c r="D146" s="207" t="s">
        <v>121</v>
      </c>
      <c r="E146" s="38"/>
      <c r="F146" s="208" t="s">
        <v>346</v>
      </c>
      <c r="G146" s="38"/>
      <c r="H146" s="38"/>
      <c r="I146" s="209"/>
      <c r="J146" s="38"/>
      <c r="K146" s="38"/>
      <c r="L146" s="42"/>
      <c r="M146" s="210"/>
      <c r="N146" s="211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121</v>
      </c>
      <c r="AU146" s="15" t="s">
        <v>82</v>
      </c>
    </row>
    <row r="147" s="11" customFormat="1" ht="25.92" customHeight="1">
      <c r="A147" s="11"/>
      <c r="B147" s="180"/>
      <c r="C147" s="181"/>
      <c r="D147" s="182" t="s">
        <v>71</v>
      </c>
      <c r="E147" s="183" t="s">
        <v>111</v>
      </c>
      <c r="F147" s="183" t="s">
        <v>112</v>
      </c>
      <c r="G147" s="181"/>
      <c r="H147" s="181"/>
      <c r="I147" s="184"/>
      <c r="J147" s="185">
        <f>BK147</f>
        <v>0</v>
      </c>
      <c r="K147" s="181"/>
      <c r="L147" s="186"/>
      <c r="M147" s="187"/>
      <c r="N147" s="188"/>
      <c r="O147" s="188"/>
      <c r="P147" s="189">
        <f>SUM(P148:P163)</f>
        <v>0</v>
      </c>
      <c r="Q147" s="188"/>
      <c r="R147" s="189">
        <f>SUM(R148:R163)</f>
        <v>0</v>
      </c>
      <c r="S147" s="188"/>
      <c r="T147" s="190">
        <f>SUM(T148:T163)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91" t="s">
        <v>113</v>
      </c>
      <c r="AT147" s="192" t="s">
        <v>71</v>
      </c>
      <c r="AU147" s="192" t="s">
        <v>72</v>
      </c>
      <c r="AY147" s="191" t="s">
        <v>114</v>
      </c>
      <c r="BK147" s="193">
        <f>SUM(BK148:BK163)</f>
        <v>0</v>
      </c>
    </row>
    <row r="148" s="2" customFormat="1" ht="24.15" customHeight="1">
      <c r="A148" s="36"/>
      <c r="B148" s="37"/>
      <c r="C148" s="194" t="s">
        <v>348</v>
      </c>
      <c r="D148" s="194" t="s">
        <v>115</v>
      </c>
      <c r="E148" s="195" t="s">
        <v>349</v>
      </c>
      <c r="F148" s="196" t="s">
        <v>350</v>
      </c>
      <c r="G148" s="197" t="s">
        <v>215</v>
      </c>
      <c r="H148" s="198">
        <v>40</v>
      </c>
      <c r="I148" s="199"/>
      <c r="J148" s="200">
        <f>ROUND(I148*H148,2)</f>
        <v>0</v>
      </c>
      <c r="K148" s="196" t="s">
        <v>119</v>
      </c>
      <c r="L148" s="42"/>
      <c r="M148" s="201" t="s">
        <v>19</v>
      </c>
      <c r="N148" s="202" t="s">
        <v>43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80</v>
      </c>
      <c r="AT148" s="205" t="s">
        <v>115</v>
      </c>
      <c r="AU148" s="205" t="s">
        <v>80</v>
      </c>
      <c r="AY148" s="15" t="s">
        <v>114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80</v>
      </c>
      <c r="BK148" s="206">
        <f>ROUND(I148*H148,2)</f>
        <v>0</v>
      </c>
      <c r="BL148" s="15" t="s">
        <v>80</v>
      </c>
      <c r="BM148" s="205" t="s">
        <v>351</v>
      </c>
    </row>
    <row r="149" s="2" customFormat="1">
      <c r="A149" s="36"/>
      <c r="B149" s="37"/>
      <c r="C149" s="38"/>
      <c r="D149" s="207" t="s">
        <v>121</v>
      </c>
      <c r="E149" s="38"/>
      <c r="F149" s="208" t="s">
        <v>352</v>
      </c>
      <c r="G149" s="38"/>
      <c r="H149" s="38"/>
      <c r="I149" s="209"/>
      <c r="J149" s="38"/>
      <c r="K149" s="38"/>
      <c r="L149" s="42"/>
      <c r="M149" s="210"/>
      <c r="N149" s="211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121</v>
      </c>
      <c r="AU149" s="15" t="s">
        <v>80</v>
      </c>
    </row>
    <row r="150" s="2" customFormat="1" ht="37.8" customHeight="1">
      <c r="A150" s="36"/>
      <c r="B150" s="37"/>
      <c r="C150" s="194" t="s">
        <v>353</v>
      </c>
      <c r="D150" s="194" t="s">
        <v>115</v>
      </c>
      <c r="E150" s="195" t="s">
        <v>354</v>
      </c>
      <c r="F150" s="196" t="s">
        <v>355</v>
      </c>
      <c r="G150" s="197" t="s">
        <v>215</v>
      </c>
      <c r="H150" s="198">
        <v>40</v>
      </c>
      <c r="I150" s="199"/>
      <c r="J150" s="200">
        <f>ROUND(I150*H150,2)</f>
        <v>0</v>
      </c>
      <c r="K150" s="196" t="s">
        <v>119</v>
      </c>
      <c r="L150" s="42"/>
      <c r="M150" s="201" t="s">
        <v>19</v>
      </c>
      <c r="N150" s="202" t="s">
        <v>43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80</v>
      </c>
      <c r="AT150" s="205" t="s">
        <v>115</v>
      </c>
      <c r="AU150" s="205" t="s">
        <v>80</v>
      </c>
      <c r="AY150" s="15" t="s">
        <v>114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80</v>
      </c>
      <c r="BK150" s="206">
        <f>ROUND(I150*H150,2)</f>
        <v>0</v>
      </c>
      <c r="BL150" s="15" t="s">
        <v>80</v>
      </c>
      <c r="BM150" s="205" t="s">
        <v>356</v>
      </c>
    </row>
    <row r="151" s="2" customFormat="1">
      <c r="A151" s="36"/>
      <c r="B151" s="37"/>
      <c r="C151" s="38"/>
      <c r="D151" s="207" t="s">
        <v>121</v>
      </c>
      <c r="E151" s="38"/>
      <c r="F151" s="208" t="s">
        <v>357</v>
      </c>
      <c r="G151" s="38"/>
      <c r="H151" s="38"/>
      <c r="I151" s="209"/>
      <c r="J151" s="38"/>
      <c r="K151" s="38"/>
      <c r="L151" s="42"/>
      <c r="M151" s="210"/>
      <c r="N151" s="211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121</v>
      </c>
      <c r="AU151" s="15" t="s">
        <v>80</v>
      </c>
    </row>
    <row r="152" s="2" customFormat="1" ht="37.8" customHeight="1">
      <c r="A152" s="36"/>
      <c r="B152" s="37"/>
      <c r="C152" s="194" t="s">
        <v>358</v>
      </c>
      <c r="D152" s="194" t="s">
        <v>115</v>
      </c>
      <c r="E152" s="195" t="s">
        <v>213</v>
      </c>
      <c r="F152" s="196" t="s">
        <v>214</v>
      </c>
      <c r="G152" s="197" t="s">
        <v>215</v>
      </c>
      <c r="H152" s="198">
        <v>8</v>
      </c>
      <c r="I152" s="199"/>
      <c r="J152" s="200">
        <f>ROUND(I152*H152,2)</f>
        <v>0</v>
      </c>
      <c r="K152" s="196" t="s">
        <v>119</v>
      </c>
      <c r="L152" s="42"/>
      <c r="M152" s="201" t="s">
        <v>19</v>
      </c>
      <c r="N152" s="202" t="s">
        <v>43</v>
      </c>
      <c r="O152" s="8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5" t="s">
        <v>80</v>
      </c>
      <c r="AT152" s="205" t="s">
        <v>115</v>
      </c>
      <c r="AU152" s="205" t="s">
        <v>80</v>
      </c>
      <c r="AY152" s="15" t="s">
        <v>114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5" t="s">
        <v>80</v>
      </c>
      <c r="BK152" s="206">
        <f>ROUND(I152*H152,2)</f>
        <v>0</v>
      </c>
      <c r="BL152" s="15" t="s">
        <v>80</v>
      </c>
      <c r="BM152" s="205" t="s">
        <v>359</v>
      </c>
    </row>
    <row r="153" s="2" customFormat="1">
      <c r="A153" s="36"/>
      <c r="B153" s="37"/>
      <c r="C153" s="38"/>
      <c r="D153" s="207" t="s">
        <v>121</v>
      </c>
      <c r="E153" s="38"/>
      <c r="F153" s="208" t="s">
        <v>217</v>
      </c>
      <c r="G153" s="38"/>
      <c r="H153" s="38"/>
      <c r="I153" s="209"/>
      <c r="J153" s="38"/>
      <c r="K153" s="38"/>
      <c r="L153" s="42"/>
      <c r="M153" s="210"/>
      <c r="N153" s="211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121</v>
      </c>
      <c r="AU153" s="15" t="s">
        <v>80</v>
      </c>
    </row>
    <row r="154" s="2" customFormat="1" ht="37.8" customHeight="1">
      <c r="A154" s="36"/>
      <c r="B154" s="37"/>
      <c r="C154" s="194" t="s">
        <v>360</v>
      </c>
      <c r="D154" s="194" t="s">
        <v>115</v>
      </c>
      <c r="E154" s="195" t="s">
        <v>224</v>
      </c>
      <c r="F154" s="196" t="s">
        <v>225</v>
      </c>
      <c r="G154" s="197" t="s">
        <v>215</v>
      </c>
      <c r="H154" s="198">
        <v>8</v>
      </c>
      <c r="I154" s="199"/>
      <c r="J154" s="200">
        <f>ROUND(I154*H154,2)</f>
        <v>0</v>
      </c>
      <c r="K154" s="196" t="s">
        <v>119</v>
      </c>
      <c r="L154" s="42"/>
      <c r="M154" s="201" t="s">
        <v>19</v>
      </c>
      <c r="N154" s="202" t="s">
        <v>43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80</v>
      </c>
      <c r="AT154" s="205" t="s">
        <v>115</v>
      </c>
      <c r="AU154" s="205" t="s">
        <v>80</v>
      </c>
      <c r="AY154" s="15" t="s">
        <v>114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80</v>
      </c>
      <c r="BK154" s="206">
        <f>ROUND(I154*H154,2)</f>
        <v>0</v>
      </c>
      <c r="BL154" s="15" t="s">
        <v>80</v>
      </c>
      <c r="BM154" s="205" t="s">
        <v>361</v>
      </c>
    </row>
    <row r="155" s="2" customFormat="1">
      <c r="A155" s="36"/>
      <c r="B155" s="37"/>
      <c r="C155" s="38"/>
      <c r="D155" s="207" t="s">
        <v>121</v>
      </c>
      <c r="E155" s="38"/>
      <c r="F155" s="208" t="s">
        <v>227</v>
      </c>
      <c r="G155" s="38"/>
      <c r="H155" s="38"/>
      <c r="I155" s="209"/>
      <c r="J155" s="38"/>
      <c r="K155" s="38"/>
      <c r="L155" s="42"/>
      <c r="M155" s="210"/>
      <c r="N155" s="211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121</v>
      </c>
      <c r="AU155" s="15" t="s">
        <v>80</v>
      </c>
    </row>
    <row r="156" s="2" customFormat="1" ht="24.15" customHeight="1">
      <c r="A156" s="36"/>
      <c r="B156" s="37"/>
      <c r="C156" s="194" t="s">
        <v>362</v>
      </c>
      <c r="D156" s="194" t="s">
        <v>115</v>
      </c>
      <c r="E156" s="195" t="s">
        <v>363</v>
      </c>
      <c r="F156" s="196" t="s">
        <v>364</v>
      </c>
      <c r="G156" s="197" t="s">
        <v>215</v>
      </c>
      <c r="H156" s="198">
        <v>20</v>
      </c>
      <c r="I156" s="199"/>
      <c r="J156" s="200">
        <f>ROUND(I156*H156,2)</f>
        <v>0</v>
      </c>
      <c r="K156" s="196" t="s">
        <v>119</v>
      </c>
      <c r="L156" s="42"/>
      <c r="M156" s="201" t="s">
        <v>19</v>
      </c>
      <c r="N156" s="202" t="s">
        <v>43</v>
      </c>
      <c r="O156" s="8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80</v>
      </c>
      <c r="AT156" s="205" t="s">
        <v>115</v>
      </c>
      <c r="AU156" s="205" t="s">
        <v>80</v>
      </c>
      <c r="AY156" s="15" t="s">
        <v>114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5" t="s">
        <v>80</v>
      </c>
      <c r="BK156" s="206">
        <f>ROUND(I156*H156,2)</f>
        <v>0</v>
      </c>
      <c r="BL156" s="15" t="s">
        <v>80</v>
      </c>
      <c r="BM156" s="205" t="s">
        <v>365</v>
      </c>
    </row>
    <row r="157" s="2" customFormat="1">
      <c r="A157" s="36"/>
      <c r="B157" s="37"/>
      <c r="C157" s="38"/>
      <c r="D157" s="207" t="s">
        <v>121</v>
      </c>
      <c r="E157" s="38"/>
      <c r="F157" s="208" t="s">
        <v>366</v>
      </c>
      <c r="G157" s="38"/>
      <c r="H157" s="38"/>
      <c r="I157" s="209"/>
      <c r="J157" s="38"/>
      <c r="K157" s="38"/>
      <c r="L157" s="42"/>
      <c r="M157" s="210"/>
      <c r="N157" s="211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121</v>
      </c>
      <c r="AU157" s="15" t="s">
        <v>80</v>
      </c>
    </row>
    <row r="158" s="2" customFormat="1" ht="24.15" customHeight="1">
      <c r="A158" s="36"/>
      <c r="B158" s="37"/>
      <c r="C158" s="194" t="s">
        <v>367</v>
      </c>
      <c r="D158" s="194" t="s">
        <v>115</v>
      </c>
      <c r="E158" s="195" t="s">
        <v>368</v>
      </c>
      <c r="F158" s="196" t="s">
        <v>369</v>
      </c>
      <c r="G158" s="197" t="s">
        <v>215</v>
      </c>
      <c r="H158" s="198">
        <v>8</v>
      </c>
      <c r="I158" s="199"/>
      <c r="J158" s="200">
        <f>ROUND(I158*H158,2)</f>
        <v>0</v>
      </c>
      <c r="K158" s="196" t="s">
        <v>119</v>
      </c>
      <c r="L158" s="42"/>
      <c r="M158" s="201" t="s">
        <v>19</v>
      </c>
      <c r="N158" s="202" t="s">
        <v>43</v>
      </c>
      <c r="O158" s="8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5" t="s">
        <v>80</v>
      </c>
      <c r="AT158" s="205" t="s">
        <v>115</v>
      </c>
      <c r="AU158" s="205" t="s">
        <v>80</v>
      </c>
      <c r="AY158" s="15" t="s">
        <v>114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5" t="s">
        <v>80</v>
      </c>
      <c r="BK158" s="206">
        <f>ROUND(I158*H158,2)</f>
        <v>0</v>
      </c>
      <c r="BL158" s="15" t="s">
        <v>80</v>
      </c>
      <c r="BM158" s="205" t="s">
        <v>370</v>
      </c>
    </row>
    <row r="159" s="2" customFormat="1">
      <c r="A159" s="36"/>
      <c r="B159" s="37"/>
      <c r="C159" s="38"/>
      <c r="D159" s="207" t="s">
        <v>121</v>
      </c>
      <c r="E159" s="38"/>
      <c r="F159" s="208" t="s">
        <v>371</v>
      </c>
      <c r="G159" s="38"/>
      <c r="H159" s="38"/>
      <c r="I159" s="209"/>
      <c r="J159" s="38"/>
      <c r="K159" s="38"/>
      <c r="L159" s="42"/>
      <c r="M159" s="210"/>
      <c r="N159" s="211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121</v>
      </c>
      <c r="AU159" s="15" t="s">
        <v>80</v>
      </c>
    </row>
    <row r="160" s="2" customFormat="1" ht="24.15" customHeight="1">
      <c r="A160" s="36"/>
      <c r="B160" s="37"/>
      <c r="C160" s="194" t="s">
        <v>372</v>
      </c>
      <c r="D160" s="194" t="s">
        <v>115</v>
      </c>
      <c r="E160" s="195" t="s">
        <v>373</v>
      </c>
      <c r="F160" s="196" t="s">
        <v>374</v>
      </c>
      <c r="G160" s="197" t="s">
        <v>215</v>
      </c>
      <c r="H160" s="198">
        <v>20</v>
      </c>
      <c r="I160" s="199"/>
      <c r="J160" s="200">
        <f>ROUND(I160*H160,2)</f>
        <v>0</v>
      </c>
      <c r="K160" s="196" t="s">
        <v>119</v>
      </c>
      <c r="L160" s="42"/>
      <c r="M160" s="201" t="s">
        <v>19</v>
      </c>
      <c r="N160" s="202" t="s">
        <v>43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80</v>
      </c>
      <c r="AT160" s="205" t="s">
        <v>115</v>
      </c>
      <c r="AU160" s="205" t="s">
        <v>80</v>
      </c>
      <c r="AY160" s="15" t="s">
        <v>114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80</v>
      </c>
      <c r="BK160" s="206">
        <f>ROUND(I160*H160,2)</f>
        <v>0</v>
      </c>
      <c r="BL160" s="15" t="s">
        <v>80</v>
      </c>
      <c r="BM160" s="205" t="s">
        <v>375</v>
      </c>
    </row>
    <row r="161" s="2" customFormat="1">
      <c r="A161" s="36"/>
      <c r="B161" s="37"/>
      <c r="C161" s="38"/>
      <c r="D161" s="207" t="s">
        <v>121</v>
      </c>
      <c r="E161" s="38"/>
      <c r="F161" s="208" t="s">
        <v>376</v>
      </c>
      <c r="G161" s="38"/>
      <c r="H161" s="38"/>
      <c r="I161" s="209"/>
      <c r="J161" s="38"/>
      <c r="K161" s="38"/>
      <c r="L161" s="42"/>
      <c r="M161" s="210"/>
      <c r="N161" s="211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121</v>
      </c>
      <c r="AU161" s="15" t="s">
        <v>80</v>
      </c>
    </row>
    <row r="162" s="2" customFormat="1" ht="24.15" customHeight="1">
      <c r="A162" s="36"/>
      <c r="B162" s="37"/>
      <c r="C162" s="194" t="s">
        <v>377</v>
      </c>
      <c r="D162" s="194" t="s">
        <v>115</v>
      </c>
      <c r="E162" s="195" t="s">
        <v>378</v>
      </c>
      <c r="F162" s="196" t="s">
        <v>379</v>
      </c>
      <c r="G162" s="197" t="s">
        <v>215</v>
      </c>
      <c r="H162" s="198">
        <v>5.7999999999999998</v>
      </c>
      <c r="I162" s="199"/>
      <c r="J162" s="200">
        <f>ROUND(I162*H162,2)</f>
        <v>0</v>
      </c>
      <c r="K162" s="196" t="s">
        <v>119</v>
      </c>
      <c r="L162" s="42"/>
      <c r="M162" s="201" t="s">
        <v>19</v>
      </c>
      <c r="N162" s="202" t="s">
        <v>43</v>
      </c>
      <c r="O162" s="8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80</v>
      </c>
      <c r="AT162" s="205" t="s">
        <v>115</v>
      </c>
      <c r="AU162" s="205" t="s">
        <v>80</v>
      </c>
      <c r="AY162" s="15" t="s">
        <v>114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5" t="s">
        <v>80</v>
      </c>
      <c r="BK162" s="206">
        <f>ROUND(I162*H162,2)</f>
        <v>0</v>
      </c>
      <c r="BL162" s="15" t="s">
        <v>80</v>
      </c>
      <c r="BM162" s="205" t="s">
        <v>380</v>
      </c>
    </row>
    <row r="163" s="2" customFormat="1">
      <c r="A163" s="36"/>
      <c r="B163" s="37"/>
      <c r="C163" s="38"/>
      <c r="D163" s="207" t="s">
        <v>121</v>
      </c>
      <c r="E163" s="38"/>
      <c r="F163" s="208" t="s">
        <v>381</v>
      </c>
      <c r="G163" s="38"/>
      <c r="H163" s="38"/>
      <c r="I163" s="209"/>
      <c r="J163" s="38"/>
      <c r="K163" s="38"/>
      <c r="L163" s="42"/>
      <c r="M163" s="222"/>
      <c r="N163" s="223"/>
      <c r="O163" s="224"/>
      <c r="P163" s="224"/>
      <c r="Q163" s="224"/>
      <c r="R163" s="224"/>
      <c r="S163" s="224"/>
      <c r="T163" s="225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121</v>
      </c>
      <c r="AU163" s="15" t="s">
        <v>80</v>
      </c>
    </row>
    <row r="164" s="2" customFormat="1" ht="6.96" customHeight="1">
      <c r="A164" s="36"/>
      <c r="B164" s="57"/>
      <c r="C164" s="58"/>
      <c r="D164" s="58"/>
      <c r="E164" s="58"/>
      <c r="F164" s="58"/>
      <c r="G164" s="58"/>
      <c r="H164" s="58"/>
      <c r="I164" s="58"/>
      <c r="J164" s="58"/>
      <c r="K164" s="58"/>
      <c r="L164" s="42"/>
      <c r="M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sheetProtection sheet="1" autoFilter="0" formatColumns="0" formatRows="0" objects="1" scenarios="1" spinCount="100000" saltValue="NzA+QAqSsNaX6i5FZh08Py3kAUvfhdjeWAjo0mavIrsItc4iWzyV3DDVzxaa7MLLU6LXQrU9JW6oENSHE8jQ1w==" hashValue="HYyyNwpenSIgPAh1hR0QcZ3U+d79GC49aMLpAmr5lFAzCouG7t9oNv6h06s7Ja4cmM+D3Lpt3+wsJdoqy46U+A==" algorithmName="SHA-512" password="CC35"/>
  <autoFilter ref="C81:K16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Údržba, opravy a odstraňování závad u SSZT 2020-2025- Kolejová brzda č. 1 Ostrava hl.n. pravé nádraží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382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3. 8. 2020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28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28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ROUND((SUM(BE81:BE93)),  2)</f>
        <v>0</v>
      </c>
      <c r="G33" s="36"/>
      <c r="H33" s="36"/>
      <c r="I33" s="146">
        <v>0.20999999999999999</v>
      </c>
      <c r="J33" s="145">
        <f>ROUND(((SUM(BE81:BE93))*I33),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ROUND((SUM(BF81:BF93)),  2)</f>
        <v>0</v>
      </c>
      <c r="G34" s="36"/>
      <c r="H34" s="36"/>
      <c r="I34" s="146">
        <v>0.14999999999999999</v>
      </c>
      <c r="J34" s="145">
        <f>ROUND(((SUM(BF81:BF93))*I34),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ROUND((SUM(BG81:BG93)),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ROUND((SUM(BH81:BH93)),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ROUND((SUM(BI81:BI93)),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Údržba, opravy a odstraňování závad u SSZT 2020-2025- Kolejová brzda č. 1 Ostrava hl.n. pravé nádraží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VON - Vedlejší a ostatní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Ostrava hl.n., obvod pravé nádraží</v>
      </c>
      <c r="G52" s="38"/>
      <c r="H52" s="38"/>
      <c r="I52" s="30" t="s">
        <v>23</v>
      </c>
      <c r="J52" s="70" t="str">
        <f>IF(J12="","",J12)</f>
        <v>3. 8. 2020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Legerská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383</v>
      </c>
      <c r="E61" s="166"/>
      <c r="F61" s="166"/>
      <c r="G61" s="166"/>
      <c r="H61" s="166"/>
      <c r="I61" s="166"/>
      <c r="J61" s="167">
        <f>J83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98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Údržba, opravy a odstraňování závad u SSZT 2020-2025- Kolejová brzda č. 1 Ostrava hl.n. pravé nádraží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91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VON - Vedlejší a ostatní náklady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Ostrava hl.n., obvod pravé nádraží</v>
      </c>
      <c r="G75" s="38"/>
      <c r="H75" s="38"/>
      <c r="I75" s="30" t="s">
        <v>23</v>
      </c>
      <c r="J75" s="70" t="str">
        <f>IF(J12="","",J12)</f>
        <v>3. 8. 2020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>Správa železnic, státní organizace</v>
      </c>
      <c r="G77" s="38"/>
      <c r="H77" s="38"/>
      <c r="I77" s="30" t="s">
        <v>31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34</v>
      </c>
      <c r="J78" s="34" t="str">
        <f>E24</f>
        <v>Legerská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0" customFormat="1" ht="29.28" customHeight="1">
      <c r="A80" s="169"/>
      <c r="B80" s="170"/>
      <c r="C80" s="171" t="s">
        <v>99</v>
      </c>
      <c r="D80" s="172" t="s">
        <v>57</v>
      </c>
      <c r="E80" s="172" t="s">
        <v>53</v>
      </c>
      <c r="F80" s="172" t="s">
        <v>54</v>
      </c>
      <c r="G80" s="172" t="s">
        <v>100</v>
      </c>
      <c r="H80" s="172" t="s">
        <v>101</v>
      </c>
      <c r="I80" s="172" t="s">
        <v>102</v>
      </c>
      <c r="J80" s="172" t="s">
        <v>95</v>
      </c>
      <c r="K80" s="173" t="s">
        <v>103</v>
      </c>
      <c r="L80" s="174"/>
      <c r="M80" s="90" t="s">
        <v>19</v>
      </c>
      <c r="N80" s="91" t="s">
        <v>42</v>
      </c>
      <c r="O80" s="91" t="s">
        <v>104</v>
      </c>
      <c r="P80" s="91" t="s">
        <v>105</v>
      </c>
      <c r="Q80" s="91" t="s">
        <v>106</v>
      </c>
      <c r="R80" s="91" t="s">
        <v>107</v>
      </c>
      <c r="S80" s="91" t="s">
        <v>108</v>
      </c>
      <c r="T80" s="92" t="s">
        <v>109</v>
      </c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</row>
    <row r="81" s="2" customFormat="1" ht="22.8" customHeight="1">
      <c r="A81" s="36"/>
      <c r="B81" s="37"/>
      <c r="C81" s="97" t="s">
        <v>110</v>
      </c>
      <c r="D81" s="38"/>
      <c r="E81" s="38"/>
      <c r="F81" s="38"/>
      <c r="G81" s="38"/>
      <c r="H81" s="38"/>
      <c r="I81" s="38"/>
      <c r="J81" s="175">
        <f>BK81</f>
        <v>0</v>
      </c>
      <c r="K81" s="38"/>
      <c r="L81" s="42"/>
      <c r="M81" s="93"/>
      <c r="N81" s="176"/>
      <c r="O81" s="94"/>
      <c r="P81" s="177">
        <f>P82+P83</f>
        <v>0</v>
      </c>
      <c r="Q81" s="94"/>
      <c r="R81" s="177">
        <f>R82+R83</f>
        <v>0</v>
      </c>
      <c r="S81" s="94"/>
      <c r="T81" s="178">
        <f>T82+T83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71</v>
      </c>
      <c r="AU81" s="15" t="s">
        <v>96</v>
      </c>
      <c r="BK81" s="179">
        <f>BK82+BK83</f>
        <v>0</v>
      </c>
    </row>
    <row r="82" s="11" customFormat="1" ht="25.92" customHeight="1">
      <c r="A82" s="11"/>
      <c r="B82" s="180"/>
      <c r="C82" s="181"/>
      <c r="D82" s="182" t="s">
        <v>71</v>
      </c>
      <c r="E82" s="183" t="s">
        <v>111</v>
      </c>
      <c r="F82" s="183" t="s">
        <v>112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v>0</v>
      </c>
      <c r="Q82" s="188"/>
      <c r="R82" s="189">
        <v>0</v>
      </c>
      <c r="S82" s="188"/>
      <c r="T82" s="190"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1" t="s">
        <v>113</v>
      </c>
      <c r="AT82" s="192" t="s">
        <v>71</v>
      </c>
      <c r="AU82" s="192" t="s">
        <v>72</v>
      </c>
      <c r="AY82" s="191" t="s">
        <v>114</v>
      </c>
      <c r="BK82" s="193">
        <v>0</v>
      </c>
    </row>
    <row r="83" s="11" customFormat="1" ht="25.92" customHeight="1">
      <c r="A83" s="11"/>
      <c r="B83" s="180"/>
      <c r="C83" s="181"/>
      <c r="D83" s="182" t="s">
        <v>71</v>
      </c>
      <c r="E83" s="183" t="s">
        <v>384</v>
      </c>
      <c r="F83" s="183" t="s">
        <v>385</v>
      </c>
      <c r="G83" s="181"/>
      <c r="H83" s="181"/>
      <c r="I83" s="184"/>
      <c r="J83" s="185">
        <f>BK83</f>
        <v>0</v>
      </c>
      <c r="K83" s="181"/>
      <c r="L83" s="186"/>
      <c r="M83" s="187"/>
      <c r="N83" s="188"/>
      <c r="O83" s="188"/>
      <c r="P83" s="189">
        <f>SUM(P84:P93)</f>
        <v>0</v>
      </c>
      <c r="Q83" s="188"/>
      <c r="R83" s="189">
        <f>SUM(R84:R93)</f>
        <v>0</v>
      </c>
      <c r="S83" s="188"/>
      <c r="T83" s="190">
        <f>SUM(T84:T93)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1" t="s">
        <v>134</v>
      </c>
      <c r="AT83" s="192" t="s">
        <v>71</v>
      </c>
      <c r="AU83" s="192" t="s">
        <v>72</v>
      </c>
      <c r="AY83" s="191" t="s">
        <v>114</v>
      </c>
      <c r="BK83" s="193">
        <f>SUM(BK84:BK93)</f>
        <v>0</v>
      </c>
    </row>
    <row r="84" s="2" customFormat="1" ht="24.15" customHeight="1">
      <c r="A84" s="36"/>
      <c r="B84" s="37"/>
      <c r="C84" s="194" t="s">
        <v>80</v>
      </c>
      <c r="D84" s="194" t="s">
        <v>115</v>
      </c>
      <c r="E84" s="195" t="s">
        <v>386</v>
      </c>
      <c r="F84" s="196" t="s">
        <v>387</v>
      </c>
      <c r="G84" s="197" t="s">
        <v>388</v>
      </c>
      <c r="H84" s="234"/>
      <c r="I84" s="199"/>
      <c r="J84" s="200">
        <f>ROUND(I84*H84,2)</f>
        <v>0</v>
      </c>
      <c r="K84" s="196" t="s">
        <v>119</v>
      </c>
      <c r="L84" s="42"/>
      <c r="M84" s="201" t="s">
        <v>19</v>
      </c>
      <c r="N84" s="202" t="s">
        <v>43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113</v>
      </c>
      <c r="AT84" s="205" t="s">
        <v>115</v>
      </c>
      <c r="AU84" s="205" t="s">
        <v>80</v>
      </c>
      <c r="AY84" s="15" t="s">
        <v>114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80</v>
      </c>
      <c r="BK84" s="206">
        <f>ROUND(I84*H84,2)</f>
        <v>0</v>
      </c>
      <c r="BL84" s="15" t="s">
        <v>113</v>
      </c>
      <c r="BM84" s="205" t="s">
        <v>389</v>
      </c>
    </row>
    <row r="85" s="2" customFormat="1">
      <c r="A85" s="36"/>
      <c r="B85" s="37"/>
      <c r="C85" s="38"/>
      <c r="D85" s="207" t="s">
        <v>121</v>
      </c>
      <c r="E85" s="38"/>
      <c r="F85" s="208" t="s">
        <v>387</v>
      </c>
      <c r="G85" s="38"/>
      <c r="H85" s="38"/>
      <c r="I85" s="209"/>
      <c r="J85" s="38"/>
      <c r="K85" s="38"/>
      <c r="L85" s="42"/>
      <c r="M85" s="210"/>
      <c r="N85" s="21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121</v>
      </c>
      <c r="AU85" s="15" t="s">
        <v>80</v>
      </c>
    </row>
    <row r="86" s="2" customFormat="1" ht="24.15" customHeight="1">
      <c r="A86" s="36"/>
      <c r="B86" s="37"/>
      <c r="C86" s="194" t="s">
        <v>82</v>
      </c>
      <c r="D86" s="194" t="s">
        <v>115</v>
      </c>
      <c r="E86" s="195" t="s">
        <v>390</v>
      </c>
      <c r="F86" s="196" t="s">
        <v>391</v>
      </c>
      <c r="G86" s="197" t="s">
        <v>388</v>
      </c>
      <c r="H86" s="234"/>
      <c r="I86" s="199"/>
      <c r="J86" s="200">
        <f>ROUND(I86*H86,2)</f>
        <v>0</v>
      </c>
      <c r="K86" s="196" t="s">
        <v>119</v>
      </c>
      <c r="L86" s="42"/>
      <c r="M86" s="201" t="s">
        <v>19</v>
      </c>
      <c r="N86" s="202" t="s">
        <v>43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113</v>
      </c>
      <c r="AT86" s="205" t="s">
        <v>115</v>
      </c>
      <c r="AU86" s="205" t="s">
        <v>80</v>
      </c>
      <c r="AY86" s="15" t="s">
        <v>114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80</v>
      </c>
      <c r="BK86" s="206">
        <f>ROUND(I86*H86,2)</f>
        <v>0</v>
      </c>
      <c r="BL86" s="15" t="s">
        <v>113</v>
      </c>
      <c r="BM86" s="205" t="s">
        <v>392</v>
      </c>
    </row>
    <row r="87" s="2" customFormat="1">
      <c r="A87" s="36"/>
      <c r="B87" s="37"/>
      <c r="C87" s="38"/>
      <c r="D87" s="207" t="s">
        <v>121</v>
      </c>
      <c r="E87" s="38"/>
      <c r="F87" s="208" t="s">
        <v>391</v>
      </c>
      <c r="G87" s="38"/>
      <c r="H87" s="38"/>
      <c r="I87" s="209"/>
      <c r="J87" s="38"/>
      <c r="K87" s="38"/>
      <c r="L87" s="42"/>
      <c r="M87" s="210"/>
      <c r="N87" s="211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121</v>
      </c>
      <c r="AU87" s="15" t="s">
        <v>80</v>
      </c>
    </row>
    <row r="88" s="2" customFormat="1" ht="24.15" customHeight="1">
      <c r="A88" s="36"/>
      <c r="B88" s="37"/>
      <c r="C88" s="194" t="s">
        <v>127</v>
      </c>
      <c r="D88" s="194" t="s">
        <v>115</v>
      </c>
      <c r="E88" s="195" t="s">
        <v>393</v>
      </c>
      <c r="F88" s="196" t="s">
        <v>394</v>
      </c>
      <c r="G88" s="197" t="s">
        <v>388</v>
      </c>
      <c r="H88" s="234"/>
      <c r="I88" s="199"/>
      <c r="J88" s="200">
        <f>ROUND(I88*H88,2)</f>
        <v>0</v>
      </c>
      <c r="K88" s="196" t="s">
        <v>119</v>
      </c>
      <c r="L88" s="42"/>
      <c r="M88" s="201" t="s">
        <v>19</v>
      </c>
      <c r="N88" s="202" t="s">
        <v>43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113</v>
      </c>
      <c r="AT88" s="205" t="s">
        <v>115</v>
      </c>
      <c r="AU88" s="205" t="s">
        <v>80</v>
      </c>
      <c r="AY88" s="15" t="s">
        <v>114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80</v>
      </c>
      <c r="BK88" s="206">
        <f>ROUND(I88*H88,2)</f>
        <v>0</v>
      </c>
      <c r="BL88" s="15" t="s">
        <v>113</v>
      </c>
      <c r="BM88" s="205" t="s">
        <v>395</v>
      </c>
    </row>
    <row r="89" s="2" customFormat="1">
      <c r="A89" s="36"/>
      <c r="B89" s="37"/>
      <c r="C89" s="38"/>
      <c r="D89" s="207" t="s">
        <v>121</v>
      </c>
      <c r="E89" s="38"/>
      <c r="F89" s="208" t="s">
        <v>396</v>
      </c>
      <c r="G89" s="38"/>
      <c r="H89" s="38"/>
      <c r="I89" s="209"/>
      <c r="J89" s="38"/>
      <c r="K89" s="38"/>
      <c r="L89" s="42"/>
      <c r="M89" s="210"/>
      <c r="N89" s="211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121</v>
      </c>
      <c r="AU89" s="15" t="s">
        <v>80</v>
      </c>
    </row>
    <row r="90" s="2" customFormat="1" ht="37.8" customHeight="1">
      <c r="A90" s="36"/>
      <c r="B90" s="37"/>
      <c r="C90" s="194" t="s">
        <v>113</v>
      </c>
      <c r="D90" s="194" t="s">
        <v>115</v>
      </c>
      <c r="E90" s="195" t="s">
        <v>397</v>
      </c>
      <c r="F90" s="196" t="s">
        <v>398</v>
      </c>
      <c r="G90" s="197" t="s">
        <v>388</v>
      </c>
      <c r="H90" s="234"/>
      <c r="I90" s="199"/>
      <c r="J90" s="200">
        <f>ROUND(I90*H90,2)</f>
        <v>0</v>
      </c>
      <c r="K90" s="196" t="s">
        <v>119</v>
      </c>
      <c r="L90" s="42"/>
      <c r="M90" s="201" t="s">
        <v>19</v>
      </c>
      <c r="N90" s="202" t="s">
        <v>43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113</v>
      </c>
      <c r="AT90" s="205" t="s">
        <v>115</v>
      </c>
      <c r="AU90" s="205" t="s">
        <v>80</v>
      </c>
      <c r="AY90" s="15" t="s">
        <v>114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80</v>
      </c>
      <c r="BK90" s="206">
        <f>ROUND(I90*H90,2)</f>
        <v>0</v>
      </c>
      <c r="BL90" s="15" t="s">
        <v>113</v>
      </c>
      <c r="BM90" s="205" t="s">
        <v>399</v>
      </c>
    </row>
    <row r="91" s="2" customFormat="1">
      <c r="A91" s="36"/>
      <c r="B91" s="37"/>
      <c r="C91" s="38"/>
      <c r="D91" s="207" t="s">
        <v>121</v>
      </c>
      <c r="E91" s="38"/>
      <c r="F91" s="208" t="s">
        <v>398</v>
      </c>
      <c r="G91" s="38"/>
      <c r="H91" s="38"/>
      <c r="I91" s="209"/>
      <c r="J91" s="38"/>
      <c r="K91" s="38"/>
      <c r="L91" s="42"/>
      <c r="M91" s="210"/>
      <c r="N91" s="211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121</v>
      </c>
      <c r="AU91" s="15" t="s">
        <v>80</v>
      </c>
    </row>
    <row r="92" s="2" customFormat="1" ht="24.15" customHeight="1">
      <c r="A92" s="36"/>
      <c r="B92" s="37"/>
      <c r="C92" s="194" t="s">
        <v>134</v>
      </c>
      <c r="D92" s="194" t="s">
        <v>115</v>
      </c>
      <c r="E92" s="195" t="s">
        <v>400</v>
      </c>
      <c r="F92" s="196" t="s">
        <v>401</v>
      </c>
      <c r="G92" s="197" t="s">
        <v>388</v>
      </c>
      <c r="H92" s="234"/>
      <c r="I92" s="199"/>
      <c r="J92" s="200">
        <f>ROUND(I92*H92,2)</f>
        <v>0</v>
      </c>
      <c r="K92" s="196" t="s">
        <v>119</v>
      </c>
      <c r="L92" s="42"/>
      <c r="M92" s="201" t="s">
        <v>19</v>
      </c>
      <c r="N92" s="202" t="s">
        <v>43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113</v>
      </c>
      <c r="AT92" s="205" t="s">
        <v>115</v>
      </c>
      <c r="AU92" s="205" t="s">
        <v>80</v>
      </c>
      <c r="AY92" s="15" t="s">
        <v>114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80</v>
      </c>
      <c r="BK92" s="206">
        <f>ROUND(I92*H92,2)</f>
        <v>0</v>
      </c>
      <c r="BL92" s="15" t="s">
        <v>113</v>
      </c>
      <c r="BM92" s="205" t="s">
        <v>402</v>
      </c>
    </row>
    <row r="93" s="2" customFormat="1">
      <c r="A93" s="36"/>
      <c r="B93" s="37"/>
      <c r="C93" s="38"/>
      <c r="D93" s="207" t="s">
        <v>121</v>
      </c>
      <c r="E93" s="38"/>
      <c r="F93" s="208" t="s">
        <v>401</v>
      </c>
      <c r="G93" s="38"/>
      <c r="H93" s="38"/>
      <c r="I93" s="209"/>
      <c r="J93" s="38"/>
      <c r="K93" s="38"/>
      <c r="L93" s="42"/>
      <c r="M93" s="222"/>
      <c r="N93" s="223"/>
      <c r="O93" s="224"/>
      <c r="P93" s="224"/>
      <c r="Q93" s="224"/>
      <c r="R93" s="224"/>
      <c r="S93" s="224"/>
      <c r="T93" s="225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121</v>
      </c>
      <c r="AU93" s="15" t="s">
        <v>80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42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eraRSyyhA7nZYfk593FQCv/iYaOJUud4gdlAGd0FP4UR+6wCiY9LxDDTFw3ulAlWczzCcwcCGHnSzjt4A6ASmw==" hashValue="YF+XCE8KVmkzMxHAErFUiMEKDyAeAQ53oO8hGakYt0WL1PCiMxib/bW86fcCADBF0UpQiC5bJXusckaOoXlh/Q==" algorithmName="SHA-512" password="CC35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3" customFormat="1" ht="45" customHeight="1">
      <c r="B3" s="239"/>
      <c r="C3" s="240" t="s">
        <v>403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404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405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406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407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408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409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410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411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412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413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85</v>
      </c>
      <c r="F18" s="246" t="s">
        <v>414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415</v>
      </c>
      <c r="F19" s="246" t="s">
        <v>416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79</v>
      </c>
      <c r="F20" s="246" t="s">
        <v>417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87</v>
      </c>
      <c r="F21" s="246" t="s">
        <v>88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111</v>
      </c>
      <c r="F22" s="246" t="s">
        <v>112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418</v>
      </c>
      <c r="F23" s="246" t="s">
        <v>419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420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421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422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423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424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425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426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427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428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99</v>
      </c>
      <c r="F36" s="246"/>
      <c r="G36" s="246" t="s">
        <v>429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430</v>
      </c>
      <c r="F37" s="246"/>
      <c r="G37" s="246" t="s">
        <v>431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53</v>
      </c>
      <c r="F38" s="246"/>
      <c r="G38" s="246" t="s">
        <v>432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54</v>
      </c>
      <c r="F39" s="246"/>
      <c r="G39" s="246" t="s">
        <v>433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100</v>
      </c>
      <c r="F40" s="246"/>
      <c r="G40" s="246" t="s">
        <v>434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101</v>
      </c>
      <c r="F41" s="246"/>
      <c r="G41" s="246" t="s">
        <v>435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436</v>
      </c>
      <c r="F42" s="246"/>
      <c r="G42" s="246" t="s">
        <v>437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438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439</v>
      </c>
      <c r="F44" s="246"/>
      <c r="G44" s="246" t="s">
        <v>440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103</v>
      </c>
      <c r="F45" s="246"/>
      <c r="G45" s="246" t="s">
        <v>441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442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443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444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445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446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447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448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449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450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451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452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453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454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455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456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457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458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459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460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461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462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463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464</v>
      </c>
      <c r="D76" s="264"/>
      <c r="E76" s="264"/>
      <c r="F76" s="264" t="s">
        <v>465</v>
      </c>
      <c r="G76" s="265"/>
      <c r="H76" s="264" t="s">
        <v>54</v>
      </c>
      <c r="I76" s="264" t="s">
        <v>57</v>
      </c>
      <c r="J76" s="264" t="s">
        <v>466</v>
      </c>
      <c r="K76" s="263"/>
    </row>
    <row r="77" s="1" customFormat="1" ht="17.25" customHeight="1">
      <c r="B77" s="261"/>
      <c r="C77" s="266" t="s">
        <v>467</v>
      </c>
      <c r="D77" s="266"/>
      <c r="E77" s="266"/>
      <c r="F77" s="267" t="s">
        <v>468</v>
      </c>
      <c r="G77" s="268"/>
      <c r="H77" s="266"/>
      <c r="I77" s="266"/>
      <c r="J77" s="266" t="s">
        <v>469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53</v>
      </c>
      <c r="D79" s="271"/>
      <c r="E79" s="271"/>
      <c r="F79" s="272" t="s">
        <v>470</v>
      </c>
      <c r="G79" s="273"/>
      <c r="H79" s="249" t="s">
        <v>471</v>
      </c>
      <c r="I79" s="249" t="s">
        <v>472</v>
      </c>
      <c r="J79" s="249">
        <v>20</v>
      </c>
      <c r="K79" s="263"/>
    </row>
    <row r="80" s="1" customFormat="1" ht="15" customHeight="1">
      <c r="B80" s="261"/>
      <c r="C80" s="249" t="s">
        <v>473</v>
      </c>
      <c r="D80" s="249"/>
      <c r="E80" s="249"/>
      <c r="F80" s="272" t="s">
        <v>470</v>
      </c>
      <c r="G80" s="273"/>
      <c r="H80" s="249" t="s">
        <v>474</v>
      </c>
      <c r="I80" s="249" t="s">
        <v>472</v>
      </c>
      <c r="J80" s="249">
        <v>120</v>
      </c>
      <c r="K80" s="263"/>
    </row>
    <row r="81" s="1" customFormat="1" ht="15" customHeight="1">
      <c r="B81" s="274"/>
      <c r="C81" s="249" t="s">
        <v>475</v>
      </c>
      <c r="D81" s="249"/>
      <c r="E81" s="249"/>
      <c r="F81" s="272" t="s">
        <v>476</v>
      </c>
      <c r="G81" s="273"/>
      <c r="H81" s="249" t="s">
        <v>477</v>
      </c>
      <c r="I81" s="249" t="s">
        <v>472</v>
      </c>
      <c r="J81" s="249">
        <v>50</v>
      </c>
      <c r="K81" s="263"/>
    </row>
    <row r="82" s="1" customFormat="1" ht="15" customHeight="1">
      <c r="B82" s="274"/>
      <c r="C82" s="249" t="s">
        <v>478</v>
      </c>
      <c r="D82" s="249"/>
      <c r="E82" s="249"/>
      <c r="F82" s="272" t="s">
        <v>470</v>
      </c>
      <c r="G82" s="273"/>
      <c r="H82" s="249" t="s">
        <v>479</v>
      </c>
      <c r="I82" s="249" t="s">
        <v>480</v>
      </c>
      <c r="J82" s="249"/>
      <c r="K82" s="263"/>
    </row>
    <row r="83" s="1" customFormat="1" ht="15" customHeight="1">
      <c r="B83" s="274"/>
      <c r="C83" s="275" t="s">
        <v>481</v>
      </c>
      <c r="D83" s="275"/>
      <c r="E83" s="275"/>
      <c r="F83" s="276" t="s">
        <v>476</v>
      </c>
      <c r="G83" s="275"/>
      <c r="H83" s="275" t="s">
        <v>482</v>
      </c>
      <c r="I83" s="275" t="s">
        <v>472</v>
      </c>
      <c r="J83" s="275">
        <v>15</v>
      </c>
      <c r="K83" s="263"/>
    </row>
    <row r="84" s="1" customFormat="1" ht="15" customHeight="1">
      <c r="B84" s="274"/>
      <c r="C84" s="275" t="s">
        <v>483</v>
      </c>
      <c r="D84" s="275"/>
      <c r="E84" s="275"/>
      <c r="F84" s="276" t="s">
        <v>476</v>
      </c>
      <c r="G84" s="275"/>
      <c r="H84" s="275" t="s">
        <v>484</v>
      </c>
      <c r="I84" s="275" t="s">
        <v>472</v>
      </c>
      <c r="J84" s="275">
        <v>15</v>
      </c>
      <c r="K84" s="263"/>
    </row>
    <row r="85" s="1" customFormat="1" ht="15" customHeight="1">
      <c r="B85" s="274"/>
      <c r="C85" s="275" t="s">
        <v>485</v>
      </c>
      <c r="D85" s="275"/>
      <c r="E85" s="275"/>
      <c r="F85" s="276" t="s">
        <v>476</v>
      </c>
      <c r="G85" s="275"/>
      <c r="H85" s="275" t="s">
        <v>486</v>
      </c>
      <c r="I85" s="275" t="s">
        <v>472</v>
      </c>
      <c r="J85" s="275">
        <v>20</v>
      </c>
      <c r="K85" s="263"/>
    </row>
    <row r="86" s="1" customFormat="1" ht="15" customHeight="1">
      <c r="B86" s="274"/>
      <c r="C86" s="275" t="s">
        <v>487</v>
      </c>
      <c r="D86" s="275"/>
      <c r="E86" s="275"/>
      <c r="F86" s="276" t="s">
        <v>476</v>
      </c>
      <c r="G86" s="275"/>
      <c r="H86" s="275" t="s">
        <v>488</v>
      </c>
      <c r="I86" s="275" t="s">
        <v>472</v>
      </c>
      <c r="J86" s="275">
        <v>20</v>
      </c>
      <c r="K86" s="263"/>
    </row>
    <row r="87" s="1" customFormat="1" ht="15" customHeight="1">
      <c r="B87" s="274"/>
      <c r="C87" s="249" t="s">
        <v>489</v>
      </c>
      <c r="D87" s="249"/>
      <c r="E87" s="249"/>
      <c r="F87" s="272" t="s">
        <v>476</v>
      </c>
      <c r="G87" s="273"/>
      <c r="H87" s="249" t="s">
        <v>490</v>
      </c>
      <c r="I87" s="249" t="s">
        <v>472</v>
      </c>
      <c r="J87" s="249">
        <v>50</v>
      </c>
      <c r="K87" s="263"/>
    </row>
    <row r="88" s="1" customFormat="1" ht="15" customHeight="1">
      <c r="B88" s="274"/>
      <c r="C88" s="249" t="s">
        <v>491</v>
      </c>
      <c r="D88" s="249"/>
      <c r="E88" s="249"/>
      <c r="F88" s="272" t="s">
        <v>476</v>
      </c>
      <c r="G88" s="273"/>
      <c r="H88" s="249" t="s">
        <v>492</v>
      </c>
      <c r="I88" s="249" t="s">
        <v>472</v>
      </c>
      <c r="J88" s="249">
        <v>20</v>
      </c>
      <c r="K88" s="263"/>
    </row>
    <row r="89" s="1" customFormat="1" ht="15" customHeight="1">
      <c r="B89" s="274"/>
      <c r="C89" s="249" t="s">
        <v>493</v>
      </c>
      <c r="D89" s="249"/>
      <c r="E89" s="249"/>
      <c r="F89" s="272" t="s">
        <v>476</v>
      </c>
      <c r="G89" s="273"/>
      <c r="H89" s="249" t="s">
        <v>494</v>
      </c>
      <c r="I89" s="249" t="s">
        <v>472</v>
      </c>
      <c r="J89" s="249">
        <v>20</v>
      </c>
      <c r="K89" s="263"/>
    </row>
    <row r="90" s="1" customFormat="1" ht="15" customHeight="1">
      <c r="B90" s="274"/>
      <c r="C90" s="249" t="s">
        <v>495</v>
      </c>
      <c r="D90" s="249"/>
      <c r="E90" s="249"/>
      <c r="F90" s="272" t="s">
        <v>476</v>
      </c>
      <c r="G90" s="273"/>
      <c r="H90" s="249" t="s">
        <v>496</v>
      </c>
      <c r="I90" s="249" t="s">
        <v>472</v>
      </c>
      <c r="J90" s="249">
        <v>50</v>
      </c>
      <c r="K90" s="263"/>
    </row>
    <row r="91" s="1" customFormat="1" ht="15" customHeight="1">
      <c r="B91" s="274"/>
      <c r="C91" s="249" t="s">
        <v>497</v>
      </c>
      <c r="D91" s="249"/>
      <c r="E91" s="249"/>
      <c r="F91" s="272" t="s">
        <v>476</v>
      </c>
      <c r="G91" s="273"/>
      <c r="H91" s="249" t="s">
        <v>497</v>
      </c>
      <c r="I91" s="249" t="s">
        <v>472</v>
      </c>
      <c r="J91" s="249">
        <v>50</v>
      </c>
      <c r="K91" s="263"/>
    </row>
    <row r="92" s="1" customFormat="1" ht="15" customHeight="1">
      <c r="B92" s="274"/>
      <c r="C92" s="249" t="s">
        <v>498</v>
      </c>
      <c r="D92" s="249"/>
      <c r="E92" s="249"/>
      <c r="F92" s="272" t="s">
        <v>476</v>
      </c>
      <c r="G92" s="273"/>
      <c r="H92" s="249" t="s">
        <v>499</v>
      </c>
      <c r="I92" s="249" t="s">
        <v>472</v>
      </c>
      <c r="J92" s="249">
        <v>255</v>
      </c>
      <c r="K92" s="263"/>
    </row>
    <row r="93" s="1" customFormat="1" ht="15" customHeight="1">
      <c r="B93" s="274"/>
      <c r="C93" s="249" t="s">
        <v>500</v>
      </c>
      <c r="D93" s="249"/>
      <c r="E93" s="249"/>
      <c r="F93" s="272" t="s">
        <v>470</v>
      </c>
      <c r="G93" s="273"/>
      <c r="H93" s="249" t="s">
        <v>501</v>
      </c>
      <c r="I93" s="249" t="s">
        <v>502</v>
      </c>
      <c r="J93" s="249"/>
      <c r="K93" s="263"/>
    </row>
    <row r="94" s="1" customFormat="1" ht="15" customHeight="1">
      <c r="B94" s="274"/>
      <c r="C94" s="249" t="s">
        <v>503</v>
      </c>
      <c r="D94" s="249"/>
      <c r="E94" s="249"/>
      <c r="F94" s="272" t="s">
        <v>470</v>
      </c>
      <c r="G94" s="273"/>
      <c r="H94" s="249" t="s">
        <v>504</v>
      </c>
      <c r="I94" s="249" t="s">
        <v>505</v>
      </c>
      <c r="J94" s="249"/>
      <c r="K94" s="263"/>
    </row>
    <row r="95" s="1" customFormat="1" ht="15" customHeight="1">
      <c r="B95" s="274"/>
      <c r="C95" s="249" t="s">
        <v>506</v>
      </c>
      <c r="D95" s="249"/>
      <c r="E95" s="249"/>
      <c r="F95" s="272" t="s">
        <v>470</v>
      </c>
      <c r="G95" s="273"/>
      <c r="H95" s="249" t="s">
        <v>506</v>
      </c>
      <c r="I95" s="249" t="s">
        <v>505</v>
      </c>
      <c r="J95" s="249"/>
      <c r="K95" s="263"/>
    </row>
    <row r="96" s="1" customFormat="1" ht="15" customHeight="1">
      <c r="B96" s="274"/>
      <c r="C96" s="249" t="s">
        <v>38</v>
      </c>
      <c r="D96" s="249"/>
      <c r="E96" s="249"/>
      <c r="F96" s="272" t="s">
        <v>470</v>
      </c>
      <c r="G96" s="273"/>
      <c r="H96" s="249" t="s">
        <v>507</v>
      </c>
      <c r="I96" s="249" t="s">
        <v>505</v>
      </c>
      <c r="J96" s="249"/>
      <c r="K96" s="263"/>
    </row>
    <row r="97" s="1" customFormat="1" ht="15" customHeight="1">
      <c r="B97" s="274"/>
      <c r="C97" s="249" t="s">
        <v>48</v>
      </c>
      <c r="D97" s="249"/>
      <c r="E97" s="249"/>
      <c r="F97" s="272" t="s">
        <v>470</v>
      </c>
      <c r="G97" s="273"/>
      <c r="H97" s="249" t="s">
        <v>508</v>
      </c>
      <c r="I97" s="249" t="s">
        <v>505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509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464</v>
      </c>
      <c r="D103" s="264"/>
      <c r="E103" s="264"/>
      <c r="F103" s="264" t="s">
        <v>465</v>
      </c>
      <c r="G103" s="265"/>
      <c r="H103" s="264" t="s">
        <v>54</v>
      </c>
      <c r="I103" s="264" t="s">
        <v>57</v>
      </c>
      <c r="J103" s="264" t="s">
        <v>466</v>
      </c>
      <c r="K103" s="263"/>
    </row>
    <row r="104" s="1" customFormat="1" ht="17.25" customHeight="1">
      <c r="B104" s="261"/>
      <c r="C104" s="266" t="s">
        <v>467</v>
      </c>
      <c r="D104" s="266"/>
      <c r="E104" s="266"/>
      <c r="F104" s="267" t="s">
        <v>468</v>
      </c>
      <c r="G104" s="268"/>
      <c r="H104" s="266"/>
      <c r="I104" s="266"/>
      <c r="J104" s="266" t="s">
        <v>469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53</v>
      </c>
      <c r="D106" s="271"/>
      <c r="E106" s="271"/>
      <c r="F106" s="272" t="s">
        <v>470</v>
      </c>
      <c r="G106" s="249"/>
      <c r="H106" s="249" t="s">
        <v>510</v>
      </c>
      <c r="I106" s="249" t="s">
        <v>472</v>
      </c>
      <c r="J106" s="249">
        <v>20</v>
      </c>
      <c r="K106" s="263"/>
    </row>
    <row r="107" s="1" customFormat="1" ht="15" customHeight="1">
      <c r="B107" s="261"/>
      <c r="C107" s="249" t="s">
        <v>473</v>
      </c>
      <c r="D107" s="249"/>
      <c r="E107" s="249"/>
      <c r="F107" s="272" t="s">
        <v>470</v>
      </c>
      <c r="G107" s="249"/>
      <c r="H107" s="249" t="s">
        <v>510</v>
      </c>
      <c r="I107" s="249" t="s">
        <v>472</v>
      </c>
      <c r="J107" s="249">
        <v>120</v>
      </c>
      <c r="K107" s="263"/>
    </row>
    <row r="108" s="1" customFormat="1" ht="15" customHeight="1">
      <c r="B108" s="274"/>
      <c r="C108" s="249" t="s">
        <v>475</v>
      </c>
      <c r="D108" s="249"/>
      <c r="E108" s="249"/>
      <c r="F108" s="272" t="s">
        <v>476</v>
      </c>
      <c r="G108" s="249"/>
      <c r="H108" s="249" t="s">
        <v>510</v>
      </c>
      <c r="I108" s="249" t="s">
        <v>472</v>
      </c>
      <c r="J108" s="249">
        <v>50</v>
      </c>
      <c r="K108" s="263"/>
    </row>
    <row r="109" s="1" customFormat="1" ht="15" customHeight="1">
      <c r="B109" s="274"/>
      <c r="C109" s="249" t="s">
        <v>478</v>
      </c>
      <c r="D109" s="249"/>
      <c r="E109" s="249"/>
      <c r="F109" s="272" t="s">
        <v>470</v>
      </c>
      <c r="G109" s="249"/>
      <c r="H109" s="249" t="s">
        <v>510</v>
      </c>
      <c r="I109" s="249" t="s">
        <v>480</v>
      </c>
      <c r="J109" s="249"/>
      <c r="K109" s="263"/>
    </row>
    <row r="110" s="1" customFormat="1" ht="15" customHeight="1">
      <c r="B110" s="274"/>
      <c r="C110" s="249" t="s">
        <v>489</v>
      </c>
      <c r="D110" s="249"/>
      <c r="E110" s="249"/>
      <c r="F110" s="272" t="s">
        <v>476</v>
      </c>
      <c r="G110" s="249"/>
      <c r="H110" s="249" t="s">
        <v>510</v>
      </c>
      <c r="I110" s="249" t="s">
        <v>472</v>
      </c>
      <c r="J110" s="249">
        <v>50</v>
      </c>
      <c r="K110" s="263"/>
    </row>
    <row r="111" s="1" customFormat="1" ht="15" customHeight="1">
      <c r="B111" s="274"/>
      <c r="C111" s="249" t="s">
        <v>497</v>
      </c>
      <c r="D111" s="249"/>
      <c r="E111" s="249"/>
      <c r="F111" s="272" t="s">
        <v>476</v>
      </c>
      <c r="G111" s="249"/>
      <c r="H111" s="249" t="s">
        <v>510</v>
      </c>
      <c r="I111" s="249" t="s">
        <v>472</v>
      </c>
      <c r="J111" s="249">
        <v>50</v>
      </c>
      <c r="K111" s="263"/>
    </row>
    <row r="112" s="1" customFormat="1" ht="15" customHeight="1">
      <c r="B112" s="274"/>
      <c r="C112" s="249" t="s">
        <v>495</v>
      </c>
      <c r="D112" s="249"/>
      <c r="E112" s="249"/>
      <c r="F112" s="272" t="s">
        <v>476</v>
      </c>
      <c r="G112" s="249"/>
      <c r="H112" s="249" t="s">
        <v>510</v>
      </c>
      <c r="I112" s="249" t="s">
        <v>472</v>
      </c>
      <c r="J112" s="249">
        <v>50</v>
      </c>
      <c r="K112" s="263"/>
    </row>
    <row r="113" s="1" customFormat="1" ht="15" customHeight="1">
      <c r="B113" s="274"/>
      <c r="C113" s="249" t="s">
        <v>53</v>
      </c>
      <c r="D113" s="249"/>
      <c r="E113" s="249"/>
      <c r="F113" s="272" t="s">
        <v>470</v>
      </c>
      <c r="G113" s="249"/>
      <c r="H113" s="249" t="s">
        <v>511</v>
      </c>
      <c r="I113" s="249" t="s">
        <v>472</v>
      </c>
      <c r="J113" s="249">
        <v>20</v>
      </c>
      <c r="K113" s="263"/>
    </row>
    <row r="114" s="1" customFormat="1" ht="15" customHeight="1">
      <c r="B114" s="274"/>
      <c r="C114" s="249" t="s">
        <v>512</v>
      </c>
      <c r="D114" s="249"/>
      <c r="E114" s="249"/>
      <c r="F114" s="272" t="s">
        <v>470</v>
      </c>
      <c r="G114" s="249"/>
      <c r="H114" s="249" t="s">
        <v>513</v>
      </c>
      <c r="I114" s="249" t="s">
        <v>472</v>
      </c>
      <c r="J114" s="249">
        <v>120</v>
      </c>
      <c r="K114" s="263"/>
    </row>
    <row r="115" s="1" customFormat="1" ht="15" customHeight="1">
      <c r="B115" s="274"/>
      <c r="C115" s="249" t="s">
        <v>38</v>
      </c>
      <c r="D115" s="249"/>
      <c r="E115" s="249"/>
      <c r="F115" s="272" t="s">
        <v>470</v>
      </c>
      <c r="G115" s="249"/>
      <c r="H115" s="249" t="s">
        <v>514</v>
      </c>
      <c r="I115" s="249" t="s">
        <v>505</v>
      </c>
      <c r="J115" s="249"/>
      <c r="K115" s="263"/>
    </row>
    <row r="116" s="1" customFormat="1" ht="15" customHeight="1">
      <c r="B116" s="274"/>
      <c r="C116" s="249" t="s">
        <v>48</v>
      </c>
      <c r="D116" s="249"/>
      <c r="E116" s="249"/>
      <c r="F116" s="272" t="s">
        <v>470</v>
      </c>
      <c r="G116" s="249"/>
      <c r="H116" s="249" t="s">
        <v>515</v>
      </c>
      <c r="I116" s="249" t="s">
        <v>505</v>
      </c>
      <c r="J116" s="249"/>
      <c r="K116" s="263"/>
    </row>
    <row r="117" s="1" customFormat="1" ht="15" customHeight="1">
      <c r="B117" s="274"/>
      <c r="C117" s="249" t="s">
        <v>57</v>
      </c>
      <c r="D117" s="249"/>
      <c r="E117" s="249"/>
      <c r="F117" s="272" t="s">
        <v>470</v>
      </c>
      <c r="G117" s="249"/>
      <c r="H117" s="249" t="s">
        <v>516</v>
      </c>
      <c r="I117" s="249" t="s">
        <v>517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518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464</v>
      </c>
      <c r="D123" s="264"/>
      <c r="E123" s="264"/>
      <c r="F123" s="264" t="s">
        <v>465</v>
      </c>
      <c r="G123" s="265"/>
      <c r="H123" s="264" t="s">
        <v>54</v>
      </c>
      <c r="I123" s="264" t="s">
        <v>57</v>
      </c>
      <c r="J123" s="264" t="s">
        <v>466</v>
      </c>
      <c r="K123" s="293"/>
    </row>
    <row r="124" s="1" customFormat="1" ht="17.25" customHeight="1">
      <c r="B124" s="292"/>
      <c r="C124" s="266" t="s">
        <v>467</v>
      </c>
      <c r="D124" s="266"/>
      <c r="E124" s="266"/>
      <c r="F124" s="267" t="s">
        <v>468</v>
      </c>
      <c r="G124" s="268"/>
      <c r="H124" s="266"/>
      <c r="I124" s="266"/>
      <c r="J124" s="266" t="s">
        <v>469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473</v>
      </c>
      <c r="D126" s="271"/>
      <c r="E126" s="271"/>
      <c r="F126" s="272" t="s">
        <v>470</v>
      </c>
      <c r="G126" s="249"/>
      <c r="H126" s="249" t="s">
        <v>510</v>
      </c>
      <c r="I126" s="249" t="s">
        <v>472</v>
      </c>
      <c r="J126" s="249">
        <v>120</v>
      </c>
      <c r="K126" s="297"/>
    </row>
    <row r="127" s="1" customFormat="1" ht="15" customHeight="1">
      <c r="B127" s="294"/>
      <c r="C127" s="249" t="s">
        <v>519</v>
      </c>
      <c r="D127" s="249"/>
      <c r="E127" s="249"/>
      <c r="F127" s="272" t="s">
        <v>470</v>
      </c>
      <c r="G127" s="249"/>
      <c r="H127" s="249" t="s">
        <v>520</v>
      </c>
      <c r="I127" s="249" t="s">
        <v>472</v>
      </c>
      <c r="J127" s="249" t="s">
        <v>521</v>
      </c>
      <c r="K127" s="297"/>
    </row>
    <row r="128" s="1" customFormat="1" ht="15" customHeight="1">
      <c r="B128" s="294"/>
      <c r="C128" s="249" t="s">
        <v>418</v>
      </c>
      <c r="D128" s="249"/>
      <c r="E128" s="249"/>
      <c r="F128" s="272" t="s">
        <v>470</v>
      </c>
      <c r="G128" s="249"/>
      <c r="H128" s="249" t="s">
        <v>522</v>
      </c>
      <c r="I128" s="249" t="s">
        <v>472</v>
      </c>
      <c r="J128" s="249" t="s">
        <v>521</v>
      </c>
      <c r="K128" s="297"/>
    </row>
    <row r="129" s="1" customFormat="1" ht="15" customHeight="1">
      <c r="B129" s="294"/>
      <c r="C129" s="249" t="s">
        <v>481</v>
      </c>
      <c r="D129" s="249"/>
      <c r="E129" s="249"/>
      <c r="F129" s="272" t="s">
        <v>476</v>
      </c>
      <c r="G129" s="249"/>
      <c r="H129" s="249" t="s">
        <v>482</v>
      </c>
      <c r="I129" s="249" t="s">
        <v>472</v>
      </c>
      <c r="J129" s="249">
        <v>15</v>
      </c>
      <c r="K129" s="297"/>
    </row>
    <row r="130" s="1" customFormat="1" ht="15" customHeight="1">
      <c r="B130" s="294"/>
      <c r="C130" s="275" t="s">
        <v>483</v>
      </c>
      <c r="D130" s="275"/>
      <c r="E130" s="275"/>
      <c r="F130" s="276" t="s">
        <v>476</v>
      </c>
      <c r="G130" s="275"/>
      <c r="H130" s="275" t="s">
        <v>484</v>
      </c>
      <c r="I130" s="275" t="s">
        <v>472</v>
      </c>
      <c r="J130" s="275">
        <v>15</v>
      </c>
      <c r="K130" s="297"/>
    </row>
    <row r="131" s="1" customFormat="1" ht="15" customHeight="1">
      <c r="B131" s="294"/>
      <c r="C131" s="275" t="s">
        <v>485</v>
      </c>
      <c r="D131" s="275"/>
      <c r="E131" s="275"/>
      <c r="F131" s="276" t="s">
        <v>476</v>
      </c>
      <c r="G131" s="275"/>
      <c r="H131" s="275" t="s">
        <v>486</v>
      </c>
      <c r="I131" s="275" t="s">
        <v>472</v>
      </c>
      <c r="J131" s="275">
        <v>20</v>
      </c>
      <c r="K131" s="297"/>
    </row>
    <row r="132" s="1" customFormat="1" ht="15" customHeight="1">
      <c r="B132" s="294"/>
      <c r="C132" s="275" t="s">
        <v>487</v>
      </c>
      <c r="D132" s="275"/>
      <c r="E132" s="275"/>
      <c r="F132" s="276" t="s">
        <v>476</v>
      </c>
      <c r="G132" s="275"/>
      <c r="H132" s="275" t="s">
        <v>488</v>
      </c>
      <c r="I132" s="275" t="s">
        <v>472</v>
      </c>
      <c r="J132" s="275">
        <v>20</v>
      </c>
      <c r="K132" s="297"/>
    </row>
    <row r="133" s="1" customFormat="1" ht="15" customHeight="1">
      <c r="B133" s="294"/>
      <c r="C133" s="249" t="s">
        <v>475</v>
      </c>
      <c r="D133" s="249"/>
      <c r="E133" s="249"/>
      <c r="F133" s="272" t="s">
        <v>476</v>
      </c>
      <c r="G133" s="249"/>
      <c r="H133" s="249" t="s">
        <v>510</v>
      </c>
      <c r="I133" s="249" t="s">
        <v>472</v>
      </c>
      <c r="J133" s="249">
        <v>50</v>
      </c>
      <c r="K133" s="297"/>
    </row>
    <row r="134" s="1" customFormat="1" ht="15" customHeight="1">
      <c r="B134" s="294"/>
      <c r="C134" s="249" t="s">
        <v>489</v>
      </c>
      <c r="D134" s="249"/>
      <c r="E134" s="249"/>
      <c r="F134" s="272" t="s">
        <v>476</v>
      </c>
      <c r="G134" s="249"/>
      <c r="H134" s="249" t="s">
        <v>510</v>
      </c>
      <c r="I134" s="249" t="s">
        <v>472</v>
      </c>
      <c r="J134" s="249">
        <v>50</v>
      </c>
      <c r="K134" s="297"/>
    </row>
    <row r="135" s="1" customFormat="1" ht="15" customHeight="1">
      <c r="B135" s="294"/>
      <c r="C135" s="249" t="s">
        <v>495</v>
      </c>
      <c r="D135" s="249"/>
      <c r="E135" s="249"/>
      <c r="F135" s="272" t="s">
        <v>476</v>
      </c>
      <c r="G135" s="249"/>
      <c r="H135" s="249" t="s">
        <v>510</v>
      </c>
      <c r="I135" s="249" t="s">
        <v>472</v>
      </c>
      <c r="J135" s="249">
        <v>50</v>
      </c>
      <c r="K135" s="297"/>
    </row>
    <row r="136" s="1" customFormat="1" ht="15" customHeight="1">
      <c r="B136" s="294"/>
      <c r="C136" s="249" t="s">
        <v>497</v>
      </c>
      <c r="D136" s="249"/>
      <c r="E136" s="249"/>
      <c r="F136" s="272" t="s">
        <v>476</v>
      </c>
      <c r="G136" s="249"/>
      <c r="H136" s="249" t="s">
        <v>510</v>
      </c>
      <c r="I136" s="249" t="s">
        <v>472</v>
      </c>
      <c r="J136" s="249">
        <v>50</v>
      </c>
      <c r="K136" s="297"/>
    </row>
    <row r="137" s="1" customFormat="1" ht="15" customHeight="1">
      <c r="B137" s="294"/>
      <c r="C137" s="249" t="s">
        <v>498</v>
      </c>
      <c r="D137" s="249"/>
      <c r="E137" s="249"/>
      <c r="F137" s="272" t="s">
        <v>476</v>
      </c>
      <c r="G137" s="249"/>
      <c r="H137" s="249" t="s">
        <v>523</v>
      </c>
      <c r="I137" s="249" t="s">
        <v>472</v>
      </c>
      <c r="J137" s="249">
        <v>255</v>
      </c>
      <c r="K137" s="297"/>
    </row>
    <row r="138" s="1" customFormat="1" ht="15" customHeight="1">
      <c r="B138" s="294"/>
      <c r="C138" s="249" t="s">
        <v>500</v>
      </c>
      <c r="D138" s="249"/>
      <c r="E138" s="249"/>
      <c r="F138" s="272" t="s">
        <v>470</v>
      </c>
      <c r="G138" s="249"/>
      <c r="H138" s="249" t="s">
        <v>524</v>
      </c>
      <c r="I138" s="249" t="s">
        <v>502</v>
      </c>
      <c r="J138" s="249"/>
      <c r="K138" s="297"/>
    </row>
    <row r="139" s="1" customFormat="1" ht="15" customHeight="1">
      <c r="B139" s="294"/>
      <c r="C139" s="249" t="s">
        <v>503</v>
      </c>
      <c r="D139" s="249"/>
      <c r="E139" s="249"/>
      <c r="F139" s="272" t="s">
        <v>470</v>
      </c>
      <c r="G139" s="249"/>
      <c r="H139" s="249" t="s">
        <v>525</v>
      </c>
      <c r="I139" s="249" t="s">
        <v>505</v>
      </c>
      <c r="J139" s="249"/>
      <c r="K139" s="297"/>
    </row>
    <row r="140" s="1" customFormat="1" ht="15" customHeight="1">
      <c r="B140" s="294"/>
      <c r="C140" s="249" t="s">
        <v>506</v>
      </c>
      <c r="D140" s="249"/>
      <c r="E140" s="249"/>
      <c r="F140" s="272" t="s">
        <v>470</v>
      </c>
      <c r="G140" s="249"/>
      <c r="H140" s="249" t="s">
        <v>506</v>
      </c>
      <c r="I140" s="249" t="s">
        <v>505</v>
      </c>
      <c r="J140" s="249"/>
      <c r="K140" s="297"/>
    </row>
    <row r="141" s="1" customFormat="1" ht="15" customHeight="1">
      <c r="B141" s="294"/>
      <c r="C141" s="249" t="s">
        <v>38</v>
      </c>
      <c r="D141" s="249"/>
      <c r="E141" s="249"/>
      <c r="F141" s="272" t="s">
        <v>470</v>
      </c>
      <c r="G141" s="249"/>
      <c r="H141" s="249" t="s">
        <v>526</v>
      </c>
      <c r="I141" s="249" t="s">
        <v>505</v>
      </c>
      <c r="J141" s="249"/>
      <c r="K141" s="297"/>
    </row>
    <row r="142" s="1" customFormat="1" ht="15" customHeight="1">
      <c r="B142" s="294"/>
      <c r="C142" s="249" t="s">
        <v>527</v>
      </c>
      <c r="D142" s="249"/>
      <c r="E142" s="249"/>
      <c r="F142" s="272" t="s">
        <v>470</v>
      </c>
      <c r="G142" s="249"/>
      <c r="H142" s="249" t="s">
        <v>528</v>
      </c>
      <c r="I142" s="249" t="s">
        <v>505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529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464</v>
      </c>
      <c r="D148" s="264"/>
      <c r="E148" s="264"/>
      <c r="F148" s="264" t="s">
        <v>465</v>
      </c>
      <c r="G148" s="265"/>
      <c r="H148" s="264" t="s">
        <v>54</v>
      </c>
      <c r="I148" s="264" t="s">
        <v>57</v>
      </c>
      <c r="J148" s="264" t="s">
        <v>466</v>
      </c>
      <c r="K148" s="263"/>
    </row>
    <row r="149" s="1" customFormat="1" ht="17.25" customHeight="1">
      <c r="B149" s="261"/>
      <c r="C149" s="266" t="s">
        <v>467</v>
      </c>
      <c r="D149" s="266"/>
      <c r="E149" s="266"/>
      <c r="F149" s="267" t="s">
        <v>468</v>
      </c>
      <c r="G149" s="268"/>
      <c r="H149" s="266"/>
      <c r="I149" s="266"/>
      <c r="J149" s="266" t="s">
        <v>469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473</v>
      </c>
      <c r="D151" s="249"/>
      <c r="E151" s="249"/>
      <c r="F151" s="302" t="s">
        <v>470</v>
      </c>
      <c r="G151" s="249"/>
      <c r="H151" s="301" t="s">
        <v>510</v>
      </c>
      <c r="I151" s="301" t="s">
        <v>472</v>
      </c>
      <c r="J151" s="301">
        <v>120</v>
      </c>
      <c r="K151" s="297"/>
    </row>
    <row r="152" s="1" customFormat="1" ht="15" customHeight="1">
      <c r="B152" s="274"/>
      <c r="C152" s="301" t="s">
        <v>519</v>
      </c>
      <c r="D152" s="249"/>
      <c r="E152" s="249"/>
      <c r="F152" s="302" t="s">
        <v>470</v>
      </c>
      <c r="G152" s="249"/>
      <c r="H152" s="301" t="s">
        <v>530</v>
      </c>
      <c r="I152" s="301" t="s">
        <v>472</v>
      </c>
      <c r="J152" s="301" t="s">
        <v>521</v>
      </c>
      <c r="K152" s="297"/>
    </row>
    <row r="153" s="1" customFormat="1" ht="15" customHeight="1">
      <c r="B153" s="274"/>
      <c r="C153" s="301" t="s">
        <v>418</v>
      </c>
      <c r="D153" s="249"/>
      <c r="E153" s="249"/>
      <c r="F153" s="302" t="s">
        <v>470</v>
      </c>
      <c r="G153" s="249"/>
      <c r="H153" s="301" t="s">
        <v>531</v>
      </c>
      <c r="I153" s="301" t="s">
        <v>472</v>
      </c>
      <c r="J153" s="301" t="s">
        <v>521</v>
      </c>
      <c r="K153" s="297"/>
    </row>
    <row r="154" s="1" customFormat="1" ht="15" customHeight="1">
      <c r="B154" s="274"/>
      <c r="C154" s="301" t="s">
        <v>475</v>
      </c>
      <c r="D154" s="249"/>
      <c r="E154" s="249"/>
      <c r="F154" s="302" t="s">
        <v>476</v>
      </c>
      <c r="G154" s="249"/>
      <c r="H154" s="301" t="s">
        <v>510</v>
      </c>
      <c r="I154" s="301" t="s">
        <v>472</v>
      </c>
      <c r="J154" s="301">
        <v>50</v>
      </c>
      <c r="K154" s="297"/>
    </row>
    <row r="155" s="1" customFormat="1" ht="15" customHeight="1">
      <c r="B155" s="274"/>
      <c r="C155" s="301" t="s">
        <v>478</v>
      </c>
      <c r="D155" s="249"/>
      <c r="E155" s="249"/>
      <c r="F155" s="302" t="s">
        <v>470</v>
      </c>
      <c r="G155" s="249"/>
      <c r="H155" s="301" t="s">
        <v>510</v>
      </c>
      <c r="I155" s="301" t="s">
        <v>480</v>
      </c>
      <c r="J155" s="301"/>
      <c r="K155" s="297"/>
    </row>
    <row r="156" s="1" customFormat="1" ht="15" customHeight="1">
      <c r="B156" s="274"/>
      <c r="C156" s="301" t="s">
        <v>489</v>
      </c>
      <c r="D156" s="249"/>
      <c r="E156" s="249"/>
      <c r="F156" s="302" t="s">
        <v>476</v>
      </c>
      <c r="G156" s="249"/>
      <c r="H156" s="301" t="s">
        <v>510</v>
      </c>
      <c r="I156" s="301" t="s">
        <v>472</v>
      </c>
      <c r="J156" s="301">
        <v>50</v>
      </c>
      <c r="K156" s="297"/>
    </row>
    <row r="157" s="1" customFormat="1" ht="15" customHeight="1">
      <c r="B157" s="274"/>
      <c r="C157" s="301" t="s">
        <v>497</v>
      </c>
      <c r="D157" s="249"/>
      <c r="E157" s="249"/>
      <c r="F157" s="302" t="s">
        <v>476</v>
      </c>
      <c r="G157" s="249"/>
      <c r="H157" s="301" t="s">
        <v>510</v>
      </c>
      <c r="I157" s="301" t="s">
        <v>472</v>
      </c>
      <c r="J157" s="301">
        <v>50</v>
      </c>
      <c r="K157" s="297"/>
    </row>
    <row r="158" s="1" customFormat="1" ht="15" customHeight="1">
      <c r="B158" s="274"/>
      <c r="C158" s="301" t="s">
        <v>495</v>
      </c>
      <c r="D158" s="249"/>
      <c r="E158" s="249"/>
      <c r="F158" s="302" t="s">
        <v>476</v>
      </c>
      <c r="G158" s="249"/>
      <c r="H158" s="301" t="s">
        <v>510</v>
      </c>
      <c r="I158" s="301" t="s">
        <v>472</v>
      </c>
      <c r="J158" s="301">
        <v>50</v>
      </c>
      <c r="K158" s="297"/>
    </row>
    <row r="159" s="1" customFormat="1" ht="15" customHeight="1">
      <c r="B159" s="274"/>
      <c r="C159" s="301" t="s">
        <v>94</v>
      </c>
      <c r="D159" s="249"/>
      <c r="E159" s="249"/>
      <c r="F159" s="302" t="s">
        <v>470</v>
      </c>
      <c r="G159" s="249"/>
      <c r="H159" s="301" t="s">
        <v>532</v>
      </c>
      <c r="I159" s="301" t="s">
        <v>472</v>
      </c>
      <c r="J159" s="301" t="s">
        <v>533</v>
      </c>
      <c r="K159" s="297"/>
    </row>
    <row r="160" s="1" customFormat="1" ht="15" customHeight="1">
      <c r="B160" s="274"/>
      <c r="C160" s="301" t="s">
        <v>534</v>
      </c>
      <c r="D160" s="249"/>
      <c r="E160" s="249"/>
      <c r="F160" s="302" t="s">
        <v>470</v>
      </c>
      <c r="G160" s="249"/>
      <c r="H160" s="301" t="s">
        <v>535</v>
      </c>
      <c r="I160" s="301" t="s">
        <v>505</v>
      </c>
      <c r="J160" s="301"/>
      <c r="K160" s="297"/>
    </row>
    <row r="161" s="1" customFormat="1" ht="15" customHeight="1">
      <c r="B161" s="303"/>
      <c r="C161" s="304"/>
      <c r="D161" s="304"/>
      <c r="E161" s="304"/>
      <c r="F161" s="304"/>
      <c r="G161" s="304"/>
      <c r="H161" s="304"/>
      <c r="I161" s="304"/>
      <c r="J161" s="304"/>
      <c r="K161" s="305"/>
    </row>
    <row r="162" s="1" customFormat="1" ht="18.75" customHeight="1">
      <c r="B162" s="285"/>
      <c r="C162" s="295"/>
      <c r="D162" s="295"/>
      <c r="E162" s="295"/>
      <c r="F162" s="306"/>
      <c r="G162" s="295"/>
      <c r="H162" s="295"/>
      <c r="I162" s="295"/>
      <c r="J162" s="295"/>
      <c r="K162" s="285"/>
    </row>
    <row r="163" s="1" customFormat="1" ht="18.75" customHeight="1">
      <c r="B163" s="285"/>
      <c r="C163" s="295"/>
      <c r="D163" s="295"/>
      <c r="E163" s="295"/>
      <c r="F163" s="306"/>
      <c r="G163" s="295"/>
      <c r="H163" s="295"/>
      <c r="I163" s="295"/>
      <c r="J163" s="295"/>
      <c r="K163" s="285"/>
    </row>
    <row r="164" s="1" customFormat="1" ht="18.75" customHeight="1">
      <c r="B164" s="285"/>
      <c r="C164" s="295"/>
      <c r="D164" s="295"/>
      <c r="E164" s="295"/>
      <c r="F164" s="306"/>
      <c r="G164" s="295"/>
      <c r="H164" s="295"/>
      <c r="I164" s="295"/>
      <c r="J164" s="295"/>
      <c r="K164" s="285"/>
    </row>
    <row r="165" s="1" customFormat="1" ht="18.75" customHeight="1">
      <c r="B165" s="285"/>
      <c r="C165" s="295"/>
      <c r="D165" s="295"/>
      <c r="E165" s="295"/>
      <c r="F165" s="306"/>
      <c r="G165" s="295"/>
      <c r="H165" s="295"/>
      <c r="I165" s="295"/>
      <c r="J165" s="295"/>
      <c r="K165" s="285"/>
    </row>
    <row r="166" s="1" customFormat="1" ht="18.75" customHeight="1">
      <c r="B166" s="285"/>
      <c r="C166" s="295"/>
      <c r="D166" s="295"/>
      <c r="E166" s="295"/>
      <c r="F166" s="306"/>
      <c r="G166" s="295"/>
      <c r="H166" s="295"/>
      <c r="I166" s="295"/>
      <c r="J166" s="295"/>
      <c r="K166" s="285"/>
    </row>
    <row r="167" s="1" customFormat="1" ht="18.75" customHeight="1">
      <c r="B167" s="285"/>
      <c r="C167" s="295"/>
      <c r="D167" s="295"/>
      <c r="E167" s="295"/>
      <c r="F167" s="306"/>
      <c r="G167" s="295"/>
      <c r="H167" s="295"/>
      <c r="I167" s="295"/>
      <c r="J167" s="295"/>
      <c r="K167" s="285"/>
    </row>
    <row r="168" s="1" customFormat="1" ht="18.75" customHeight="1">
      <c r="B168" s="285"/>
      <c r="C168" s="295"/>
      <c r="D168" s="295"/>
      <c r="E168" s="295"/>
      <c r="F168" s="306"/>
      <c r="G168" s="295"/>
      <c r="H168" s="295"/>
      <c r="I168" s="295"/>
      <c r="J168" s="295"/>
      <c r="K168" s="285"/>
    </row>
    <row r="169" s="1" customFormat="1" ht="18.75" customHeight="1"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="1" customFormat="1" ht="7.5" customHeight="1">
      <c r="B170" s="236"/>
      <c r="C170" s="237"/>
      <c r="D170" s="237"/>
      <c r="E170" s="237"/>
      <c r="F170" s="237"/>
      <c r="G170" s="237"/>
      <c r="H170" s="237"/>
      <c r="I170" s="237"/>
      <c r="J170" s="237"/>
      <c r="K170" s="238"/>
    </row>
    <row r="171" s="1" customFormat="1" ht="45" customHeight="1">
      <c r="B171" s="239"/>
      <c r="C171" s="240" t="s">
        <v>536</v>
      </c>
      <c r="D171" s="240"/>
      <c r="E171" s="240"/>
      <c r="F171" s="240"/>
      <c r="G171" s="240"/>
      <c r="H171" s="240"/>
      <c r="I171" s="240"/>
      <c r="J171" s="240"/>
      <c r="K171" s="241"/>
    </row>
    <row r="172" s="1" customFormat="1" ht="17.25" customHeight="1">
      <c r="B172" s="239"/>
      <c r="C172" s="264" t="s">
        <v>464</v>
      </c>
      <c r="D172" s="264"/>
      <c r="E172" s="264"/>
      <c r="F172" s="264" t="s">
        <v>465</v>
      </c>
      <c r="G172" s="307"/>
      <c r="H172" s="308" t="s">
        <v>54</v>
      </c>
      <c r="I172" s="308" t="s">
        <v>57</v>
      </c>
      <c r="J172" s="264" t="s">
        <v>466</v>
      </c>
      <c r="K172" s="241"/>
    </row>
    <row r="173" s="1" customFormat="1" ht="17.25" customHeight="1">
      <c r="B173" s="242"/>
      <c r="C173" s="266" t="s">
        <v>467</v>
      </c>
      <c r="D173" s="266"/>
      <c r="E173" s="266"/>
      <c r="F173" s="267" t="s">
        <v>468</v>
      </c>
      <c r="G173" s="309"/>
      <c r="H173" s="310"/>
      <c r="I173" s="310"/>
      <c r="J173" s="266" t="s">
        <v>469</v>
      </c>
      <c r="K173" s="244"/>
    </row>
    <row r="174" s="1" customFormat="1" ht="5.25" customHeight="1">
      <c r="B174" s="274"/>
      <c r="C174" s="269"/>
      <c r="D174" s="269"/>
      <c r="E174" s="269"/>
      <c r="F174" s="269"/>
      <c r="G174" s="270"/>
      <c r="H174" s="269"/>
      <c r="I174" s="269"/>
      <c r="J174" s="269"/>
      <c r="K174" s="297"/>
    </row>
    <row r="175" s="1" customFormat="1" ht="15" customHeight="1">
      <c r="B175" s="274"/>
      <c r="C175" s="249" t="s">
        <v>473</v>
      </c>
      <c r="D175" s="249"/>
      <c r="E175" s="249"/>
      <c r="F175" s="272" t="s">
        <v>470</v>
      </c>
      <c r="G175" s="249"/>
      <c r="H175" s="249" t="s">
        <v>510</v>
      </c>
      <c r="I175" s="249" t="s">
        <v>472</v>
      </c>
      <c r="J175" s="249">
        <v>120</v>
      </c>
      <c r="K175" s="297"/>
    </row>
    <row r="176" s="1" customFormat="1" ht="15" customHeight="1">
      <c r="B176" s="274"/>
      <c r="C176" s="249" t="s">
        <v>519</v>
      </c>
      <c r="D176" s="249"/>
      <c r="E176" s="249"/>
      <c r="F176" s="272" t="s">
        <v>470</v>
      </c>
      <c r="G176" s="249"/>
      <c r="H176" s="249" t="s">
        <v>520</v>
      </c>
      <c r="I176" s="249" t="s">
        <v>472</v>
      </c>
      <c r="J176" s="249" t="s">
        <v>521</v>
      </c>
      <c r="K176" s="297"/>
    </row>
    <row r="177" s="1" customFormat="1" ht="15" customHeight="1">
      <c r="B177" s="274"/>
      <c r="C177" s="249" t="s">
        <v>418</v>
      </c>
      <c r="D177" s="249"/>
      <c r="E177" s="249"/>
      <c r="F177" s="272" t="s">
        <v>470</v>
      </c>
      <c r="G177" s="249"/>
      <c r="H177" s="249" t="s">
        <v>537</v>
      </c>
      <c r="I177" s="249" t="s">
        <v>472</v>
      </c>
      <c r="J177" s="249" t="s">
        <v>521</v>
      </c>
      <c r="K177" s="297"/>
    </row>
    <row r="178" s="1" customFormat="1" ht="15" customHeight="1">
      <c r="B178" s="274"/>
      <c r="C178" s="249" t="s">
        <v>475</v>
      </c>
      <c r="D178" s="249"/>
      <c r="E178" s="249"/>
      <c r="F178" s="272" t="s">
        <v>476</v>
      </c>
      <c r="G178" s="249"/>
      <c r="H178" s="249" t="s">
        <v>537</v>
      </c>
      <c r="I178" s="249" t="s">
        <v>472</v>
      </c>
      <c r="J178" s="249">
        <v>50</v>
      </c>
      <c r="K178" s="297"/>
    </row>
    <row r="179" s="1" customFormat="1" ht="15" customHeight="1">
      <c r="B179" s="274"/>
      <c r="C179" s="249" t="s">
        <v>478</v>
      </c>
      <c r="D179" s="249"/>
      <c r="E179" s="249"/>
      <c r="F179" s="272" t="s">
        <v>470</v>
      </c>
      <c r="G179" s="249"/>
      <c r="H179" s="249" t="s">
        <v>537</v>
      </c>
      <c r="I179" s="249" t="s">
        <v>480</v>
      </c>
      <c r="J179" s="249"/>
      <c r="K179" s="297"/>
    </row>
    <row r="180" s="1" customFormat="1" ht="15" customHeight="1">
      <c r="B180" s="274"/>
      <c r="C180" s="249" t="s">
        <v>489</v>
      </c>
      <c r="D180" s="249"/>
      <c r="E180" s="249"/>
      <c r="F180" s="272" t="s">
        <v>476</v>
      </c>
      <c r="G180" s="249"/>
      <c r="H180" s="249" t="s">
        <v>537</v>
      </c>
      <c r="I180" s="249" t="s">
        <v>472</v>
      </c>
      <c r="J180" s="249">
        <v>50</v>
      </c>
      <c r="K180" s="297"/>
    </row>
    <row r="181" s="1" customFormat="1" ht="15" customHeight="1">
      <c r="B181" s="274"/>
      <c r="C181" s="249" t="s">
        <v>497</v>
      </c>
      <c r="D181" s="249"/>
      <c r="E181" s="249"/>
      <c r="F181" s="272" t="s">
        <v>476</v>
      </c>
      <c r="G181" s="249"/>
      <c r="H181" s="249" t="s">
        <v>537</v>
      </c>
      <c r="I181" s="249" t="s">
        <v>472</v>
      </c>
      <c r="J181" s="249">
        <v>50</v>
      </c>
      <c r="K181" s="297"/>
    </row>
    <row r="182" s="1" customFormat="1" ht="15" customHeight="1">
      <c r="B182" s="274"/>
      <c r="C182" s="249" t="s">
        <v>495</v>
      </c>
      <c r="D182" s="249"/>
      <c r="E182" s="249"/>
      <c r="F182" s="272" t="s">
        <v>476</v>
      </c>
      <c r="G182" s="249"/>
      <c r="H182" s="249" t="s">
        <v>537</v>
      </c>
      <c r="I182" s="249" t="s">
        <v>472</v>
      </c>
      <c r="J182" s="249">
        <v>50</v>
      </c>
      <c r="K182" s="297"/>
    </row>
    <row r="183" s="1" customFormat="1" ht="15" customHeight="1">
      <c r="B183" s="274"/>
      <c r="C183" s="249" t="s">
        <v>99</v>
      </c>
      <c r="D183" s="249"/>
      <c r="E183" s="249"/>
      <c r="F183" s="272" t="s">
        <v>470</v>
      </c>
      <c r="G183" s="249"/>
      <c r="H183" s="249" t="s">
        <v>538</v>
      </c>
      <c r="I183" s="249" t="s">
        <v>539</v>
      </c>
      <c r="J183" s="249"/>
      <c r="K183" s="297"/>
    </row>
    <row r="184" s="1" customFormat="1" ht="15" customHeight="1">
      <c r="B184" s="274"/>
      <c r="C184" s="249" t="s">
        <v>57</v>
      </c>
      <c r="D184" s="249"/>
      <c r="E184" s="249"/>
      <c r="F184" s="272" t="s">
        <v>470</v>
      </c>
      <c r="G184" s="249"/>
      <c r="H184" s="249" t="s">
        <v>540</v>
      </c>
      <c r="I184" s="249" t="s">
        <v>541</v>
      </c>
      <c r="J184" s="249">
        <v>1</v>
      </c>
      <c r="K184" s="297"/>
    </row>
    <row r="185" s="1" customFormat="1" ht="15" customHeight="1">
      <c r="B185" s="274"/>
      <c r="C185" s="249" t="s">
        <v>53</v>
      </c>
      <c r="D185" s="249"/>
      <c r="E185" s="249"/>
      <c r="F185" s="272" t="s">
        <v>470</v>
      </c>
      <c r="G185" s="249"/>
      <c r="H185" s="249" t="s">
        <v>542</v>
      </c>
      <c r="I185" s="249" t="s">
        <v>472</v>
      </c>
      <c r="J185" s="249">
        <v>20</v>
      </c>
      <c r="K185" s="297"/>
    </row>
    <row r="186" s="1" customFormat="1" ht="15" customHeight="1">
      <c r="B186" s="274"/>
      <c r="C186" s="249" t="s">
        <v>54</v>
      </c>
      <c r="D186" s="249"/>
      <c r="E186" s="249"/>
      <c r="F186" s="272" t="s">
        <v>470</v>
      </c>
      <c r="G186" s="249"/>
      <c r="H186" s="249" t="s">
        <v>543</v>
      </c>
      <c r="I186" s="249" t="s">
        <v>472</v>
      </c>
      <c r="J186" s="249">
        <v>255</v>
      </c>
      <c r="K186" s="297"/>
    </row>
    <row r="187" s="1" customFormat="1" ht="15" customHeight="1">
      <c r="B187" s="274"/>
      <c r="C187" s="249" t="s">
        <v>100</v>
      </c>
      <c r="D187" s="249"/>
      <c r="E187" s="249"/>
      <c r="F187" s="272" t="s">
        <v>470</v>
      </c>
      <c r="G187" s="249"/>
      <c r="H187" s="249" t="s">
        <v>434</v>
      </c>
      <c r="I187" s="249" t="s">
        <v>472</v>
      </c>
      <c r="J187" s="249">
        <v>10</v>
      </c>
      <c r="K187" s="297"/>
    </row>
    <row r="188" s="1" customFormat="1" ht="15" customHeight="1">
      <c r="B188" s="274"/>
      <c r="C188" s="249" t="s">
        <v>101</v>
      </c>
      <c r="D188" s="249"/>
      <c r="E188" s="249"/>
      <c r="F188" s="272" t="s">
        <v>470</v>
      </c>
      <c r="G188" s="249"/>
      <c r="H188" s="249" t="s">
        <v>544</v>
      </c>
      <c r="I188" s="249" t="s">
        <v>505</v>
      </c>
      <c r="J188" s="249"/>
      <c r="K188" s="297"/>
    </row>
    <row r="189" s="1" customFormat="1" ht="15" customHeight="1">
      <c r="B189" s="274"/>
      <c r="C189" s="249" t="s">
        <v>545</v>
      </c>
      <c r="D189" s="249"/>
      <c r="E189" s="249"/>
      <c r="F189" s="272" t="s">
        <v>470</v>
      </c>
      <c r="G189" s="249"/>
      <c r="H189" s="249" t="s">
        <v>546</v>
      </c>
      <c r="I189" s="249" t="s">
        <v>505</v>
      </c>
      <c r="J189" s="249"/>
      <c r="K189" s="297"/>
    </row>
    <row r="190" s="1" customFormat="1" ht="15" customHeight="1">
      <c r="B190" s="274"/>
      <c r="C190" s="249" t="s">
        <v>534</v>
      </c>
      <c r="D190" s="249"/>
      <c r="E190" s="249"/>
      <c r="F190" s="272" t="s">
        <v>470</v>
      </c>
      <c r="G190" s="249"/>
      <c r="H190" s="249" t="s">
        <v>547</v>
      </c>
      <c r="I190" s="249" t="s">
        <v>505</v>
      </c>
      <c r="J190" s="249"/>
      <c r="K190" s="297"/>
    </row>
    <row r="191" s="1" customFormat="1" ht="15" customHeight="1">
      <c r="B191" s="274"/>
      <c r="C191" s="249" t="s">
        <v>103</v>
      </c>
      <c r="D191" s="249"/>
      <c r="E191" s="249"/>
      <c r="F191" s="272" t="s">
        <v>476</v>
      </c>
      <c r="G191" s="249"/>
      <c r="H191" s="249" t="s">
        <v>548</v>
      </c>
      <c r="I191" s="249" t="s">
        <v>472</v>
      </c>
      <c r="J191" s="249">
        <v>50</v>
      </c>
      <c r="K191" s="297"/>
    </row>
    <row r="192" s="1" customFormat="1" ht="15" customHeight="1">
      <c r="B192" s="274"/>
      <c r="C192" s="249" t="s">
        <v>549</v>
      </c>
      <c r="D192" s="249"/>
      <c r="E192" s="249"/>
      <c r="F192" s="272" t="s">
        <v>476</v>
      </c>
      <c r="G192" s="249"/>
      <c r="H192" s="249" t="s">
        <v>550</v>
      </c>
      <c r="I192" s="249" t="s">
        <v>551</v>
      </c>
      <c r="J192" s="249"/>
      <c r="K192" s="297"/>
    </row>
    <row r="193" s="1" customFormat="1" ht="15" customHeight="1">
      <c r="B193" s="274"/>
      <c r="C193" s="249" t="s">
        <v>552</v>
      </c>
      <c r="D193" s="249"/>
      <c r="E193" s="249"/>
      <c r="F193" s="272" t="s">
        <v>476</v>
      </c>
      <c r="G193" s="249"/>
      <c r="H193" s="249" t="s">
        <v>553</v>
      </c>
      <c r="I193" s="249" t="s">
        <v>551</v>
      </c>
      <c r="J193" s="249"/>
      <c r="K193" s="297"/>
    </row>
    <row r="194" s="1" customFormat="1" ht="15" customHeight="1">
      <c r="B194" s="274"/>
      <c r="C194" s="249" t="s">
        <v>554</v>
      </c>
      <c r="D194" s="249"/>
      <c r="E194" s="249"/>
      <c r="F194" s="272" t="s">
        <v>476</v>
      </c>
      <c r="G194" s="249"/>
      <c r="H194" s="249" t="s">
        <v>555</v>
      </c>
      <c r="I194" s="249" t="s">
        <v>551</v>
      </c>
      <c r="J194" s="249"/>
      <c r="K194" s="297"/>
    </row>
    <row r="195" s="1" customFormat="1" ht="15" customHeight="1">
      <c r="B195" s="274"/>
      <c r="C195" s="311" t="s">
        <v>556</v>
      </c>
      <c r="D195" s="249"/>
      <c r="E195" s="249"/>
      <c r="F195" s="272" t="s">
        <v>476</v>
      </c>
      <c r="G195" s="249"/>
      <c r="H195" s="249" t="s">
        <v>557</v>
      </c>
      <c r="I195" s="249" t="s">
        <v>558</v>
      </c>
      <c r="J195" s="312" t="s">
        <v>559</v>
      </c>
      <c r="K195" s="297"/>
    </row>
    <row r="196" s="1" customFormat="1" ht="15" customHeight="1">
      <c r="B196" s="274"/>
      <c r="C196" s="311" t="s">
        <v>42</v>
      </c>
      <c r="D196" s="249"/>
      <c r="E196" s="249"/>
      <c r="F196" s="272" t="s">
        <v>470</v>
      </c>
      <c r="G196" s="249"/>
      <c r="H196" s="246" t="s">
        <v>560</v>
      </c>
      <c r="I196" s="249" t="s">
        <v>561</v>
      </c>
      <c r="J196" s="249"/>
      <c r="K196" s="297"/>
    </row>
    <row r="197" s="1" customFormat="1" ht="15" customHeight="1">
      <c r="B197" s="274"/>
      <c r="C197" s="311" t="s">
        <v>562</v>
      </c>
      <c r="D197" s="249"/>
      <c r="E197" s="249"/>
      <c r="F197" s="272" t="s">
        <v>470</v>
      </c>
      <c r="G197" s="249"/>
      <c r="H197" s="249" t="s">
        <v>563</v>
      </c>
      <c r="I197" s="249" t="s">
        <v>505</v>
      </c>
      <c r="J197" s="249"/>
      <c r="K197" s="297"/>
    </row>
    <row r="198" s="1" customFormat="1" ht="15" customHeight="1">
      <c r="B198" s="274"/>
      <c r="C198" s="311" t="s">
        <v>564</v>
      </c>
      <c r="D198" s="249"/>
      <c r="E198" s="249"/>
      <c r="F198" s="272" t="s">
        <v>470</v>
      </c>
      <c r="G198" s="249"/>
      <c r="H198" s="249" t="s">
        <v>565</v>
      </c>
      <c r="I198" s="249" t="s">
        <v>505</v>
      </c>
      <c r="J198" s="249"/>
      <c r="K198" s="297"/>
    </row>
    <row r="199" s="1" customFormat="1" ht="15" customHeight="1">
      <c r="B199" s="274"/>
      <c r="C199" s="311" t="s">
        <v>566</v>
      </c>
      <c r="D199" s="249"/>
      <c r="E199" s="249"/>
      <c r="F199" s="272" t="s">
        <v>476</v>
      </c>
      <c r="G199" s="249"/>
      <c r="H199" s="249" t="s">
        <v>567</v>
      </c>
      <c r="I199" s="249" t="s">
        <v>505</v>
      </c>
      <c r="J199" s="249"/>
      <c r="K199" s="297"/>
    </row>
    <row r="200" s="1" customFormat="1" ht="15" customHeight="1">
      <c r="B200" s="303"/>
      <c r="C200" s="313"/>
      <c r="D200" s="304"/>
      <c r="E200" s="304"/>
      <c r="F200" s="304"/>
      <c r="G200" s="304"/>
      <c r="H200" s="304"/>
      <c r="I200" s="304"/>
      <c r="J200" s="304"/>
      <c r="K200" s="305"/>
    </row>
    <row r="201" s="1" customFormat="1" ht="18.75" customHeight="1">
      <c r="B201" s="285"/>
      <c r="C201" s="295"/>
      <c r="D201" s="295"/>
      <c r="E201" s="295"/>
      <c r="F201" s="306"/>
      <c r="G201" s="295"/>
      <c r="H201" s="295"/>
      <c r="I201" s="295"/>
      <c r="J201" s="295"/>
      <c r="K201" s="285"/>
    </row>
    <row r="202" s="1" customFormat="1" ht="18.75" customHeight="1">
      <c r="B202" s="257"/>
      <c r="C202" s="257"/>
      <c r="D202" s="257"/>
      <c r="E202" s="257"/>
      <c r="F202" s="257"/>
      <c r="G202" s="257"/>
      <c r="H202" s="257"/>
      <c r="I202" s="257"/>
      <c r="J202" s="257"/>
      <c r="K202" s="257"/>
    </row>
    <row r="203" s="1" customFormat="1" ht="13.5">
      <c r="B203" s="236"/>
      <c r="C203" s="237"/>
      <c r="D203" s="237"/>
      <c r="E203" s="237"/>
      <c r="F203" s="237"/>
      <c r="G203" s="237"/>
      <c r="H203" s="237"/>
      <c r="I203" s="237"/>
      <c r="J203" s="237"/>
      <c r="K203" s="238"/>
    </row>
    <row r="204" s="1" customFormat="1" ht="21" customHeight="1">
      <c r="B204" s="239"/>
      <c r="C204" s="240" t="s">
        <v>568</v>
      </c>
      <c r="D204" s="240"/>
      <c r="E204" s="240"/>
      <c r="F204" s="240"/>
      <c r="G204" s="240"/>
      <c r="H204" s="240"/>
      <c r="I204" s="240"/>
      <c r="J204" s="240"/>
      <c r="K204" s="241"/>
    </row>
    <row r="205" s="1" customFormat="1" ht="25.5" customHeight="1">
      <c r="B205" s="239"/>
      <c r="C205" s="314" t="s">
        <v>569</v>
      </c>
      <c r="D205" s="314"/>
      <c r="E205" s="314"/>
      <c r="F205" s="314" t="s">
        <v>570</v>
      </c>
      <c r="G205" s="315"/>
      <c r="H205" s="314" t="s">
        <v>571</v>
      </c>
      <c r="I205" s="314"/>
      <c r="J205" s="314"/>
      <c r="K205" s="241"/>
    </row>
    <row r="206" s="1" customFormat="1" ht="5.25" customHeight="1">
      <c r="B206" s="274"/>
      <c r="C206" s="269"/>
      <c r="D206" s="269"/>
      <c r="E206" s="269"/>
      <c r="F206" s="269"/>
      <c r="G206" s="295"/>
      <c r="H206" s="269"/>
      <c r="I206" s="269"/>
      <c r="J206" s="269"/>
      <c r="K206" s="297"/>
    </row>
    <row r="207" s="1" customFormat="1" ht="15" customHeight="1">
      <c r="B207" s="274"/>
      <c r="C207" s="249" t="s">
        <v>561</v>
      </c>
      <c r="D207" s="249"/>
      <c r="E207" s="249"/>
      <c r="F207" s="272" t="s">
        <v>43</v>
      </c>
      <c r="G207" s="249"/>
      <c r="H207" s="249" t="s">
        <v>572</v>
      </c>
      <c r="I207" s="249"/>
      <c r="J207" s="249"/>
      <c r="K207" s="297"/>
    </row>
    <row r="208" s="1" customFormat="1" ht="15" customHeight="1">
      <c r="B208" s="274"/>
      <c r="C208" s="249"/>
      <c r="D208" s="249"/>
      <c r="E208" s="249"/>
      <c r="F208" s="272" t="s">
        <v>44</v>
      </c>
      <c r="G208" s="249"/>
      <c r="H208" s="249" t="s">
        <v>573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47</v>
      </c>
      <c r="G209" s="249"/>
      <c r="H209" s="249" t="s">
        <v>574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45</v>
      </c>
      <c r="G210" s="249"/>
      <c r="H210" s="249" t="s">
        <v>575</v>
      </c>
      <c r="I210" s="249"/>
      <c r="J210" s="249"/>
      <c r="K210" s="297"/>
    </row>
    <row r="211" s="1" customFormat="1" ht="15" customHeight="1">
      <c r="B211" s="274"/>
      <c r="C211" s="249"/>
      <c r="D211" s="249"/>
      <c r="E211" s="249"/>
      <c r="F211" s="272" t="s">
        <v>46</v>
      </c>
      <c r="G211" s="249"/>
      <c r="H211" s="249" t="s">
        <v>576</v>
      </c>
      <c r="I211" s="249"/>
      <c r="J211" s="249"/>
      <c r="K211" s="297"/>
    </row>
    <row r="212" s="1" customFormat="1" ht="15" customHeight="1">
      <c r="B212" s="274"/>
      <c r="C212" s="249"/>
      <c r="D212" s="249"/>
      <c r="E212" s="249"/>
      <c r="F212" s="272"/>
      <c r="G212" s="249"/>
      <c r="H212" s="249"/>
      <c r="I212" s="249"/>
      <c r="J212" s="249"/>
      <c r="K212" s="297"/>
    </row>
    <row r="213" s="1" customFormat="1" ht="15" customHeight="1">
      <c r="B213" s="274"/>
      <c r="C213" s="249" t="s">
        <v>517</v>
      </c>
      <c r="D213" s="249"/>
      <c r="E213" s="249"/>
      <c r="F213" s="272" t="s">
        <v>85</v>
      </c>
      <c r="G213" s="249"/>
      <c r="H213" s="249" t="s">
        <v>577</v>
      </c>
      <c r="I213" s="249"/>
      <c r="J213" s="249"/>
      <c r="K213" s="297"/>
    </row>
    <row r="214" s="1" customFormat="1" ht="15" customHeight="1">
      <c r="B214" s="274"/>
      <c r="C214" s="249"/>
      <c r="D214" s="249"/>
      <c r="E214" s="249"/>
      <c r="F214" s="272" t="s">
        <v>79</v>
      </c>
      <c r="G214" s="249"/>
      <c r="H214" s="249" t="s">
        <v>417</v>
      </c>
      <c r="I214" s="249"/>
      <c r="J214" s="249"/>
      <c r="K214" s="297"/>
    </row>
    <row r="215" s="1" customFormat="1" ht="15" customHeight="1">
      <c r="B215" s="274"/>
      <c r="C215" s="249"/>
      <c r="D215" s="249"/>
      <c r="E215" s="249"/>
      <c r="F215" s="272" t="s">
        <v>415</v>
      </c>
      <c r="G215" s="249"/>
      <c r="H215" s="249" t="s">
        <v>578</v>
      </c>
      <c r="I215" s="249"/>
      <c r="J215" s="249"/>
      <c r="K215" s="297"/>
    </row>
    <row r="216" s="1" customFormat="1" ht="15" customHeight="1">
      <c r="B216" s="316"/>
      <c r="C216" s="249"/>
      <c r="D216" s="249"/>
      <c r="E216" s="249"/>
      <c r="F216" s="272" t="s">
        <v>87</v>
      </c>
      <c r="G216" s="311"/>
      <c r="H216" s="301" t="s">
        <v>88</v>
      </c>
      <c r="I216" s="301"/>
      <c r="J216" s="301"/>
      <c r="K216" s="317"/>
    </row>
    <row r="217" s="1" customFormat="1" ht="15" customHeight="1">
      <c r="B217" s="316"/>
      <c r="C217" s="249"/>
      <c r="D217" s="249"/>
      <c r="E217" s="249"/>
      <c r="F217" s="272" t="s">
        <v>111</v>
      </c>
      <c r="G217" s="311"/>
      <c r="H217" s="301" t="s">
        <v>579</v>
      </c>
      <c r="I217" s="301"/>
      <c r="J217" s="301"/>
      <c r="K217" s="317"/>
    </row>
    <row r="218" s="1" customFormat="1" ht="15" customHeight="1">
      <c r="B218" s="316"/>
      <c r="C218" s="249"/>
      <c r="D218" s="249"/>
      <c r="E218" s="249"/>
      <c r="F218" s="272"/>
      <c r="G218" s="311"/>
      <c r="H218" s="301"/>
      <c r="I218" s="301"/>
      <c r="J218" s="301"/>
      <c r="K218" s="317"/>
    </row>
    <row r="219" s="1" customFormat="1" ht="15" customHeight="1">
      <c r="B219" s="316"/>
      <c r="C219" s="249" t="s">
        <v>541</v>
      </c>
      <c r="D219" s="249"/>
      <c r="E219" s="249"/>
      <c r="F219" s="272">
        <v>1</v>
      </c>
      <c r="G219" s="311"/>
      <c r="H219" s="301" t="s">
        <v>580</v>
      </c>
      <c r="I219" s="301"/>
      <c r="J219" s="301"/>
      <c r="K219" s="317"/>
    </row>
    <row r="220" s="1" customFormat="1" ht="15" customHeight="1">
      <c r="B220" s="316"/>
      <c r="C220" s="249"/>
      <c r="D220" s="249"/>
      <c r="E220" s="249"/>
      <c r="F220" s="272">
        <v>2</v>
      </c>
      <c r="G220" s="311"/>
      <c r="H220" s="301" t="s">
        <v>581</v>
      </c>
      <c r="I220" s="301"/>
      <c r="J220" s="301"/>
      <c r="K220" s="317"/>
    </row>
    <row r="221" s="1" customFormat="1" ht="15" customHeight="1">
      <c r="B221" s="316"/>
      <c r="C221" s="249"/>
      <c r="D221" s="249"/>
      <c r="E221" s="249"/>
      <c r="F221" s="272">
        <v>3</v>
      </c>
      <c r="G221" s="311"/>
      <c r="H221" s="301" t="s">
        <v>582</v>
      </c>
      <c r="I221" s="301"/>
      <c r="J221" s="301"/>
      <c r="K221" s="317"/>
    </row>
    <row r="222" s="1" customFormat="1" ht="15" customHeight="1">
      <c r="B222" s="316"/>
      <c r="C222" s="249"/>
      <c r="D222" s="249"/>
      <c r="E222" s="249"/>
      <c r="F222" s="272">
        <v>4</v>
      </c>
      <c r="G222" s="311"/>
      <c r="H222" s="301" t="s">
        <v>583</v>
      </c>
      <c r="I222" s="301"/>
      <c r="J222" s="301"/>
      <c r="K222" s="317"/>
    </row>
    <row r="223" s="1" customFormat="1" ht="12.75" customHeight="1">
      <c r="B223" s="318"/>
      <c r="C223" s="319"/>
      <c r="D223" s="319"/>
      <c r="E223" s="319"/>
      <c r="F223" s="319"/>
      <c r="G223" s="319"/>
      <c r="H223" s="319"/>
      <c r="I223" s="319"/>
      <c r="J223" s="319"/>
      <c r="K223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Legerská Kateřina Victoria</dc:creator>
  <cp:lastModifiedBy>Legerská Kateřina Victoria</cp:lastModifiedBy>
  <dcterms:created xsi:type="dcterms:W3CDTF">2020-08-05T05:37:37Z</dcterms:created>
  <dcterms:modified xsi:type="dcterms:W3CDTF">2020-08-05T05:37:41Z</dcterms:modified>
</cp:coreProperties>
</file>