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65420182 - Vimpek ON - Op..." sheetId="2" r:id="rId2"/>
  </sheets>
  <definedNames>
    <definedName name="_xlnm.Print_Area" localSheetId="0">'Rekapitulace stavby'!$D$4:$AO$76,'Rekapitulace stavby'!$C$82:$AQ$96</definedName>
    <definedName name="_xlnm._FilterDatabase" localSheetId="1" hidden="1">'65420182 - Vimpek ON - Op...'!$C$114:$K$122</definedName>
    <definedName name="_xlnm.Print_Area" localSheetId="1">'65420182 - Vimpek ON - Op...'!$C$4:$J$76,'65420182 - Vimpek ON - Op...'!$C$82:$J$98,'65420182 - Vimpek ON - Op...'!$C$104:$K$122</definedName>
    <definedName name="_xlnm.Print_Titles" localSheetId="0">'Rekapitulace stavby'!$92:$92</definedName>
    <definedName name="_xlnm.Print_Titles" localSheetId="1">'65420182 - Vimpek ON - Op...'!$114:$114</definedName>
  </definedNames>
  <calcPr fullCalcOnLoad="1"/>
</workbook>
</file>

<file path=xl/sharedStrings.xml><?xml version="1.0" encoding="utf-8"?>
<sst xmlns="http://schemas.openxmlformats.org/spreadsheetml/2006/main" count="317" uniqueCount="127">
  <si>
    <t>Export Komplet</t>
  </si>
  <si>
    <t/>
  </si>
  <si>
    <t>2.0</t>
  </si>
  <si>
    <t>ZAMOK</t>
  </si>
  <si>
    <t>False</t>
  </si>
  <si>
    <t>{ddb5291e-2249-4d75-a3d0-487c8be75665}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</si>
  <si>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</si>
  <si>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</si>
  <si>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</si>
  <si>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</si>
  <si>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</si>
  <si>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</si>
  <si>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</si>
  <si>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</si>
  <si>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65420182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</si>
  <si>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</si>
  <si>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</si>
  <si>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Vimpek ON - Oprava VB - projektová dokumentace</t>
  </si>
  <si>
    <t>KSO:</t>
  </si>
  <si>
    <t>CC-CZ:</t>
  </si>
  <si>
    <t>Místo:</t>
  </si>
  <si>
    <t xml:space="preserve"> </t>
  </si>
  <si>
    <t>Datum:</t>
  </si>
  <si>
    <t>12. 7. 2020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</si>
  <si>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</si>
  <si>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</si>
  <si>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</si>
  <si>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</si>
  <si>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</si>
  <si>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</si>
  <si>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</si>
  <si>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</si>
  <si>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</si>
  <si>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</si>
  <si>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</si>
  <si>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</si>
  <si>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</si>
  <si>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</si>
  <si>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</si>
  <si>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</si>
  <si>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</si>
  <si>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</si>
  <si>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</si>
  <si>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</si>
  <si>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</si>
  <si>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</si>
  <si>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</si>
  <si>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</si>
  <si>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</si>
  <si>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</si>
  <si>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</si>
  <si>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</si>
  <si>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</si>
  <si>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</si>
  <si>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</si>
  <si>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</si>
  <si>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</si>
  <si>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</si>
  <si>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</si>
  <si>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</si>
  <si>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</si>
  <si>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</si>
  <si>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</si>
  <si>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</si>
  <si>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</si>
  <si>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</si>
  <si>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</si>
  <si>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</si>
  <si>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</si>
  <si>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</si>
  <si>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</si>
  <si>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</si>
  <si>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</si>
  <si>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</si>
  <si>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</si>
  <si>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</si>
  <si>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</si>
  <si>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</si>
  <si>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</si>
  <si>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</si>
  <si>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</si>
  <si>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</si>
  <si>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</si>
  <si>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</si>
  <si>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</si>
  <si>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</si>
  <si>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</si>
  <si>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</si>
  <si>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</si>
  <si>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</si>
  <si>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</si>
  <si>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</si>
  <si>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</si>
  <si>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</si>
  <si>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</si>
  <si>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</si>
  <si>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</si>
  <si>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</si>
  <si>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</si>
  <si>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</si>
  <si>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</si>
  <si>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</si>
  <si>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</si>
  <si>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</si>
  <si>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</si>
  <si>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</si>
  <si>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</si>
  <si>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</si>
  <si>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</si>
  <si>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</si>
  <si>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010001000</t>
  </si>
  <si>
    <t>kpl</t>
  </si>
  <si>
    <t>CS ÚRS 2020 02</t>
  </si>
  <si>
    <t>1024</t>
  </si>
  <si>
    <t>-1595457689</t>
  </si>
  <si>
    <t>013002000</t>
  </si>
  <si>
    <t>Projektové práce</t>
  </si>
  <si>
    <t>1265756544</t>
  </si>
  <si>
    <t>VRN4</t>
  </si>
  <si>
    <t>Inženýrská činnost</t>
  </si>
  <si>
    <t>3</t>
  </si>
  <si>
    <t>040001000</t>
  </si>
  <si>
    <t>119324503</t>
  </si>
  <si>
    <t>4</t>
  </si>
  <si>
    <t>045002000</t>
  </si>
  <si>
    <t>Kompletační a koordinační činnost</t>
  </si>
  <si>
    <t>1130343360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</si>
</sst>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65420182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Vimpek ON - Oprava VB - projektová dokumentace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12. 7. 2020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pans="1:90" s="7" customFormat="1" ht="24.75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'65420182 - Vimpek ON - Op...'!J28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'65420182 - Vimpek ON - Op...'!P115</f>
        <v>0</v>
      </c>
      <c r="AV95" s="124">
        <f>'65420182 - Vimpek ON - Op...'!J31</f>
        <v>0</v>
      </c>
      <c r="AW95" s="124">
        <f>'65420182 - Vimpek ON - Op...'!J32</f>
        <v>0</v>
      </c>
      <c r="AX95" s="124">
        <f>'65420182 - Vimpek ON - Op...'!J33</f>
        <v>0</v>
      </c>
      <c r="AY95" s="124">
        <f>'65420182 - Vimpek ON - Op...'!J34</f>
        <v>0</v>
      </c>
      <c r="AZ95" s="124">
        <f>'65420182 - Vimpek ON - Op...'!F31</f>
        <v>0</v>
      </c>
      <c r="BA95" s="124">
        <f>'65420182 - Vimpek ON - Op...'!F32</f>
        <v>0</v>
      </c>
      <c r="BB95" s="124">
        <f>'65420182 - Vimpek ON - Op...'!F33</f>
        <v>0</v>
      </c>
      <c r="BC95" s="124">
        <f>'65420182 - Vimpek ON - Op...'!F34</f>
        <v>0</v>
      </c>
      <c r="BD95" s="126">
        <f>'65420182 - Vimpek ON - Op...'!F35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65420182 - Vimpek ON - O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80</v>
      </c>
    </row>
    <row r="4" spans="2:46" s="1" customFormat="1" ht="24.95" customHeight="1">
      <c r="B4" s="17"/>
      <c r="D4" s="130" t="s">
        <v>81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12. 7. 2020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tr">
        <f>IF('Rekapitulace stavby'!E11="","",'Rekapitulace stavby'!E11)</f>
        <v xml:space="preserve"> </v>
      </c>
      <c r="F13" s="35"/>
      <c r="G13" s="35"/>
      <c r="H13" s="35"/>
      <c r="I13" s="132" t="s">
        <v>26</v>
      </c>
      <c r="J13" s="134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26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31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26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32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33</v>
      </c>
      <c r="E28" s="35"/>
      <c r="F28" s="35"/>
      <c r="G28" s="35"/>
      <c r="H28" s="35"/>
      <c r="I28" s="35"/>
      <c r="J28" s="142">
        <f>ROUND(J115,2)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35</v>
      </c>
      <c r="G30" s="35"/>
      <c r="H30" s="35"/>
      <c r="I30" s="143" t="s">
        <v>34</v>
      </c>
      <c r="J30" s="143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37</v>
      </c>
      <c r="E31" s="132" t="s">
        <v>38</v>
      </c>
      <c r="F31" s="145">
        <f>ROUND((SUM(BE115:BE122)),2)</f>
        <v>0</v>
      </c>
      <c r="G31" s="35"/>
      <c r="H31" s="35"/>
      <c r="I31" s="146">
        <v>0.21</v>
      </c>
      <c r="J31" s="145">
        <f>ROUND(((SUM(BE115:BE122))*I31),2)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39</v>
      </c>
      <c r="F32" s="145">
        <f>ROUND((SUM(BF115:BF122)),2)</f>
        <v>0</v>
      </c>
      <c r="G32" s="35"/>
      <c r="H32" s="35"/>
      <c r="I32" s="146">
        <v>0.15</v>
      </c>
      <c r="J32" s="145">
        <f>ROUND(((SUM(BF115:BF122))*I32),2)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40</v>
      </c>
      <c r="F33" s="145">
        <f>ROUND((SUM(BG115:BG122)),2)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41</v>
      </c>
      <c r="F34" s="145">
        <f>ROUND((SUM(BH115:BH122)),2)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42</v>
      </c>
      <c r="F35" s="145">
        <f>ROUND((SUM(BI115:BI122)),2)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43</v>
      </c>
      <c r="E37" s="149"/>
      <c r="F37" s="149"/>
      <c r="G37" s="150" t="s">
        <v>44</v>
      </c>
      <c r="H37" s="151" t="s">
        <v>45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46</v>
      </c>
      <c r="E50" s="155"/>
      <c r="F50" s="155"/>
      <c r="G50" s="154" t="s">
        <v>47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48</v>
      </c>
      <c r="E61" s="157"/>
      <c r="F61" s="158" t="s">
        <v>49</v>
      </c>
      <c r="G61" s="156" t="s">
        <v>48</v>
      </c>
      <c r="H61" s="157"/>
      <c r="I61" s="157"/>
      <c r="J61" s="159" t="s">
        <v>49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50</v>
      </c>
      <c r="E65" s="160"/>
      <c r="F65" s="160"/>
      <c r="G65" s="154" t="s">
        <v>51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48</v>
      </c>
      <c r="E76" s="157"/>
      <c r="F76" s="158" t="s">
        <v>49</v>
      </c>
      <c r="G76" s="156" t="s">
        <v>48</v>
      </c>
      <c r="H76" s="157"/>
      <c r="I76" s="157"/>
      <c r="J76" s="159" t="s">
        <v>49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Vimpek ON - Oprava VB - projektová dokumentace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12. 7. 2020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83</v>
      </c>
      <c r="D92" s="166"/>
      <c r="E92" s="166"/>
      <c r="F92" s="166"/>
      <c r="G92" s="166"/>
      <c r="H92" s="166"/>
      <c r="I92" s="166"/>
      <c r="J92" s="167" t="s">
        <v>84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85</v>
      </c>
      <c r="D94" s="37"/>
      <c r="E94" s="37"/>
      <c r="F94" s="37"/>
      <c r="G94" s="37"/>
      <c r="H94" s="37"/>
      <c r="I94" s="37"/>
      <c r="J94" s="107">
        <f>J115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86</v>
      </c>
    </row>
    <row r="95" spans="1:31" s="9" customFormat="1" ht="24.95" customHeight="1">
      <c r="A95" s="9"/>
      <c r="B95" s="169"/>
      <c r="C95" s="170"/>
      <c r="D95" s="171" t="s">
        <v>87</v>
      </c>
      <c r="E95" s="172"/>
      <c r="F95" s="172"/>
      <c r="G95" s="172"/>
      <c r="H95" s="172"/>
      <c r="I95" s="172"/>
      <c r="J95" s="173">
        <f>J116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88</v>
      </c>
      <c r="E96" s="178"/>
      <c r="F96" s="178"/>
      <c r="G96" s="178"/>
      <c r="H96" s="178"/>
      <c r="I96" s="178"/>
      <c r="J96" s="179">
        <f>J117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89</v>
      </c>
      <c r="E97" s="178"/>
      <c r="F97" s="178"/>
      <c r="G97" s="178"/>
      <c r="H97" s="178"/>
      <c r="I97" s="178"/>
      <c r="J97" s="179">
        <f>J120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90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73" t="str">
        <f>E7</f>
        <v>Vimpek ON - Oprava VB - projektová dokumentace</v>
      </c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20</v>
      </c>
      <c r="D109" s="37"/>
      <c r="E109" s="37"/>
      <c r="F109" s="24" t="str">
        <f>F10</f>
        <v xml:space="preserve"> </v>
      </c>
      <c r="G109" s="37"/>
      <c r="H109" s="37"/>
      <c r="I109" s="29" t="s">
        <v>22</v>
      </c>
      <c r="J109" s="76" t="str">
        <f>IF(J10="","",J10)</f>
        <v>12. 7. 2020</v>
      </c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5.15" customHeight="1">
      <c r="A111" s="35"/>
      <c r="B111" s="36"/>
      <c r="C111" s="29" t="s">
        <v>24</v>
      </c>
      <c r="D111" s="37"/>
      <c r="E111" s="37"/>
      <c r="F111" s="24" t="str">
        <f>E13</f>
        <v xml:space="preserve"> </v>
      </c>
      <c r="G111" s="37"/>
      <c r="H111" s="37"/>
      <c r="I111" s="29" t="s">
        <v>29</v>
      </c>
      <c r="J111" s="33" t="str">
        <f>E19</f>
        <v xml:space="preserve"> 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27</v>
      </c>
      <c r="D112" s="37"/>
      <c r="E112" s="37"/>
      <c r="F112" s="24" t="str">
        <f>IF(E16="","",E16)</f>
        <v>Vyplň údaj</v>
      </c>
      <c r="G112" s="37"/>
      <c r="H112" s="37"/>
      <c r="I112" s="29" t="s">
        <v>31</v>
      </c>
      <c r="J112" s="33" t="str">
        <f>E22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0.3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11" customFormat="1" ht="29.25" customHeight="1">
      <c r="A114" s="181"/>
      <c r="B114" s="182"/>
      <c r="C114" s="183" t="s">
        <v>91</v>
      </c>
      <c r="D114" s="184" t="s">
        <v>58</v>
      </c>
      <c r="E114" s="184" t="s">
        <v>54</v>
      </c>
      <c r="F114" s="184" t="s">
        <v>55</v>
      </c>
      <c r="G114" s="184" t="s">
        <v>92</v>
      </c>
      <c r="H114" s="184" t="s">
        <v>93</v>
      </c>
      <c r="I114" s="184" t="s">
        <v>94</v>
      </c>
      <c r="J114" s="184" t="s">
        <v>84</v>
      </c>
      <c r="K114" s="185" t="s">
        <v>95</v>
      </c>
      <c r="L114" s="186"/>
      <c r="M114" s="97" t="s">
        <v>1</v>
      </c>
      <c r="N114" s="98" t="s">
        <v>37</v>
      </c>
      <c r="O114" s="98" t="s">
        <v>96</v>
      </c>
      <c r="P114" s="98" t="s">
        <v>97</v>
      </c>
      <c r="Q114" s="98" t="s">
        <v>98</v>
      </c>
      <c r="R114" s="98" t="s">
        <v>99</v>
      </c>
      <c r="S114" s="98" t="s">
        <v>100</v>
      </c>
      <c r="T114" s="99" t="s">
        <v>101</v>
      </c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</row>
    <row r="115" spans="1:63" s="2" customFormat="1" ht="22.8" customHeight="1">
      <c r="A115" s="35"/>
      <c r="B115" s="36"/>
      <c r="C115" s="104" t="s">
        <v>102</v>
      </c>
      <c r="D115" s="37"/>
      <c r="E115" s="37"/>
      <c r="F115" s="37"/>
      <c r="G115" s="37"/>
      <c r="H115" s="37"/>
      <c r="I115" s="37"/>
      <c r="J115" s="187">
        <f>BK115</f>
        <v>0</v>
      </c>
      <c r="K115" s="37"/>
      <c r="L115" s="41"/>
      <c r="M115" s="100"/>
      <c r="N115" s="188"/>
      <c r="O115" s="101"/>
      <c r="P115" s="189">
        <f>P116</f>
        <v>0</v>
      </c>
      <c r="Q115" s="101"/>
      <c r="R115" s="189">
        <f>R116</f>
        <v>0</v>
      </c>
      <c r="S115" s="101"/>
      <c r="T115" s="190">
        <f>T116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4" t="s">
        <v>72</v>
      </c>
      <c r="AU115" s="14" t="s">
        <v>86</v>
      </c>
      <c r="BK115" s="191">
        <f>BK116</f>
        <v>0</v>
      </c>
    </row>
    <row r="116" spans="1:63" s="12" customFormat="1" ht="25.9" customHeight="1">
      <c r="A116" s="12"/>
      <c r="B116" s="192"/>
      <c r="C116" s="193"/>
      <c r="D116" s="194" t="s">
        <v>72</v>
      </c>
      <c r="E116" s="195" t="s">
        <v>103</v>
      </c>
      <c r="F116" s="195" t="s">
        <v>104</v>
      </c>
      <c r="G116" s="193"/>
      <c r="H116" s="193"/>
      <c r="I116" s="196"/>
      <c r="J116" s="197">
        <f>BK116</f>
        <v>0</v>
      </c>
      <c r="K116" s="193"/>
      <c r="L116" s="198"/>
      <c r="M116" s="199"/>
      <c r="N116" s="200"/>
      <c r="O116" s="200"/>
      <c r="P116" s="201">
        <f>P117+P120</f>
        <v>0</v>
      </c>
      <c r="Q116" s="200"/>
      <c r="R116" s="201">
        <f>R117+R120</f>
        <v>0</v>
      </c>
      <c r="S116" s="200"/>
      <c r="T116" s="202">
        <f>T117+T120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3" t="s">
        <v>105</v>
      </c>
      <c r="AT116" s="204" t="s">
        <v>72</v>
      </c>
      <c r="AU116" s="204" t="s">
        <v>73</v>
      </c>
      <c r="AY116" s="203" t="s">
        <v>106</v>
      </c>
      <c r="BK116" s="205">
        <f>BK117+BK120</f>
        <v>0</v>
      </c>
    </row>
    <row r="117" spans="1:63" s="12" customFormat="1" ht="22.8" customHeight="1">
      <c r="A117" s="12"/>
      <c r="B117" s="192"/>
      <c r="C117" s="193"/>
      <c r="D117" s="194" t="s">
        <v>72</v>
      </c>
      <c r="E117" s="206" t="s">
        <v>107</v>
      </c>
      <c r="F117" s="206" t="s">
        <v>108</v>
      </c>
      <c r="G117" s="193"/>
      <c r="H117" s="193"/>
      <c r="I117" s="196"/>
      <c r="J117" s="207">
        <f>BK117</f>
        <v>0</v>
      </c>
      <c r="K117" s="193"/>
      <c r="L117" s="198"/>
      <c r="M117" s="199"/>
      <c r="N117" s="200"/>
      <c r="O117" s="200"/>
      <c r="P117" s="201">
        <f>SUM(P118:P119)</f>
        <v>0</v>
      </c>
      <c r="Q117" s="200"/>
      <c r="R117" s="201">
        <f>SUM(R118:R119)</f>
        <v>0</v>
      </c>
      <c r="S117" s="200"/>
      <c r="T117" s="202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3" t="s">
        <v>105</v>
      </c>
      <c r="AT117" s="204" t="s">
        <v>72</v>
      </c>
      <c r="AU117" s="204" t="s">
        <v>78</v>
      </c>
      <c r="AY117" s="203" t="s">
        <v>106</v>
      </c>
      <c r="BK117" s="205">
        <f>SUM(BK118:BK119)</f>
        <v>0</v>
      </c>
    </row>
    <row r="118" spans="1:65" s="2" customFormat="1" ht="14.4" customHeight="1">
      <c r="A118" s="35"/>
      <c r="B118" s="36"/>
      <c r="C118" s="208" t="s">
        <v>78</v>
      </c>
      <c r="D118" s="208" t="s">
        <v>109</v>
      </c>
      <c r="E118" s="209" t="s">
        <v>110</v>
      </c>
      <c r="F118" s="210" t="s">
        <v>108</v>
      </c>
      <c r="G118" s="211" t="s">
        <v>111</v>
      </c>
      <c r="H118" s="212">
        <v>1</v>
      </c>
      <c r="I118" s="213"/>
      <c r="J118" s="214">
        <f>ROUND(I118*H118,2)</f>
        <v>0</v>
      </c>
      <c r="K118" s="210" t="s">
        <v>112</v>
      </c>
      <c r="L118" s="41"/>
      <c r="M118" s="215" t="s">
        <v>1</v>
      </c>
      <c r="N118" s="216" t="s">
        <v>38</v>
      </c>
      <c r="O118" s="88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19" t="s">
        <v>113</v>
      </c>
      <c r="AT118" s="219" t="s">
        <v>109</v>
      </c>
      <c r="AU118" s="219" t="s">
        <v>80</v>
      </c>
      <c r="AY118" s="14" t="s">
        <v>106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78</v>
      </c>
      <c r="BK118" s="220">
        <f>ROUND(I118*H118,2)</f>
        <v>0</v>
      </c>
      <c r="BL118" s="14" t="s">
        <v>113</v>
      </c>
      <c r="BM118" s="219" t="s">
        <v>114</v>
      </c>
    </row>
    <row r="119" spans="1:65" s="2" customFormat="1" ht="14.4" customHeight="1">
      <c r="A119" s="35"/>
      <c r="B119" s="36"/>
      <c r="C119" s="208" t="s">
        <v>80</v>
      </c>
      <c r="D119" s="208" t="s">
        <v>109</v>
      </c>
      <c r="E119" s="209" t="s">
        <v>115</v>
      </c>
      <c r="F119" s="210" t="s">
        <v>116</v>
      </c>
      <c r="G119" s="211" t="s">
        <v>111</v>
      </c>
      <c r="H119" s="212">
        <v>1</v>
      </c>
      <c r="I119" s="213"/>
      <c r="J119" s="214">
        <f>ROUND(I119*H119,2)</f>
        <v>0</v>
      </c>
      <c r="K119" s="210" t="s">
        <v>112</v>
      </c>
      <c r="L119" s="41"/>
      <c r="M119" s="215" t="s">
        <v>1</v>
      </c>
      <c r="N119" s="216" t="s">
        <v>38</v>
      </c>
      <c r="O119" s="88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9" t="s">
        <v>113</v>
      </c>
      <c r="AT119" s="219" t="s">
        <v>109</v>
      </c>
      <c r="AU119" s="219" t="s">
        <v>80</v>
      </c>
      <c r="AY119" s="14" t="s">
        <v>106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78</v>
      </c>
      <c r="BK119" s="220">
        <f>ROUND(I119*H119,2)</f>
        <v>0</v>
      </c>
      <c r="BL119" s="14" t="s">
        <v>113</v>
      </c>
      <c r="BM119" s="219" t="s">
        <v>117</v>
      </c>
    </row>
    <row r="120" spans="1:63" s="12" customFormat="1" ht="22.8" customHeight="1">
      <c r="A120" s="12"/>
      <c r="B120" s="192"/>
      <c r="C120" s="193"/>
      <c r="D120" s="194" t="s">
        <v>72</v>
      </c>
      <c r="E120" s="206" t="s">
        <v>118</v>
      </c>
      <c r="F120" s="206" t="s">
        <v>119</v>
      </c>
      <c r="G120" s="193"/>
      <c r="H120" s="193"/>
      <c r="I120" s="196"/>
      <c r="J120" s="207">
        <f>BK120</f>
        <v>0</v>
      </c>
      <c r="K120" s="193"/>
      <c r="L120" s="198"/>
      <c r="M120" s="199"/>
      <c r="N120" s="200"/>
      <c r="O120" s="200"/>
      <c r="P120" s="201">
        <f>SUM(P121:P122)</f>
        <v>0</v>
      </c>
      <c r="Q120" s="200"/>
      <c r="R120" s="201">
        <f>SUM(R121:R122)</f>
        <v>0</v>
      </c>
      <c r="S120" s="200"/>
      <c r="T120" s="202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3" t="s">
        <v>105</v>
      </c>
      <c r="AT120" s="204" t="s">
        <v>72</v>
      </c>
      <c r="AU120" s="204" t="s">
        <v>78</v>
      </c>
      <c r="AY120" s="203" t="s">
        <v>106</v>
      </c>
      <c r="BK120" s="205">
        <f>SUM(BK121:BK122)</f>
        <v>0</v>
      </c>
    </row>
    <row r="121" spans="1:65" s="2" customFormat="1" ht="14.4" customHeight="1">
      <c r="A121" s="35"/>
      <c r="B121" s="36"/>
      <c r="C121" s="208" t="s">
        <v>120</v>
      </c>
      <c r="D121" s="208" t="s">
        <v>109</v>
      </c>
      <c r="E121" s="209" t="s">
        <v>121</v>
      </c>
      <c r="F121" s="210" t="s">
        <v>119</v>
      </c>
      <c r="G121" s="211" t="s">
        <v>111</v>
      </c>
      <c r="H121" s="212">
        <v>1</v>
      </c>
      <c r="I121" s="213"/>
      <c r="J121" s="214">
        <f>ROUND(I121*H121,2)</f>
        <v>0</v>
      </c>
      <c r="K121" s="210" t="s">
        <v>112</v>
      </c>
      <c r="L121" s="41"/>
      <c r="M121" s="215" t="s">
        <v>1</v>
      </c>
      <c r="N121" s="216" t="s">
        <v>38</v>
      </c>
      <c r="O121" s="88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9" t="s">
        <v>113</v>
      </c>
      <c r="AT121" s="219" t="s">
        <v>109</v>
      </c>
      <c r="AU121" s="219" t="s">
        <v>80</v>
      </c>
      <c r="AY121" s="14" t="s">
        <v>106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78</v>
      </c>
      <c r="BK121" s="220">
        <f>ROUND(I121*H121,2)</f>
        <v>0</v>
      </c>
      <c r="BL121" s="14" t="s">
        <v>113</v>
      </c>
      <c r="BM121" s="219" t="s">
        <v>122</v>
      </c>
    </row>
    <row r="122" spans="1:65" s="2" customFormat="1" ht="14.4" customHeight="1">
      <c r="A122" s="35"/>
      <c r="B122" s="36"/>
      <c r="C122" s="208" t="s">
        <v>123</v>
      </c>
      <c r="D122" s="208" t="s">
        <v>109</v>
      </c>
      <c r="E122" s="209" t="s">
        <v>124</v>
      </c>
      <c r="F122" s="210" t="s">
        <v>125</v>
      </c>
      <c r="G122" s="211" t="s">
        <v>111</v>
      </c>
      <c r="H122" s="212">
        <v>1</v>
      </c>
      <c r="I122" s="213"/>
      <c r="J122" s="214">
        <f>ROUND(I122*H122,2)</f>
        <v>0</v>
      </c>
      <c r="K122" s="210" t="s">
        <v>112</v>
      </c>
      <c r="L122" s="41"/>
      <c r="M122" s="221" t="s">
        <v>1</v>
      </c>
      <c r="N122" s="222" t="s">
        <v>38</v>
      </c>
      <c r="O122" s="223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9" t="s">
        <v>113</v>
      </c>
      <c r="AT122" s="219" t="s">
        <v>109</v>
      </c>
      <c r="AU122" s="219" t="s">
        <v>80</v>
      </c>
      <c r="AY122" s="14" t="s">
        <v>106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78</v>
      </c>
      <c r="BK122" s="220">
        <f>ROUND(I122*H122,2)</f>
        <v>0</v>
      </c>
      <c r="BL122" s="14" t="s">
        <v>113</v>
      </c>
      <c r="BM122" s="219" t="s">
        <v>126</v>
      </c>
    </row>
    <row r="123" spans="1:31" s="2" customFormat="1" ht="6.95" customHeight="1">
      <c r="A123" s="35"/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41"/>
      <c r="M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</sheetData>
  <sheetProtection password="CC35" sheet="1" objects="1" scenarios="1" formatColumns="0" formatRows="0" autoFilter="0"/>
  <autoFilter ref="C114:K122"/>
  <mergeCells count="6">
    <mergeCell ref="E7:H7"/>
    <mergeCell ref="E16:H16"/>
    <mergeCell ref="E25:H25"/>
    <mergeCell ref="E85:H85"/>
    <mergeCell ref="E107:H10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Bouček Václav, Ing.</dc:creator>
  <cp:keywords/>
  <dc:description/>
  <cp:lastModifiedBy>Bouček Václav, Ing.</cp:lastModifiedBy>
  <dcterms:created xsi:type="dcterms:W3CDTF">2020-08-07T11:21:10Z</dcterms:created>
  <dcterms:modified xsi:type="dcterms:W3CDTF">2020-08-07T11:21:17Z</dcterms:modified>
  <cp:category/>
  <cp:version/>
  <cp:contentType/>
  <cp:contentStatus/>
</cp:coreProperties>
</file>