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0" windowHeight="0"/>
  </bookViews>
  <sheets>
    <sheet name="Rekapitulace stavby" sheetId="1" r:id="rId1"/>
    <sheet name="SO.01 - osobní lanový výt..." sheetId="2" r:id="rId2"/>
    <sheet name="SO.02 - osobní lanový výt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'SO.01 - osobní lanový výt...'!$C$118:$K$136</definedName>
    <definedName name="_xlnm.Print_Area" localSheetId="1">'SO.01 - osobní lanový výt...'!$C$4:$J$76,'SO.01 - osobní lanový výt...'!$C$82:$J$100,'SO.01 - osobní lanový výt...'!$C$106:$J$136</definedName>
    <definedName name="_xlnm.Print_Titles" localSheetId="1">'SO.01 - osobní lanový výt...'!$118:$118</definedName>
    <definedName name="_xlnm._FilterDatabase" localSheetId="2" hidden="1">'SO.02 - osobní lanový výt...'!$C$118:$K$136</definedName>
    <definedName name="_xlnm.Print_Area" localSheetId="2">'SO.02 - osobní lanový výt...'!$C$4:$J$76,'SO.02 - osobní lanový výt...'!$C$82:$J$100,'SO.02 - osobní lanový výt...'!$C$106:$J$136</definedName>
    <definedName name="_xlnm.Print_Titles" localSheetId="2">'SO.02 - osobní lanový výt...'!$118:$118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115"/>
  <c r="J20"/>
  <c r="J18"/>
  <c r="E18"/>
  <c r="F116"/>
  <c r="J17"/>
  <c r="J12"/>
  <c r="J113"/>
  <c r="E7"/>
  <c r="E109"/>
  <c i="2" r="J37"/>
  <c r="J36"/>
  <c i="1" r="AY95"/>
  <c i="2" r="J35"/>
  <c i="1" r="AX95"/>
  <c i="2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115"/>
  <c r="J20"/>
  <c r="J18"/>
  <c r="E18"/>
  <c r="F116"/>
  <c r="J17"/>
  <c r="J12"/>
  <c r="J89"/>
  <c r="E7"/>
  <c r="E109"/>
  <c i="1" r="L90"/>
  <c r="AM90"/>
  <c r="AM89"/>
  <c r="L89"/>
  <c r="AM87"/>
  <c r="L87"/>
  <c r="L85"/>
  <c r="L84"/>
  <c i="3" r="BK135"/>
  <c r="J135"/>
  <c r="BK133"/>
  <c r="J133"/>
  <c r="BK131"/>
  <c r="BK130"/>
  <c r="BK129"/>
  <c r="J129"/>
  <c r="BK128"/>
  <c r="J128"/>
  <c r="BK127"/>
  <c r="J127"/>
  <c r="BK126"/>
  <c r="J126"/>
  <c r="BK125"/>
  <c r="J125"/>
  <c r="BK124"/>
  <c r="J124"/>
  <c r="BK123"/>
  <c r="J123"/>
  <c r="BK122"/>
  <c r="J122"/>
  <c i="2" r="J135"/>
  <c r="BK133"/>
  <c r="BK130"/>
  <c r="BK126"/>
  <c r="J123"/>
  <c i="3" r="J131"/>
  <c r="J130"/>
  <c i="2" r="J133"/>
  <c r="BK131"/>
  <c r="J129"/>
  <c r="BK128"/>
  <c r="BK127"/>
  <c r="BK125"/>
  <c r="BK122"/>
  <c r="BK135"/>
  <c r="J131"/>
  <c r="J130"/>
  <c r="J126"/>
  <c r="BK124"/>
  <c r="J122"/>
  <c i="1" r="AS94"/>
  <c i="2" r="BK129"/>
  <c r="J128"/>
  <c r="J127"/>
  <c r="J125"/>
  <c r="J124"/>
  <c r="BK123"/>
  <c l="1" r="P121"/>
  <c r="T121"/>
  <c r="R132"/>
  <c r="BK121"/>
  <c r="J121"/>
  <c r="J98"/>
  <c r="R121"/>
  <c r="R120"/>
  <c r="R119"/>
  <c r="BK132"/>
  <c r="J132"/>
  <c r="J99"/>
  <c r="P132"/>
  <c r="T132"/>
  <c i="3" r="BK121"/>
  <c r="J121"/>
  <c r="J98"/>
  <c r="P121"/>
  <c r="R121"/>
  <c r="T121"/>
  <c r="BK132"/>
  <c r="J132"/>
  <c r="J99"/>
  <c r="P132"/>
  <c r="R132"/>
  <c r="T132"/>
  <c i="2" r="J91"/>
  <c r="J113"/>
  <c r="BE124"/>
  <c r="BE129"/>
  <c r="BE130"/>
  <c r="F92"/>
  <c r="BE122"/>
  <c r="BE125"/>
  <c r="BE126"/>
  <c r="BE127"/>
  <c r="BE133"/>
  <c r="E85"/>
  <c r="BE135"/>
  <c r="BE123"/>
  <c r="BE128"/>
  <c r="BE131"/>
  <c i="3" r="E85"/>
  <c r="J89"/>
  <c r="J91"/>
  <c r="F92"/>
  <c r="BE122"/>
  <c r="BE123"/>
  <c r="BE124"/>
  <c r="BE125"/>
  <c r="BE126"/>
  <c r="BE127"/>
  <c r="BE128"/>
  <c r="BE129"/>
  <c r="BE130"/>
  <c r="BE131"/>
  <c r="BE133"/>
  <c r="BE135"/>
  <c i="2" r="F35"/>
  <c i="1" r="BB95"/>
  <c i="3" r="J34"/>
  <c i="1" r="AW96"/>
  <c i="2" r="J34"/>
  <c i="1" r="AW95"/>
  <c i="2" r="F36"/>
  <c i="1" r="BC95"/>
  <c i="3" r="F35"/>
  <c i="1" r="BB96"/>
  <c i="3" r="F37"/>
  <c i="1" r="BD96"/>
  <c i="2" r="F37"/>
  <c i="1" r="BD95"/>
  <c i="2" r="F34"/>
  <c i="1" r="BA95"/>
  <c i="3" r="F34"/>
  <c i="1" r="BA96"/>
  <c i="3" r="F36"/>
  <c i="1" r="BC96"/>
  <c i="3" l="1" r="R120"/>
  <c r="R119"/>
  <c r="T120"/>
  <c r="T119"/>
  <c i="2" r="P120"/>
  <c r="P119"/>
  <c i="1" r="AU95"/>
  <c i="3" r="P120"/>
  <c r="P119"/>
  <c i="1" r="AU96"/>
  <c i="2" r="T120"/>
  <c r="T119"/>
  <c r="BK120"/>
  <c r="BK119"/>
  <c r="J119"/>
  <c r="J96"/>
  <c i="3" r="BK120"/>
  <c r="J120"/>
  <c r="J97"/>
  <c i="1" r="BA94"/>
  <c r="AW94"/>
  <c r="AK30"/>
  <c i="2" r="J33"/>
  <c i="1" r="AV95"/>
  <c r="AT95"/>
  <c i="3" r="J33"/>
  <c i="1" r="AV96"/>
  <c r="AT96"/>
  <c r="BC94"/>
  <c r="AY94"/>
  <c r="BB94"/>
  <c r="W31"/>
  <c i="2" r="F33"/>
  <c i="1" r="AZ95"/>
  <c r="BD94"/>
  <c r="W33"/>
  <c i="3" r="F33"/>
  <c i="1" r="AZ96"/>
  <c i="2" l="1" r="J120"/>
  <c r="J97"/>
  <c i="3" r="BK119"/>
  <c r="J119"/>
  <c r="J96"/>
  <c i="1" r="AU94"/>
  <c r="AZ94"/>
  <c r="W29"/>
  <c r="W32"/>
  <c i="2" r="J30"/>
  <c i="1" r="AG95"/>
  <c r="AN95"/>
  <c r="W30"/>
  <c r="AX94"/>
  <c i="2" l="1" r="J39"/>
  <c i="1" r="AV94"/>
  <c r="AK29"/>
  <c i="3" r="J30"/>
  <c i="1" r="AG96"/>
  <c r="AN96"/>
  <c i="3" l="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<sst xmlns="http://schemas.openxmlformats.org/spreadsheetml/2006/main">
  <si>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</si>
  <si>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</si>
  <si>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</si>
  <si>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</si>
  <si>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</si>
  <si>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{6294b57f-6a3a-4334-994d-010e3f796efd}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</si>
  <si>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</si>
  <si>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</si>
  <si>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</si>
  <si>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</si>
  <si>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</si>
  <si>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</si>
  <si>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</si>
  <si>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</si>
  <si>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</si>
  <si>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</si>
  <si>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</si>
  <si>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Žst Strančice – oprava 4ks kabin výtahů včetně vstupních portálů</t>
  </si>
  <si>
    <t>KSO:</t>
  </si>
  <si>
    <t>CC-CZ:</t>
  </si>
  <si>
    <t>Místo:</t>
  </si>
  <si>
    <t>Strančice</t>
  </si>
  <si>
    <t>Datum:</t>
  </si>
  <si>
    <t>10. 7. 2020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</si>
  <si>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</si>
  <si>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</si>
  <si>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</si>
  <si>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</si>
  <si>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</si>
  <si>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</si>
  <si>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</si>
  <si>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</si>
  <si>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</si>
  <si>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</si>
  <si>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</si>
  <si>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</si>
  <si>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</si>
  <si>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</si>
  <si>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</si>
  <si>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</si>
  <si>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</si>
  <si>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</si>
  <si>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</si>
  <si>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</si>
  <si>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</si>
  <si>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</si>
  <si>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</si>
  <si>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</si>
  <si>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</si>
  <si>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</si>
  <si>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</si>
  <si>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</si>
  <si>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</si>
  <si>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</si>
  <si>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</si>
  <si>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</si>
  <si>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</si>
  <si>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</si>
  <si>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</si>
  <si>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</si>
  <si>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</si>
  <si>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</si>
  <si>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</si>
  <si>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</si>
  <si>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</si>
  <si>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</si>
  <si>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</si>
  <si>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</si>
  <si>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</si>
  <si>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</si>
  <si>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</si>
  <si>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</si>
  <si>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</si>
  <si>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</si>
  <si>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</si>
  <si>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</si>
  <si>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</si>
  <si>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</si>
  <si>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</si>
  <si>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</si>
  <si>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</si>
  <si>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</si>
  <si>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</si>
  <si>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</si>
  <si>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osobní lanový výtah - ev.č. 80176</t>
  </si>
  <si>
    <t>STA</t>
  </si>
  <si>
    <t>1</t>
  </si>
  <si>
    <t>{beff5b6e-5684-4d28-8411-5c61c0dadab3}</t>
  </si>
  <si>
    <t>2</t>
  </si>
  <si>
    <t>SO.02</t>
  </si>
  <si>
    <t>osobní lanový výtah - ev.č. 80177, 80178, 80179</t>
  </si>
  <si>
    <t>{2b910737-9845-48b6-aafb-81828f0c7a47}</t>
  </si>
  <si>
    <t>KRYCÍ LIST SOUPISU PRACÍ</t>
  </si>
  <si>
    <t>Objekt:</t>
  </si>
  <si>
    <t>SO.01 - osobní lanový výtah - ev.č. 80176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</si>
  <si>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</si>
  <si>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</si>
  <si>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</si>
  <si>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</si>
  <si>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</si>
  <si>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</si>
  <si>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01 - Osobní lanový výtah</t>
  </si>
  <si>
    <t xml:space="preserve">    02 - Specifikace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</si>
  <si>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</si>
  <si>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</si>
  <si>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</si>
  <si>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</si>
  <si>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</si>
  <si>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</si>
  <si>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</si>
  <si>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</si>
  <si>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</si>
  <si>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</si>
  <si>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</si>
  <si>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</si>
  <si>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</si>
  <si>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</si>
  <si>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</si>
  <si>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01</t>
  </si>
  <si>
    <t>Osobní lanový výtah</t>
  </si>
  <si>
    <t>K</t>
  </si>
  <si>
    <t>Demontáž stávající výtahové kabiny</t>
  </si>
  <si>
    <t>kus</t>
  </si>
  <si>
    <t>4</t>
  </si>
  <si>
    <t>1436086894</t>
  </si>
  <si>
    <t>02</t>
  </si>
  <si>
    <t>Demontáž stávajících kabinových dveří</t>
  </si>
  <si>
    <t>316964581</t>
  </si>
  <si>
    <t>3</t>
  </si>
  <si>
    <t>03</t>
  </si>
  <si>
    <t>Demontáž stávajících šachetních dveří</t>
  </si>
  <si>
    <t>2085041994</t>
  </si>
  <si>
    <t>04</t>
  </si>
  <si>
    <t xml:space="preserve">Dodání a instalace nové kabiny z nerezové oceli </t>
  </si>
  <si>
    <t>437345143</t>
  </si>
  <si>
    <t>5</t>
  </si>
  <si>
    <t>05</t>
  </si>
  <si>
    <t xml:space="preserve">Dodání a instalace nových kabinových dveří, zaučení, seřízení </t>
  </si>
  <si>
    <t>-1855545888</t>
  </si>
  <si>
    <t>6</t>
  </si>
  <si>
    <t>06</t>
  </si>
  <si>
    <t>Dodání a instalace nových šachetních dveří</t>
  </si>
  <si>
    <t>-950910949</t>
  </si>
  <si>
    <t>7</t>
  </si>
  <si>
    <t>07</t>
  </si>
  <si>
    <t>Výměna tlačítkového ovladače v kabině vč. komunikátoru</t>
  </si>
  <si>
    <t>1172481824</t>
  </si>
  <si>
    <t>8</t>
  </si>
  <si>
    <t>08</t>
  </si>
  <si>
    <t>Oživení technologie a zkoušky v rozsahu výměny	</t>
  </si>
  <si>
    <t>-1646795894</t>
  </si>
  <si>
    <t>9</t>
  </si>
  <si>
    <t>09</t>
  </si>
  <si>
    <t>Opláštění vstupních portálů</t>
  </si>
  <si>
    <t>-1094305201</t>
  </si>
  <si>
    <t>10</t>
  </si>
  <si>
    <t>Doprava a přesuny hmot</t>
  </si>
  <si>
    <t>-1722173989</t>
  </si>
  <si>
    <t>Specifikace</t>
  </si>
  <si>
    <t>11</t>
  </si>
  <si>
    <t>P01</t>
  </si>
  <si>
    <t>Předmět nabídky:</t>
  </si>
  <si>
    <t>-383713561</t>
  </si>
  <si>
    <t>P</t>
  </si>
  <si>
    <t>Poznámka k položce:_x000d_
Dodání nové kabiny z nerezové oceli včetně automaticky posuvných dveří._x000d_
_x000d_
Boční stěny: 	Jemně broušená nerezová ocel	_x000d_
Podlaha: 		drážkovaný plech z nerezové ocely, _x000d_
okopová lišta jemně broušená nerezová ocel_x000d_
Strop: 		Hedvábně matný lak bílý_x000d_
Ovládací panel: 	Nerezová ocel, ukazatel patra, směrové šipky, kulatá tlačítka_x000d_
Osvětlení: 		LD2, čtyřbodové, LED neutrální bílá_x000d_
Madlo:		Nerezová ocel jemně broušená_x000d_
Sedadlo:		Sklopné, nerezová ocel_x000d_
Kabinové dveře: 	Nerezová ocel, automatické včetně pohonu_x000d_
Šachetní dveře:	Nerezová ocel s vyšší odolností proti korozi V4a (AISI 316L)_x000d_
Opláštění vstupu:	Nerezová ocel s vyšší odolností proti korozi V4a (AISI 316L)</t>
  </si>
  <si>
    <t>P02</t>
  </si>
  <si>
    <t>Cena obsahuje:</t>
  </si>
  <si>
    <t>-305932619</t>
  </si>
  <si>
    <t>Poznámka k položce:_x000d_
- cenu materiálu_x000d_
- práce spojené s výměnou dílů_x000d_
- dopravní náklady _x000d_
- odzkoušení a seřízení zařízení v rozsahu výměny_x000d_
- předání díla_x000d_
- ekologickou likvidaci původních dílů</t>
  </si>
  <si>
    <t>SO.02 - osobní lanový výtah - ev.č. 80177, 80178, 80179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</si>
</sst>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Žst Strančice – oprava 4ks kabin výtahů včetně vstupních portálů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Strančice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10. 7. 2020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L. Malý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16.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'SO.01 - osobní lanový výt...'!J30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'SO.01 - osobní lanový výt...'!P119</f>
        <v>0</v>
      </c>
      <c r="AV95" s="125">
        <f>'SO.01 - osobní lanový výt...'!J33</f>
        <v>0</v>
      </c>
      <c r="AW95" s="125">
        <f>'SO.01 - osobní lanový výt...'!J34</f>
        <v>0</v>
      </c>
      <c r="AX95" s="125">
        <f>'SO.01 - osobní lanový výt...'!J35</f>
        <v>0</v>
      </c>
      <c r="AY95" s="125">
        <f>'SO.01 - osobní lanový výt...'!J36</f>
        <v>0</v>
      </c>
      <c r="AZ95" s="125">
        <f>'SO.01 - osobní lanový výt...'!F33</f>
        <v>0</v>
      </c>
      <c r="BA95" s="125">
        <f>'SO.01 - osobní lanový výt...'!F34</f>
        <v>0</v>
      </c>
      <c r="BB95" s="125">
        <f>'SO.01 - osobní lanový výt...'!F35</f>
        <v>0</v>
      </c>
      <c r="BC95" s="125">
        <f>'SO.01 - osobní lanový výt...'!F36</f>
        <v>0</v>
      </c>
      <c r="BD95" s="127">
        <f>'SO.01 - osobní lanový výt...'!F37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7" customFormat="1" ht="24.75" customHeight="1">
      <c r="A96" s="116" t="s">
        <v>82</v>
      </c>
      <c r="B96" s="117"/>
      <c r="C96" s="118"/>
      <c r="D96" s="119" t="s">
        <v>89</v>
      </c>
      <c r="E96" s="119"/>
      <c r="F96" s="119"/>
      <c r="G96" s="119"/>
      <c r="H96" s="119"/>
      <c r="I96" s="120"/>
      <c r="J96" s="119" t="s">
        <v>90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'SO.02 - osobní lanový výt...'!J30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85</v>
      </c>
      <c r="AR96" s="123"/>
      <c r="AS96" s="129">
        <v>0</v>
      </c>
      <c r="AT96" s="130">
        <f>ROUND(SUM(AV96:AW96),2)</f>
        <v>0</v>
      </c>
      <c r="AU96" s="131">
        <f>'SO.02 - osobní lanový výt...'!P119</f>
        <v>0</v>
      </c>
      <c r="AV96" s="130">
        <f>'SO.02 - osobní lanový výt...'!J33</f>
        <v>0</v>
      </c>
      <c r="AW96" s="130">
        <f>'SO.02 - osobní lanový výt...'!J34</f>
        <v>0</v>
      </c>
      <c r="AX96" s="130">
        <f>'SO.02 - osobní lanový výt...'!J35</f>
        <v>0</v>
      </c>
      <c r="AY96" s="130">
        <f>'SO.02 - osobní lanový výt...'!J36</f>
        <v>0</v>
      </c>
      <c r="AZ96" s="130">
        <f>'SO.02 - osobní lanový výt...'!F33</f>
        <v>0</v>
      </c>
      <c r="BA96" s="130">
        <f>'SO.02 - osobní lanový výt...'!F34</f>
        <v>0</v>
      </c>
      <c r="BB96" s="130">
        <f>'SO.02 - osobní lanový výt...'!F35</f>
        <v>0</v>
      </c>
      <c r="BC96" s="130">
        <f>'SO.02 - osobní lanový výt...'!F36</f>
        <v>0</v>
      </c>
      <c r="BD96" s="132">
        <f>'SO.02 - osobní lanový výt...'!F37</f>
        <v>0</v>
      </c>
      <c r="BE96" s="7"/>
      <c r="BT96" s="128" t="s">
        <v>86</v>
      </c>
      <c r="BV96" s="128" t="s">
        <v>80</v>
      </c>
      <c r="BW96" s="128" t="s">
        <v>91</v>
      </c>
      <c r="BX96" s="128" t="s">
        <v>5</v>
      </c>
      <c r="CL96" s="128" t="s">
        <v>1</v>
      </c>
      <c r="CM96" s="128" t="s">
        <v>88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clweyNeamX0SxcIgbOCwoxsB/MZanP1DB7HZxeDuWyI6CMNKid04B8MEsYa2funzNlwnIo6nXi7LG4Rpg7CPDQ==" hashValue="wA/GPyB60HvVKgp/L5LhLQstWPcGGoGpqzRd1Nkza447hV90OnIlEfP3H1qIh6tXiM9YpVhOV9yckrHXUEtxj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.01 - osobní lanový výt...'!C2" display="/"/>
    <hyperlink ref="A96" location="'SO.02 - osobní lanový vý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s="1" customFormat="1" ht="24.96" customHeight="1">
      <c r="B4" s="17"/>
      <c r="D4" s="135" t="s">
        <v>92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Žst Strančice – oprava 4ks kabin výtahů včetně vstupních portálů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10. 7. 2020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28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ROUND((SUM(BE119:BE136)),  2)</f>
        <v>0</v>
      </c>
      <c r="G33" s="35"/>
      <c r="H33" s="35"/>
      <c r="I33" s="152">
        <v>0.20999999999999999</v>
      </c>
      <c r="J33" s="151">
        <f>ROUND(((SUM(BE119:BE136))*I33),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ROUND((SUM(BF119:BF136)),  2)</f>
        <v>0</v>
      </c>
      <c r="G34" s="35"/>
      <c r="H34" s="35"/>
      <c r="I34" s="152">
        <v>0.14999999999999999</v>
      </c>
      <c r="J34" s="151">
        <f>ROUND(((SUM(BF119:BF136))*I34),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ROUND((SUM(BG119:BG136)),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ROUND((SUM(BH119:BH136)),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ROUND((SUM(BI119:BI136)),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Žst Strančice – oprava 4ks kabin výtahů včetně vstupních portálů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SO.01 - osobní lanový výtah - ev.č. 80176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Strančice</v>
      </c>
      <c r="G89" s="37"/>
      <c r="H89" s="37"/>
      <c r="I89" s="29" t="s">
        <v>22</v>
      </c>
      <c r="J89" s="76" t="str">
        <f>IF(J12="","",J12)</f>
        <v>10. 7. 2020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L. Malý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96</v>
      </c>
      <c r="D94" s="173"/>
      <c r="E94" s="173"/>
      <c r="F94" s="173"/>
      <c r="G94" s="173"/>
      <c r="H94" s="173"/>
      <c r="I94" s="173"/>
      <c r="J94" s="174" t="s">
        <v>97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98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76"/>
      <c r="C97" s="177"/>
      <c r="D97" s="178" t="s">
        <v>100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101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102</v>
      </c>
      <c r="E99" s="185"/>
      <c r="F99" s="185"/>
      <c r="G99" s="185"/>
      <c r="H99" s="185"/>
      <c r="I99" s="185"/>
      <c r="J99" s="186">
        <f>J132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Žst Strančice – oprava 4ks kabin výtahů včetně vstupních portálů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93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SO.01 - osobní lanový výtah - ev.č. 80176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Strančice</v>
      </c>
      <c r="G113" s="37"/>
      <c r="H113" s="37"/>
      <c r="I113" s="29" t="s">
        <v>22</v>
      </c>
      <c r="J113" s="76" t="str">
        <f>IF(J12="","",J12)</f>
        <v>10. 7. 2020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státní organizace</v>
      </c>
      <c r="G115" s="37"/>
      <c r="H115" s="37"/>
      <c r="I115" s="29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>L. Malý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104</v>
      </c>
      <c r="D118" s="191" t="s">
        <v>63</v>
      </c>
      <c r="E118" s="191" t="s">
        <v>59</v>
      </c>
      <c r="F118" s="191" t="s">
        <v>60</v>
      </c>
      <c r="G118" s="191" t="s">
        <v>105</v>
      </c>
      <c r="H118" s="191" t="s">
        <v>106</v>
      </c>
      <c r="I118" s="191" t="s">
        <v>107</v>
      </c>
      <c r="J118" s="192" t="s">
        <v>97</v>
      </c>
      <c r="K118" s="193" t="s">
        <v>108</v>
      </c>
      <c r="L118" s="194"/>
      <c r="M118" s="97" t="s">
        <v>1</v>
      </c>
      <c r="N118" s="98" t="s">
        <v>42</v>
      </c>
      <c r="O118" s="98" t="s">
        <v>109</v>
      </c>
      <c r="P118" s="98" t="s">
        <v>110</v>
      </c>
      <c r="Q118" s="98" t="s">
        <v>111</v>
      </c>
      <c r="R118" s="98" t="s">
        <v>112</v>
      </c>
      <c r="S118" s="98" t="s">
        <v>113</v>
      </c>
      <c r="T118" s="99" t="s">
        <v>114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115</v>
      </c>
      <c r="D119" s="37"/>
      <c r="E119" s="37"/>
      <c r="F119" s="37"/>
      <c r="G119" s="37"/>
      <c r="H119" s="37"/>
      <c r="I119" s="37"/>
      <c r="J119" s="195">
        <f>BK119</f>
        <v>0</v>
      </c>
      <c r="K119" s="37"/>
      <c r="L119" s="41"/>
      <c r="M119" s="100"/>
      <c r="N119" s="196"/>
      <c r="O119" s="101"/>
      <c r="P119" s="197">
        <f>P120</f>
        <v>0</v>
      </c>
      <c r="Q119" s="101"/>
      <c r="R119" s="197">
        <f>R120</f>
        <v>0</v>
      </c>
      <c r="S119" s="101"/>
      <c r="T119" s="19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77</v>
      </c>
      <c r="AU119" s="14" t="s">
        <v>99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77</v>
      </c>
      <c r="E120" s="203" t="s">
        <v>116</v>
      </c>
      <c r="F120" s="203" t="s">
        <v>116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P121+P132</f>
        <v>0</v>
      </c>
      <c r="Q120" s="208"/>
      <c r="R120" s="209">
        <f>R121+R132</f>
        <v>0</v>
      </c>
      <c r="S120" s="208"/>
      <c r="T120" s="210">
        <f>T121+T132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86</v>
      </c>
      <c r="AT120" s="212" t="s">
        <v>77</v>
      </c>
      <c r="AU120" s="212" t="s">
        <v>78</v>
      </c>
      <c r="AY120" s="211" t="s">
        <v>117</v>
      </c>
      <c r="BK120" s="213">
        <f>BK121+BK132</f>
        <v>0</v>
      </c>
    </row>
    <row r="121" s="12" customFormat="1" ht="22.8" customHeight="1">
      <c r="A121" s="12"/>
      <c r="B121" s="200"/>
      <c r="C121" s="201"/>
      <c r="D121" s="202" t="s">
        <v>77</v>
      </c>
      <c r="E121" s="214" t="s">
        <v>118</v>
      </c>
      <c r="F121" s="214" t="s">
        <v>119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SUM(P122:P131)</f>
        <v>0</v>
      </c>
      <c r="Q121" s="208"/>
      <c r="R121" s="209">
        <f>SUM(R122:R131)</f>
        <v>0</v>
      </c>
      <c r="S121" s="208"/>
      <c r="T121" s="210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86</v>
      </c>
      <c r="AT121" s="212" t="s">
        <v>77</v>
      </c>
      <c r="AU121" s="212" t="s">
        <v>86</v>
      </c>
      <c r="AY121" s="211" t="s">
        <v>117</v>
      </c>
      <c r="BK121" s="213">
        <f>SUM(BK122:BK131)</f>
        <v>0</v>
      </c>
    </row>
    <row r="122" s="2" customFormat="1" ht="14.4" customHeight="1">
      <c r="A122" s="35"/>
      <c r="B122" s="36"/>
      <c r="C122" s="216" t="s">
        <v>86</v>
      </c>
      <c r="D122" s="216" t="s">
        <v>120</v>
      </c>
      <c r="E122" s="217" t="s">
        <v>118</v>
      </c>
      <c r="F122" s="218" t="s">
        <v>121</v>
      </c>
      <c r="G122" s="219" t="s">
        <v>122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43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123</v>
      </c>
      <c r="AT122" s="228" t="s">
        <v>120</v>
      </c>
      <c r="AU122" s="228" t="s">
        <v>88</v>
      </c>
      <c r="AY122" s="14" t="s">
        <v>117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86</v>
      </c>
      <c r="BK122" s="229">
        <f>ROUND(I122*H122,2)</f>
        <v>0</v>
      </c>
      <c r="BL122" s="14" t="s">
        <v>123</v>
      </c>
      <c r="BM122" s="228" t="s">
        <v>124</v>
      </c>
    </row>
    <row r="123" s="2" customFormat="1" ht="14.4" customHeight="1">
      <c r="A123" s="35"/>
      <c r="B123" s="36"/>
      <c r="C123" s="216" t="s">
        <v>88</v>
      </c>
      <c r="D123" s="216" t="s">
        <v>120</v>
      </c>
      <c r="E123" s="217" t="s">
        <v>125</v>
      </c>
      <c r="F123" s="218" t="s">
        <v>126</v>
      </c>
      <c r="G123" s="219" t="s">
        <v>122</v>
      </c>
      <c r="H123" s="220">
        <v>2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43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123</v>
      </c>
      <c r="AT123" s="228" t="s">
        <v>120</v>
      </c>
      <c r="AU123" s="228" t="s">
        <v>88</v>
      </c>
      <c r="AY123" s="14" t="s">
        <v>117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86</v>
      </c>
      <c r="BK123" s="229">
        <f>ROUND(I123*H123,2)</f>
        <v>0</v>
      </c>
      <c r="BL123" s="14" t="s">
        <v>123</v>
      </c>
      <c r="BM123" s="228" t="s">
        <v>127</v>
      </c>
    </row>
    <row r="124" s="2" customFormat="1" ht="14.4" customHeight="1">
      <c r="A124" s="35"/>
      <c r="B124" s="36"/>
      <c r="C124" s="216" t="s">
        <v>128</v>
      </c>
      <c r="D124" s="216" t="s">
        <v>120</v>
      </c>
      <c r="E124" s="217" t="s">
        <v>129</v>
      </c>
      <c r="F124" s="218" t="s">
        <v>130</v>
      </c>
      <c r="G124" s="219" t="s">
        <v>122</v>
      </c>
      <c r="H124" s="220">
        <v>2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43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123</v>
      </c>
      <c r="AT124" s="228" t="s">
        <v>120</v>
      </c>
      <c r="AU124" s="228" t="s">
        <v>88</v>
      </c>
      <c r="AY124" s="14" t="s">
        <v>117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86</v>
      </c>
      <c r="BK124" s="229">
        <f>ROUND(I124*H124,2)</f>
        <v>0</v>
      </c>
      <c r="BL124" s="14" t="s">
        <v>123</v>
      </c>
      <c r="BM124" s="228" t="s">
        <v>131</v>
      </c>
    </row>
    <row r="125" s="2" customFormat="1" ht="14.4" customHeight="1">
      <c r="A125" s="35"/>
      <c r="B125" s="36"/>
      <c r="C125" s="216" t="s">
        <v>123</v>
      </c>
      <c r="D125" s="216" t="s">
        <v>120</v>
      </c>
      <c r="E125" s="217" t="s">
        <v>132</v>
      </c>
      <c r="F125" s="218" t="s">
        <v>133</v>
      </c>
      <c r="G125" s="219" t="s">
        <v>122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43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123</v>
      </c>
      <c r="AT125" s="228" t="s">
        <v>120</v>
      </c>
      <c r="AU125" s="228" t="s">
        <v>88</v>
      </c>
      <c r="AY125" s="14" t="s">
        <v>117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86</v>
      </c>
      <c r="BK125" s="229">
        <f>ROUND(I125*H125,2)</f>
        <v>0</v>
      </c>
      <c r="BL125" s="14" t="s">
        <v>123</v>
      </c>
      <c r="BM125" s="228" t="s">
        <v>134</v>
      </c>
    </row>
    <row r="126" s="2" customFormat="1" ht="24.15" customHeight="1">
      <c r="A126" s="35"/>
      <c r="B126" s="36"/>
      <c r="C126" s="216" t="s">
        <v>135</v>
      </c>
      <c r="D126" s="216" t="s">
        <v>120</v>
      </c>
      <c r="E126" s="217" t="s">
        <v>136</v>
      </c>
      <c r="F126" s="218" t="s">
        <v>137</v>
      </c>
      <c r="G126" s="219" t="s">
        <v>122</v>
      </c>
      <c r="H126" s="220">
        <v>2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43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123</v>
      </c>
      <c r="AT126" s="228" t="s">
        <v>120</v>
      </c>
      <c r="AU126" s="228" t="s">
        <v>88</v>
      </c>
      <c r="AY126" s="14" t="s">
        <v>117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86</v>
      </c>
      <c r="BK126" s="229">
        <f>ROUND(I126*H126,2)</f>
        <v>0</v>
      </c>
      <c r="BL126" s="14" t="s">
        <v>123</v>
      </c>
      <c r="BM126" s="228" t="s">
        <v>138</v>
      </c>
    </row>
    <row r="127" s="2" customFormat="1" ht="14.4" customHeight="1">
      <c r="A127" s="35"/>
      <c r="B127" s="36"/>
      <c r="C127" s="216" t="s">
        <v>139</v>
      </c>
      <c r="D127" s="216" t="s">
        <v>120</v>
      </c>
      <c r="E127" s="217" t="s">
        <v>140</v>
      </c>
      <c r="F127" s="218" t="s">
        <v>141</v>
      </c>
      <c r="G127" s="219" t="s">
        <v>122</v>
      </c>
      <c r="H127" s="220">
        <v>2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43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123</v>
      </c>
      <c r="AT127" s="228" t="s">
        <v>120</v>
      </c>
      <c r="AU127" s="228" t="s">
        <v>88</v>
      </c>
      <c r="AY127" s="14" t="s">
        <v>117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86</v>
      </c>
      <c r="BK127" s="229">
        <f>ROUND(I127*H127,2)</f>
        <v>0</v>
      </c>
      <c r="BL127" s="14" t="s">
        <v>123</v>
      </c>
      <c r="BM127" s="228" t="s">
        <v>142</v>
      </c>
    </row>
    <row r="128" s="2" customFormat="1" ht="24.15" customHeight="1">
      <c r="A128" s="35"/>
      <c r="B128" s="36"/>
      <c r="C128" s="216" t="s">
        <v>143</v>
      </c>
      <c r="D128" s="216" t="s">
        <v>120</v>
      </c>
      <c r="E128" s="217" t="s">
        <v>144</v>
      </c>
      <c r="F128" s="218" t="s">
        <v>145</v>
      </c>
      <c r="G128" s="219" t="s">
        <v>122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43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123</v>
      </c>
      <c r="AT128" s="228" t="s">
        <v>120</v>
      </c>
      <c r="AU128" s="228" t="s">
        <v>88</v>
      </c>
      <c r="AY128" s="14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86</v>
      </c>
      <c r="BK128" s="229">
        <f>ROUND(I128*H128,2)</f>
        <v>0</v>
      </c>
      <c r="BL128" s="14" t="s">
        <v>123</v>
      </c>
      <c r="BM128" s="228" t="s">
        <v>146</v>
      </c>
    </row>
    <row r="129" s="2" customFormat="1" ht="14.4" customHeight="1">
      <c r="A129" s="35"/>
      <c r="B129" s="36"/>
      <c r="C129" s="216" t="s">
        <v>147</v>
      </c>
      <c r="D129" s="216" t="s">
        <v>120</v>
      </c>
      <c r="E129" s="217" t="s">
        <v>148</v>
      </c>
      <c r="F129" s="218" t="s">
        <v>149</v>
      </c>
      <c r="G129" s="219" t="s">
        <v>122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43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123</v>
      </c>
      <c r="AT129" s="228" t="s">
        <v>120</v>
      </c>
      <c r="AU129" s="228" t="s">
        <v>88</v>
      </c>
      <c r="AY129" s="14" t="s">
        <v>117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86</v>
      </c>
      <c r="BK129" s="229">
        <f>ROUND(I129*H129,2)</f>
        <v>0</v>
      </c>
      <c r="BL129" s="14" t="s">
        <v>123</v>
      </c>
      <c r="BM129" s="228" t="s">
        <v>150</v>
      </c>
    </row>
    <row r="130" s="2" customFormat="1" ht="14.4" customHeight="1">
      <c r="A130" s="35"/>
      <c r="B130" s="36"/>
      <c r="C130" s="216" t="s">
        <v>151</v>
      </c>
      <c r="D130" s="216" t="s">
        <v>120</v>
      </c>
      <c r="E130" s="217" t="s">
        <v>152</v>
      </c>
      <c r="F130" s="218" t="s">
        <v>153</v>
      </c>
      <c r="G130" s="219" t="s">
        <v>122</v>
      </c>
      <c r="H130" s="220">
        <v>2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43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123</v>
      </c>
      <c r="AT130" s="228" t="s">
        <v>120</v>
      </c>
      <c r="AU130" s="228" t="s">
        <v>88</v>
      </c>
      <c r="AY130" s="14" t="s">
        <v>117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86</v>
      </c>
      <c r="BK130" s="229">
        <f>ROUND(I130*H130,2)</f>
        <v>0</v>
      </c>
      <c r="BL130" s="14" t="s">
        <v>123</v>
      </c>
      <c r="BM130" s="228" t="s">
        <v>154</v>
      </c>
    </row>
    <row r="131" s="2" customFormat="1" ht="14.4" customHeight="1">
      <c r="A131" s="35"/>
      <c r="B131" s="36"/>
      <c r="C131" s="216" t="s">
        <v>155</v>
      </c>
      <c r="D131" s="216" t="s">
        <v>120</v>
      </c>
      <c r="E131" s="217" t="s">
        <v>155</v>
      </c>
      <c r="F131" s="218" t="s">
        <v>156</v>
      </c>
      <c r="G131" s="219" t="s">
        <v>122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43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123</v>
      </c>
      <c r="AT131" s="228" t="s">
        <v>120</v>
      </c>
      <c r="AU131" s="228" t="s">
        <v>88</v>
      </c>
      <c r="AY131" s="14" t="s">
        <v>117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86</v>
      </c>
      <c r="BK131" s="229">
        <f>ROUND(I131*H131,2)</f>
        <v>0</v>
      </c>
      <c r="BL131" s="14" t="s">
        <v>123</v>
      </c>
      <c r="BM131" s="228" t="s">
        <v>157</v>
      </c>
    </row>
    <row r="132" s="12" customFormat="1" ht="22.8" customHeight="1">
      <c r="A132" s="12"/>
      <c r="B132" s="200"/>
      <c r="C132" s="201"/>
      <c r="D132" s="202" t="s">
        <v>77</v>
      </c>
      <c r="E132" s="214" t="s">
        <v>125</v>
      </c>
      <c r="F132" s="214" t="s">
        <v>158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SUM(P133:P136)</f>
        <v>0</v>
      </c>
      <c r="Q132" s="208"/>
      <c r="R132" s="209">
        <f>SUM(R133:R136)</f>
        <v>0</v>
      </c>
      <c r="S132" s="208"/>
      <c r="T132" s="210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86</v>
      </c>
      <c r="AT132" s="212" t="s">
        <v>77</v>
      </c>
      <c r="AU132" s="212" t="s">
        <v>86</v>
      </c>
      <c r="AY132" s="211" t="s">
        <v>117</v>
      </c>
      <c r="BK132" s="213">
        <f>SUM(BK133:BK136)</f>
        <v>0</v>
      </c>
    </row>
    <row r="133" s="2" customFormat="1" ht="14.4" customHeight="1">
      <c r="A133" s="35"/>
      <c r="B133" s="36"/>
      <c r="C133" s="216" t="s">
        <v>159</v>
      </c>
      <c r="D133" s="216" t="s">
        <v>120</v>
      </c>
      <c r="E133" s="217" t="s">
        <v>160</v>
      </c>
      <c r="F133" s="218" t="s">
        <v>161</v>
      </c>
      <c r="G133" s="219" t="s">
        <v>1</v>
      </c>
      <c r="H133" s="220">
        <v>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43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123</v>
      </c>
      <c r="AT133" s="228" t="s">
        <v>120</v>
      </c>
      <c r="AU133" s="228" t="s">
        <v>88</v>
      </c>
      <c r="AY133" s="14" t="s">
        <v>117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86</v>
      </c>
      <c r="BK133" s="229">
        <f>ROUND(I133*H133,2)</f>
        <v>0</v>
      </c>
      <c r="BL133" s="14" t="s">
        <v>123</v>
      </c>
      <c r="BM133" s="228" t="s">
        <v>162</v>
      </c>
    </row>
    <row r="134" s="2" customFormat="1">
      <c r="A134" s="35"/>
      <c r="B134" s="36"/>
      <c r="C134" s="37"/>
      <c r="D134" s="230" t="s">
        <v>163</v>
      </c>
      <c r="E134" s="37"/>
      <c r="F134" s="231" t="s">
        <v>164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163</v>
      </c>
      <c r="AU134" s="14" t="s">
        <v>88</v>
      </c>
    </row>
    <row r="135" s="2" customFormat="1" ht="14.4" customHeight="1">
      <c r="A135" s="35"/>
      <c r="B135" s="36"/>
      <c r="C135" s="216" t="s">
        <v>14</v>
      </c>
      <c r="D135" s="216" t="s">
        <v>120</v>
      </c>
      <c r="E135" s="217" t="s">
        <v>165</v>
      </c>
      <c r="F135" s="218" t="s">
        <v>166</v>
      </c>
      <c r="G135" s="219" t="s">
        <v>1</v>
      </c>
      <c r="H135" s="220">
        <v>0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43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123</v>
      </c>
      <c r="AT135" s="228" t="s">
        <v>120</v>
      </c>
      <c r="AU135" s="228" t="s">
        <v>88</v>
      </c>
      <c r="AY135" s="14" t="s">
        <v>117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86</v>
      </c>
      <c r="BK135" s="229">
        <f>ROUND(I135*H135,2)</f>
        <v>0</v>
      </c>
      <c r="BL135" s="14" t="s">
        <v>123</v>
      </c>
      <c r="BM135" s="228" t="s">
        <v>167</v>
      </c>
    </row>
    <row r="136" s="2" customFormat="1">
      <c r="A136" s="35"/>
      <c r="B136" s="36"/>
      <c r="C136" s="37"/>
      <c r="D136" s="230" t="s">
        <v>163</v>
      </c>
      <c r="E136" s="37"/>
      <c r="F136" s="231" t="s">
        <v>168</v>
      </c>
      <c r="G136" s="37"/>
      <c r="H136" s="37"/>
      <c r="I136" s="232"/>
      <c r="J136" s="37"/>
      <c r="K136" s="37"/>
      <c r="L136" s="41"/>
      <c r="M136" s="235"/>
      <c r="N136" s="236"/>
      <c r="O136" s="237"/>
      <c r="P136" s="237"/>
      <c r="Q136" s="237"/>
      <c r="R136" s="237"/>
      <c r="S136" s="237"/>
      <c r="T136" s="238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163</v>
      </c>
      <c r="AU136" s="14" t="s">
        <v>88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4rWXcLjWpQhGphAe7KOeOfaIQYkxZfM+k/NHhNZAwMus5RUXl9lvmG9CezE+MF+bV0GoysaklFPNRPmAL0OuPQ==" hashValue="Ocir2PjV1g8zPzdNwReQNCaUOjQ2WQowbtJWtWvsTTtup1xG3S7/izjn13SUKAs/FWnJx6zMFO2tgdgepMyQrw==" algorithmName="SHA-512" password="CC35"/>
  <autoFilter ref="C118:K13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s="1" customFormat="1" ht="24.96" customHeight="1">
      <c r="B4" s="17"/>
      <c r="D4" s="135" t="s">
        <v>92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Žst Strančice – oprava 4ks kabin výtahů včetně vstupních portálů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169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10. 7. 2020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28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28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ROUND((SUM(BE119:BE136)),  2)</f>
        <v>0</v>
      </c>
      <c r="G33" s="35"/>
      <c r="H33" s="35"/>
      <c r="I33" s="152">
        <v>0.20999999999999999</v>
      </c>
      <c r="J33" s="151">
        <f>ROUND(((SUM(BE119:BE136))*I33),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ROUND((SUM(BF119:BF136)),  2)</f>
        <v>0</v>
      </c>
      <c r="G34" s="35"/>
      <c r="H34" s="35"/>
      <c r="I34" s="152">
        <v>0.14999999999999999</v>
      </c>
      <c r="J34" s="151">
        <f>ROUND(((SUM(BF119:BF136))*I34),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ROUND((SUM(BG119:BG136)),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ROUND((SUM(BH119:BH136)),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ROUND((SUM(BI119:BI136)),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Žst Strančice – oprava 4ks kabin výtahů včetně vstupních portálů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SO.02 - osobní lanový výtah - ev.č. 80177, 80178, 80179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Strančice</v>
      </c>
      <c r="G89" s="37"/>
      <c r="H89" s="37"/>
      <c r="I89" s="29" t="s">
        <v>22</v>
      </c>
      <c r="J89" s="76" t="str">
        <f>IF(J12="","",J12)</f>
        <v>10. 7. 2020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L. Malý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96</v>
      </c>
      <c r="D94" s="173"/>
      <c r="E94" s="173"/>
      <c r="F94" s="173"/>
      <c r="G94" s="173"/>
      <c r="H94" s="173"/>
      <c r="I94" s="173"/>
      <c r="J94" s="174" t="s">
        <v>97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98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76"/>
      <c r="C97" s="177"/>
      <c r="D97" s="178" t="s">
        <v>100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101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102</v>
      </c>
      <c r="E99" s="185"/>
      <c r="F99" s="185"/>
      <c r="G99" s="185"/>
      <c r="H99" s="185"/>
      <c r="I99" s="185"/>
      <c r="J99" s="186">
        <f>J132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Žst Strančice – oprava 4ks kabin výtahů včetně vstupních portálů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93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SO.02 - osobní lanový výtah - ev.č. 80177, 80178, 80179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Strančice</v>
      </c>
      <c r="G113" s="37"/>
      <c r="H113" s="37"/>
      <c r="I113" s="29" t="s">
        <v>22</v>
      </c>
      <c r="J113" s="76" t="str">
        <f>IF(J12="","",J12)</f>
        <v>10. 7. 2020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státní organizace</v>
      </c>
      <c r="G115" s="37"/>
      <c r="H115" s="37"/>
      <c r="I115" s="29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>L. Malý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104</v>
      </c>
      <c r="D118" s="191" t="s">
        <v>63</v>
      </c>
      <c r="E118" s="191" t="s">
        <v>59</v>
      </c>
      <c r="F118" s="191" t="s">
        <v>60</v>
      </c>
      <c r="G118" s="191" t="s">
        <v>105</v>
      </c>
      <c r="H118" s="191" t="s">
        <v>106</v>
      </c>
      <c r="I118" s="191" t="s">
        <v>107</v>
      </c>
      <c r="J118" s="192" t="s">
        <v>97</v>
      </c>
      <c r="K118" s="193" t="s">
        <v>108</v>
      </c>
      <c r="L118" s="194"/>
      <c r="M118" s="97" t="s">
        <v>1</v>
      </c>
      <c r="N118" s="98" t="s">
        <v>42</v>
      </c>
      <c r="O118" s="98" t="s">
        <v>109</v>
      </c>
      <c r="P118" s="98" t="s">
        <v>110</v>
      </c>
      <c r="Q118" s="98" t="s">
        <v>111</v>
      </c>
      <c r="R118" s="98" t="s">
        <v>112</v>
      </c>
      <c r="S118" s="98" t="s">
        <v>113</v>
      </c>
      <c r="T118" s="99" t="s">
        <v>114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115</v>
      </c>
      <c r="D119" s="37"/>
      <c r="E119" s="37"/>
      <c r="F119" s="37"/>
      <c r="G119" s="37"/>
      <c r="H119" s="37"/>
      <c r="I119" s="37"/>
      <c r="J119" s="195">
        <f>BK119</f>
        <v>0</v>
      </c>
      <c r="K119" s="37"/>
      <c r="L119" s="41"/>
      <c r="M119" s="100"/>
      <c r="N119" s="196"/>
      <c r="O119" s="101"/>
      <c r="P119" s="197">
        <f>P120</f>
        <v>0</v>
      </c>
      <c r="Q119" s="101"/>
      <c r="R119" s="197">
        <f>R120</f>
        <v>0</v>
      </c>
      <c r="S119" s="101"/>
      <c r="T119" s="19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77</v>
      </c>
      <c r="AU119" s="14" t="s">
        <v>99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77</v>
      </c>
      <c r="E120" s="203" t="s">
        <v>116</v>
      </c>
      <c r="F120" s="203" t="s">
        <v>116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P121+P132</f>
        <v>0</v>
      </c>
      <c r="Q120" s="208"/>
      <c r="R120" s="209">
        <f>R121+R132</f>
        <v>0</v>
      </c>
      <c r="S120" s="208"/>
      <c r="T120" s="210">
        <f>T121+T132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86</v>
      </c>
      <c r="AT120" s="212" t="s">
        <v>77</v>
      </c>
      <c r="AU120" s="212" t="s">
        <v>78</v>
      </c>
      <c r="AY120" s="211" t="s">
        <v>117</v>
      </c>
      <c r="BK120" s="213">
        <f>BK121+BK132</f>
        <v>0</v>
      </c>
    </row>
    <row r="121" s="12" customFormat="1" ht="22.8" customHeight="1">
      <c r="A121" s="12"/>
      <c r="B121" s="200"/>
      <c r="C121" s="201"/>
      <c r="D121" s="202" t="s">
        <v>77</v>
      </c>
      <c r="E121" s="214" t="s">
        <v>118</v>
      </c>
      <c r="F121" s="214" t="s">
        <v>119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SUM(P122:P131)</f>
        <v>0</v>
      </c>
      <c r="Q121" s="208"/>
      <c r="R121" s="209">
        <f>SUM(R122:R131)</f>
        <v>0</v>
      </c>
      <c r="S121" s="208"/>
      <c r="T121" s="210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86</v>
      </c>
      <c r="AT121" s="212" t="s">
        <v>77</v>
      </c>
      <c r="AU121" s="212" t="s">
        <v>86</v>
      </c>
      <c r="AY121" s="211" t="s">
        <v>117</v>
      </c>
      <c r="BK121" s="213">
        <f>SUM(BK122:BK131)</f>
        <v>0</v>
      </c>
    </row>
    <row r="122" s="2" customFormat="1" ht="14.4" customHeight="1">
      <c r="A122" s="35"/>
      <c r="B122" s="36"/>
      <c r="C122" s="216" t="s">
        <v>86</v>
      </c>
      <c r="D122" s="216" t="s">
        <v>120</v>
      </c>
      <c r="E122" s="217" t="s">
        <v>118</v>
      </c>
      <c r="F122" s="218" t="s">
        <v>121</v>
      </c>
      <c r="G122" s="219" t="s">
        <v>122</v>
      </c>
      <c r="H122" s="220">
        <v>3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43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123</v>
      </c>
      <c r="AT122" s="228" t="s">
        <v>120</v>
      </c>
      <c r="AU122" s="228" t="s">
        <v>88</v>
      </c>
      <c r="AY122" s="14" t="s">
        <v>117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86</v>
      </c>
      <c r="BK122" s="229">
        <f>ROUND(I122*H122,2)</f>
        <v>0</v>
      </c>
      <c r="BL122" s="14" t="s">
        <v>123</v>
      </c>
      <c r="BM122" s="228" t="s">
        <v>124</v>
      </c>
    </row>
    <row r="123" s="2" customFormat="1" ht="14.4" customHeight="1">
      <c r="A123" s="35"/>
      <c r="B123" s="36"/>
      <c r="C123" s="216" t="s">
        <v>88</v>
      </c>
      <c r="D123" s="216" t="s">
        <v>120</v>
      </c>
      <c r="E123" s="217" t="s">
        <v>125</v>
      </c>
      <c r="F123" s="218" t="s">
        <v>126</v>
      </c>
      <c r="G123" s="219" t="s">
        <v>122</v>
      </c>
      <c r="H123" s="220">
        <v>3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43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123</v>
      </c>
      <c r="AT123" s="228" t="s">
        <v>120</v>
      </c>
      <c r="AU123" s="228" t="s">
        <v>88</v>
      </c>
      <c r="AY123" s="14" t="s">
        <v>117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86</v>
      </c>
      <c r="BK123" s="229">
        <f>ROUND(I123*H123,2)</f>
        <v>0</v>
      </c>
      <c r="BL123" s="14" t="s">
        <v>123</v>
      </c>
      <c r="BM123" s="228" t="s">
        <v>127</v>
      </c>
    </row>
    <row r="124" s="2" customFormat="1" ht="14.4" customHeight="1">
      <c r="A124" s="35"/>
      <c r="B124" s="36"/>
      <c r="C124" s="216" t="s">
        <v>128</v>
      </c>
      <c r="D124" s="216" t="s">
        <v>120</v>
      </c>
      <c r="E124" s="217" t="s">
        <v>129</v>
      </c>
      <c r="F124" s="218" t="s">
        <v>130</v>
      </c>
      <c r="G124" s="219" t="s">
        <v>122</v>
      </c>
      <c r="H124" s="220">
        <v>6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43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123</v>
      </c>
      <c r="AT124" s="228" t="s">
        <v>120</v>
      </c>
      <c r="AU124" s="228" t="s">
        <v>88</v>
      </c>
      <c r="AY124" s="14" t="s">
        <v>117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86</v>
      </c>
      <c r="BK124" s="229">
        <f>ROUND(I124*H124,2)</f>
        <v>0</v>
      </c>
      <c r="BL124" s="14" t="s">
        <v>123</v>
      </c>
      <c r="BM124" s="228" t="s">
        <v>131</v>
      </c>
    </row>
    <row r="125" s="2" customFormat="1" ht="14.4" customHeight="1">
      <c r="A125" s="35"/>
      <c r="B125" s="36"/>
      <c r="C125" s="216" t="s">
        <v>123</v>
      </c>
      <c r="D125" s="216" t="s">
        <v>120</v>
      </c>
      <c r="E125" s="217" t="s">
        <v>132</v>
      </c>
      <c r="F125" s="218" t="s">
        <v>133</v>
      </c>
      <c r="G125" s="219" t="s">
        <v>122</v>
      </c>
      <c r="H125" s="220">
        <v>3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43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123</v>
      </c>
      <c r="AT125" s="228" t="s">
        <v>120</v>
      </c>
      <c r="AU125" s="228" t="s">
        <v>88</v>
      </c>
      <c r="AY125" s="14" t="s">
        <v>117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86</v>
      </c>
      <c r="BK125" s="229">
        <f>ROUND(I125*H125,2)</f>
        <v>0</v>
      </c>
      <c r="BL125" s="14" t="s">
        <v>123</v>
      </c>
      <c r="BM125" s="228" t="s">
        <v>134</v>
      </c>
    </row>
    <row r="126" s="2" customFormat="1" ht="24.15" customHeight="1">
      <c r="A126" s="35"/>
      <c r="B126" s="36"/>
      <c r="C126" s="216" t="s">
        <v>135</v>
      </c>
      <c r="D126" s="216" t="s">
        <v>120</v>
      </c>
      <c r="E126" s="217" t="s">
        <v>136</v>
      </c>
      <c r="F126" s="218" t="s">
        <v>137</v>
      </c>
      <c r="G126" s="219" t="s">
        <v>122</v>
      </c>
      <c r="H126" s="220">
        <v>3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43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123</v>
      </c>
      <c r="AT126" s="228" t="s">
        <v>120</v>
      </c>
      <c r="AU126" s="228" t="s">
        <v>88</v>
      </c>
      <c r="AY126" s="14" t="s">
        <v>117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86</v>
      </c>
      <c r="BK126" s="229">
        <f>ROUND(I126*H126,2)</f>
        <v>0</v>
      </c>
      <c r="BL126" s="14" t="s">
        <v>123</v>
      </c>
      <c r="BM126" s="228" t="s">
        <v>138</v>
      </c>
    </row>
    <row r="127" s="2" customFormat="1" ht="14.4" customHeight="1">
      <c r="A127" s="35"/>
      <c r="B127" s="36"/>
      <c r="C127" s="216" t="s">
        <v>139</v>
      </c>
      <c r="D127" s="216" t="s">
        <v>120</v>
      </c>
      <c r="E127" s="217" t="s">
        <v>140</v>
      </c>
      <c r="F127" s="218" t="s">
        <v>141</v>
      </c>
      <c r="G127" s="219" t="s">
        <v>122</v>
      </c>
      <c r="H127" s="220">
        <v>6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43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123</v>
      </c>
      <c r="AT127" s="228" t="s">
        <v>120</v>
      </c>
      <c r="AU127" s="228" t="s">
        <v>88</v>
      </c>
      <c r="AY127" s="14" t="s">
        <v>117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86</v>
      </c>
      <c r="BK127" s="229">
        <f>ROUND(I127*H127,2)</f>
        <v>0</v>
      </c>
      <c r="BL127" s="14" t="s">
        <v>123</v>
      </c>
      <c r="BM127" s="228" t="s">
        <v>142</v>
      </c>
    </row>
    <row r="128" s="2" customFormat="1" ht="24.15" customHeight="1">
      <c r="A128" s="35"/>
      <c r="B128" s="36"/>
      <c r="C128" s="216" t="s">
        <v>143</v>
      </c>
      <c r="D128" s="216" t="s">
        <v>120</v>
      </c>
      <c r="E128" s="217" t="s">
        <v>144</v>
      </c>
      <c r="F128" s="218" t="s">
        <v>145</v>
      </c>
      <c r="G128" s="219" t="s">
        <v>122</v>
      </c>
      <c r="H128" s="220">
        <v>3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43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123</v>
      </c>
      <c r="AT128" s="228" t="s">
        <v>120</v>
      </c>
      <c r="AU128" s="228" t="s">
        <v>88</v>
      </c>
      <c r="AY128" s="14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86</v>
      </c>
      <c r="BK128" s="229">
        <f>ROUND(I128*H128,2)</f>
        <v>0</v>
      </c>
      <c r="BL128" s="14" t="s">
        <v>123</v>
      </c>
      <c r="BM128" s="228" t="s">
        <v>146</v>
      </c>
    </row>
    <row r="129" s="2" customFormat="1" ht="14.4" customHeight="1">
      <c r="A129" s="35"/>
      <c r="B129" s="36"/>
      <c r="C129" s="216" t="s">
        <v>147</v>
      </c>
      <c r="D129" s="216" t="s">
        <v>120</v>
      </c>
      <c r="E129" s="217" t="s">
        <v>148</v>
      </c>
      <c r="F129" s="218" t="s">
        <v>149</v>
      </c>
      <c r="G129" s="219" t="s">
        <v>122</v>
      </c>
      <c r="H129" s="220">
        <v>3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43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123</v>
      </c>
      <c r="AT129" s="228" t="s">
        <v>120</v>
      </c>
      <c r="AU129" s="228" t="s">
        <v>88</v>
      </c>
      <c r="AY129" s="14" t="s">
        <v>117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86</v>
      </c>
      <c r="BK129" s="229">
        <f>ROUND(I129*H129,2)</f>
        <v>0</v>
      </c>
      <c r="BL129" s="14" t="s">
        <v>123</v>
      </c>
      <c r="BM129" s="228" t="s">
        <v>150</v>
      </c>
    </row>
    <row r="130" s="2" customFormat="1" ht="14.4" customHeight="1">
      <c r="A130" s="35"/>
      <c r="B130" s="36"/>
      <c r="C130" s="216" t="s">
        <v>151</v>
      </c>
      <c r="D130" s="216" t="s">
        <v>120</v>
      </c>
      <c r="E130" s="217" t="s">
        <v>152</v>
      </c>
      <c r="F130" s="218" t="s">
        <v>153</v>
      </c>
      <c r="G130" s="219" t="s">
        <v>122</v>
      </c>
      <c r="H130" s="220">
        <v>6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43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123</v>
      </c>
      <c r="AT130" s="228" t="s">
        <v>120</v>
      </c>
      <c r="AU130" s="228" t="s">
        <v>88</v>
      </c>
      <c r="AY130" s="14" t="s">
        <v>117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86</v>
      </c>
      <c r="BK130" s="229">
        <f>ROUND(I130*H130,2)</f>
        <v>0</v>
      </c>
      <c r="BL130" s="14" t="s">
        <v>123</v>
      </c>
      <c r="BM130" s="228" t="s">
        <v>154</v>
      </c>
    </row>
    <row r="131" s="2" customFormat="1" ht="14.4" customHeight="1">
      <c r="A131" s="35"/>
      <c r="B131" s="36"/>
      <c r="C131" s="216" t="s">
        <v>155</v>
      </c>
      <c r="D131" s="216" t="s">
        <v>120</v>
      </c>
      <c r="E131" s="217" t="s">
        <v>155</v>
      </c>
      <c r="F131" s="218" t="s">
        <v>156</v>
      </c>
      <c r="G131" s="219" t="s">
        <v>122</v>
      </c>
      <c r="H131" s="220">
        <v>3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43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123</v>
      </c>
      <c r="AT131" s="228" t="s">
        <v>120</v>
      </c>
      <c r="AU131" s="228" t="s">
        <v>88</v>
      </c>
      <c r="AY131" s="14" t="s">
        <v>117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86</v>
      </c>
      <c r="BK131" s="229">
        <f>ROUND(I131*H131,2)</f>
        <v>0</v>
      </c>
      <c r="BL131" s="14" t="s">
        <v>123</v>
      </c>
      <c r="BM131" s="228" t="s">
        <v>157</v>
      </c>
    </row>
    <row r="132" s="12" customFormat="1" ht="22.8" customHeight="1">
      <c r="A132" s="12"/>
      <c r="B132" s="200"/>
      <c r="C132" s="201"/>
      <c r="D132" s="202" t="s">
        <v>77</v>
      </c>
      <c r="E132" s="214" t="s">
        <v>125</v>
      </c>
      <c r="F132" s="214" t="s">
        <v>158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SUM(P133:P136)</f>
        <v>0</v>
      </c>
      <c r="Q132" s="208"/>
      <c r="R132" s="209">
        <f>SUM(R133:R136)</f>
        <v>0</v>
      </c>
      <c r="S132" s="208"/>
      <c r="T132" s="210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86</v>
      </c>
      <c r="AT132" s="212" t="s">
        <v>77</v>
      </c>
      <c r="AU132" s="212" t="s">
        <v>86</v>
      </c>
      <c r="AY132" s="211" t="s">
        <v>117</v>
      </c>
      <c r="BK132" s="213">
        <f>SUM(BK133:BK136)</f>
        <v>0</v>
      </c>
    </row>
    <row r="133" s="2" customFormat="1" ht="14.4" customHeight="1">
      <c r="A133" s="35"/>
      <c r="B133" s="36"/>
      <c r="C133" s="216" t="s">
        <v>159</v>
      </c>
      <c r="D133" s="216" t="s">
        <v>120</v>
      </c>
      <c r="E133" s="217" t="s">
        <v>160</v>
      </c>
      <c r="F133" s="218" t="s">
        <v>161</v>
      </c>
      <c r="G133" s="219" t="s">
        <v>1</v>
      </c>
      <c r="H133" s="220">
        <v>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43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123</v>
      </c>
      <c r="AT133" s="228" t="s">
        <v>120</v>
      </c>
      <c r="AU133" s="228" t="s">
        <v>88</v>
      </c>
      <c r="AY133" s="14" t="s">
        <v>117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86</v>
      </c>
      <c r="BK133" s="229">
        <f>ROUND(I133*H133,2)</f>
        <v>0</v>
      </c>
      <c r="BL133" s="14" t="s">
        <v>123</v>
      </c>
      <c r="BM133" s="228" t="s">
        <v>162</v>
      </c>
    </row>
    <row r="134" s="2" customFormat="1">
      <c r="A134" s="35"/>
      <c r="B134" s="36"/>
      <c r="C134" s="37"/>
      <c r="D134" s="230" t="s">
        <v>163</v>
      </c>
      <c r="E134" s="37"/>
      <c r="F134" s="231" t="s">
        <v>164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163</v>
      </c>
      <c r="AU134" s="14" t="s">
        <v>88</v>
      </c>
    </row>
    <row r="135" s="2" customFormat="1" ht="14.4" customHeight="1">
      <c r="A135" s="35"/>
      <c r="B135" s="36"/>
      <c r="C135" s="216" t="s">
        <v>14</v>
      </c>
      <c r="D135" s="216" t="s">
        <v>120</v>
      </c>
      <c r="E135" s="217" t="s">
        <v>165</v>
      </c>
      <c r="F135" s="218" t="s">
        <v>166</v>
      </c>
      <c r="G135" s="219" t="s">
        <v>1</v>
      </c>
      <c r="H135" s="220">
        <v>0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43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123</v>
      </c>
      <c r="AT135" s="228" t="s">
        <v>120</v>
      </c>
      <c r="AU135" s="228" t="s">
        <v>88</v>
      </c>
      <c r="AY135" s="14" t="s">
        <v>117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86</v>
      </c>
      <c r="BK135" s="229">
        <f>ROUND(I135*H135,2)</f>
        <v>0</v>
      </c>
      <c r="BL135" s="14" t="s">
        <v>123</v>
      </c>
      <c r="BM135" s="228" t="s">
        <v>167</v>
      </c>
    </row>
    <row r="136" s="2" customFormat="1">
      <c r="A136" s="35"/>
      <c r="B136" s="36"/>
      <c r="C136" s="37"/>
      <c r="D136" s="230" t="s">
        <v>163</v>
      </c>
      <c r="E136" s="37"/>
      <c r="F136" s="231" t="s">
        <v>168</v>
      </c>
      <c r="G136" s="37"/>
      <c r="H136" s="37"/>
      <c r="I136" s="232"/>
      <c r="J136" s="37"/>
      <c r="K136" s="37"/>
      <c r="L136" s="41"/>
      <c r="M136" s="235"/>
      <c r="N136" s="236"/>
      <c r="O136" s="237"/>
      <c r="P136" s="237"/>
      <c r="Q136" s="237"/>
      <c r="R136" s="237"/>
      <c r="S136" s="237"/>
      <c r="T136" s="238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163</v>
      </c>
      <c r="AU136" s="14" t="s">
        <v>88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uoqtyXnXhC6t8lBRb8hBzpj9wuBDIiZGs4PALX0pYMJXVsiye77eYLqqYBYyrRkIEAM8I79D59kKR2qUMgU9wA==" hashValue="9RzwtXMjvUCunCvO01PIr+JCxFJgiAMOE9tmOlJm6CPyxJHc0fDLwbwJVBDsdO4BsPYwfFlU8/B9Gy9otHrmjQ==" algorithmName="SHA-512" password="CC35"/>
  <autoFilter ref="C118:K13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2020-08-04T12:46:53Z</dcterms:created>
  <dcterms:modified xsi:type="dcterms:W3CDTF">2020-08-04T12:46:56Z</dcterms:modified>
</cp:coreProperties>
</file>