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1 - Úprava kanceláří ..." sheetId="2" r:id="rId2"/>
    <sheet name="SO.02 - Úprava prostor v ..." sheetId="3" r:id="rId3"/>
    <sheet name="SO.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'SO.01 - Úprava kanceláří ...'!$C$137:$K$324</definedName>
    <definedName name="_xlnm.Print_Area" localSheetId="1">'SO.01 - Úprava kanceláří ...'!$C$4:$J$76,'SO.01 - Úprava kanceláří ...'!$C$82:$J$119,'SO.01 - Úprava kanceláří ...'!$C$125:$K$324</definedName>
    <definedName name="_xlnm.Print_Titles" localSheetId="1">'SO.01 - Úprava kanceláří ...'!$137:$137</definedName>
    <definedName name="_xlnm._FilterDatabase" localSheetId="2" hidden="1">'SO.02 - Úprava prostor v ...'!$C$135:$K$762</definedName>
    <definedName name="_xlnm.Print_Area" localSheetId="2">'SO.02 - Úprava prostor v ...'!$C$4:$J$76,'SO.02 - Úprava prostor v ...'!$C$82:$J$117,'SO.02 - Úprava prostor v ...'!$C$123:$K$762</definedName>
    <definedName name="_xlnm.Print_Titles" localSheetId="2">'SO.02 - Úprava prostor v ...'!$135:$135</definedName>
    <definedName name="_xlnm._FilterDatabase" localSheetId="3" hidden="1">'SO.03 - VRN'!$C$119:$K$127</definedName>
    <definedName name="_xlnm.Print_Area" localSheetId="3">'SO.03 - VRN'!$C$4:$J$76,'SO.03 - VRN'!$C$82:$J$101,'SO.03 - VRN'!$C$107:$K$127</definedName>
    <definedName name="_xlnm.Print_Titles" localSheetId="3">'SO.03 - VRN'!$119:$119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97"/>
  <c i="4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4"/>
  <c r="BH754"/>
  <c r="BG754"/>
  <c r="BF754"/>
  <c r="T754"/>
  <c r="R754"/>
  <c r="P754"/>
  <c r="BI749"/>
  <c r="BH749"/>
  <c r="BG749"/>
  <c r="BF749"/>
  <c r="T749"/>
  <c r="R749"/>
  <c r="P749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1"/>
  <c r="BH741"/>
  <c r="BG741"/>
  <c r="BF741"/>
  <c r="T741"/>
  <c r="R741"/>
  <c r="P741"/>
  <c r="BI739"/>
  <c r="BH739"/>
  <c r="BG739"/>
  <c r="BF739"/>
  <c r="T739"/>
  <c r="R739"/>
  <c r="P739"/>
  <c r="BI736"/>
  <c r="BH736"/>
  <c r="BG736"/>
  <c r="BF736"/>
  <c r="T736"/>
  <c r="R736"/>
  <c r="P736"/>
  <c r="BI726"/>
  <c r="BH726"/>
  <c r="BG726"/>
  <c r="BF726"/>
  <c r="T726"/>
  <c r="R726"/>
  <c r="P726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06"/>
  <c r="BH706"/>
  <c r="BG706"/>
  <c r="BF706"/>
  <c r="T706"/>
  <c r="R706"/>
  <c r="P706"/>
  <c r="BI690"/>
  <c r="BH690"/>
  <c r="BG690"/>
  <c r="BF690"/>
  <c r="T690"/>
  <c r="R690"/>
  <c r="P690"/>
  <c r="BI687"/>
  <c r="BH687"/>
  <c r="BG687"/>
  <c r="BF687"/>
  <c r="T687"/>
  <c r="R687"/>
  <c r="P687"/>
  <c r="BI671"/>
  <c r="BH671"/>
  <c r="BG671"/>
  <c r="BF671"/>
  <c r="T671"/>
  <c r="R671"/>
  <c r="P671"/>
  <c r="BI668"/>
  <c r="BH668"/>
  <c r="BG668"/>
  <c r="BF668"/>
  <c r="T668"/>
  <c r="R668"/>
  <c r="P668"/>
  <c r="BI649"/>
  <c r="BH649"/>
  <c r="BG649"/>
  <c r="BF649"/>
  <c r="T649"/>
  <c r="R649"/>
  <c r="P649"/>
  <c r="BI648"/>
  <c r="BH648"/>
  <c r="BG648"/>
  <c r="BF648"/>
  <c r="T648"/>
  <c r="R648"/>
  <c r="P648"/>
  <c r="BI646"/>
  <c r="BH646"/>
  <c r="BG646"/>
  <c r="BF646"/>
  <c r="T646"/>
  <c r="R646"/>
  <c r="P646"/>
  <c r="BI645"/>
  <c r="BH645"/>
  <c r="BG645"/>
  <c r="BF645"/>
  <c r="T645"/>
  <c r="R645"/>
  <c r="P645"/>
  <c r="BI642"/>
  <c r="BH642"/>
  <c r="BG642"/>
  <c r="BF642"/>
  <c r="T642"/>
  <c r="R642"/>
  <c r="P642"/>
  <c r="BI641"/>
  <c r="BH641"/>
  <c r="BG641"/>
  <c r="BF641"/>
  <c r="T641"/>
  <c r="R641"/>
  <c r="P641"/>
  <c r="BI634"/>
  <c r="BH634"/>
  <c r="BG634"/>
  <c r="BF634"/>
  <c r="T634"/>
  <c r="R634"/>
  <c r="P634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1"/>
  <c r="BH621"/>
  <c r="BG621"/>
  <c r="BF621"/>
  <c r="T621"/>
  <c r="R621"/>
  <c r="P621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09"/>
  <c r="BH609"/>
  <c r="BG609"/>
  <c r="BF609"/>
  <c r="T609"/>
  <c r="R609"/>
  <c r="P609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7"/>
  <c r="BH577"/>
  <c r="BG577"/>
  <c r="BF577"/>
  <c r="T577"/>
  <c r="R577"/>
  <c r="P577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62"/>
  <c r="BH562"/>
  <c r="BG562"/>
  <c r="BF562"/>
  <c r="T562"/>
  <c r="R562"/>
  <c r="P562"/>
  <c r="BI561"/>
  <c r="BH561"/>
  <c r="BG561"/>
  <c r="BF561"/>
  <c r="T561"/>
  <c r="R561"/>
  <c r="P561"/>
  <c r="BI557"/>
  <c r="BH557"/>
  <c r="BG557"/>
  <c r="BF557"/>
  <c r="T557"/>
  <c r="R557"/>
  <c r="P557"/>
  <c r="BI556"/>
  <c r="BH556"/>
  <c r="BG556"/>
  <c r="BF556"/>
  <c r="T556"/>
  <c r="R556"/>
  <c r="P556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6"/>
  <c r="BH516"/>
  <c r="BG516"/>
  <c r="BF516"/>
  <c r="T516"/>
  <c r="R516"/>
  <c r="P516"/>
  <c r="BI502"/>
  <c r="BH502"/>
  <c r="BG502"/>
  <c r="BF502"/>
  <c r="T502"/>
  <c r="R502"/>
  <c r="P502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1"/>
  <c r="BH441"/>
  <c r="BG441"/>
  <c r="BF441"/>
  <c r="T441"/>
  <c r="R441"/>
  <c r="P441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R344"/>
  <c r="P344"/>
  <c r="BI343"/>
  <c r="BH343"/>
  <c r="BG343"/>
  <c r="BF343"/>
  <c r="T343"/>
  <c r="R343"/>
  <c r="P343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0"/>
  <c r="BH310"/>
  <c r="BG310"/>
  <c r="BF310"/>
  <c r="T310"/>
  <c r="R310"/>
  <c r="P310"/>
  <c r="BI301"/>
  <c r="BH301"/>
  <c r="BG301"/>
  <c r="BF301"/>
  <c r="T301"/>
  <c r="R301"/>
  <c r="P301"/>
  <c r="BI295"/>
  <c r="BH295"/>
  <c r="BG295"/>
  <c r="BF295"/>
  <c r="T295"/>
  <c r="R295"/>
  <c r="P295"/>
  <c r="BI294"/>
  <c r="BH294"/>
  <c r="BG294"/>
  <c r="BF294"/>
  <c r="T294"/>
  <c r="R294"/>
  <c r="P294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77"/>
  <c r="BH277"/>
  <c r="BG277"/>
  <c r="BF277"/>
  <c r="T277"/>
  <c r="R277"/>
  <c r="P277"/>
  <c r="BI274"/>
  <c r="BH274"/>
  <c r="BG274"/>
  <c r="BF274"/>
  <c r="T274"/>
  <c r="R274"/>
  <c r="P274"/>
  <c r="BI266"/>
  <c r="BH266"/>
  <c r="BG266"/>
  <c r="BF266"/>
  <c r="T266"/>
  <c r="R266"/>
  <c r="P266"/>
  <c r="BI250"/>
  <c r="BH250"/>
  <c r="BG250"/>
  <c r="BF250"/>
  <c r="T250"/>
  <c r="R250"/>
  <c r="P250"/>
  <c r="BI240"/>
  <c r="BH240"/>
  <c r="BG240"/>
  <c r="BF240"/>
  <c r="T240"/>
  <c r="R240"/>
  <c r="P240"/>
  <c r="BI239"/>
  <c r="BH239"/>
  <c r="BG239"/>
  <c r="BF239"/>
  <c r="T239"/>
  <c r="R239"/>
  <c r="P239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03"/>
  <c r="BH203"/>
  <c r="BG203"/>
  <c r="BF203"/>
  <c r="T203"/>
  <c r="R203"/>
  <c r="P203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54"/>
  <c r="BH154"/>
  <c r="BG154"/>
  <c r="BF154"/>
  <c r="T154"/>
  <c r="R154"/>
  <c r="P154"/>
  <c r="BI149"/>
  <c r="BH149"/>
  <c r="BG149"/>
  <c r="BF149"/>
  <c r="T149"/>
  <c r="T138"/>
  <c r="R149"/>
  <c r="R138"/>
  <c r="P149"/>
  <c r="P138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324"/>
  <c r="BH324"/>
  <c r="BG324"/>
  <c r="BF324"/>
  <c r="T324"/>
  <c r="T323"/>
  <c r="R324"/>
  <c r="R323"/>
  <c r="P324"/>
  <c r="P323"/>
  <c r="BI322"/>
  <c r="BH322"/>
  <c r="BG322"/>
  <c r="BF322"/>
  <c r="T322"/>
  <c r="T321"/>
  <c r="R322"/>
  <c r="R321"/>
  <c r="P322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J135"/>
  <c r="J134"/>
  <c r="F134"/>
  <c r="F132"/>
  <c r="E130"/>
  <c r="J92"/>
  <c r="J91"/>
  <c r="F91"/>
  <c r="F89"/>
  <c r="E87"/>
  <c r="J18"/>
  <c r="E18"/>
  <c r="F92"/>
  <c r="J17"/>
  <c r="J12"/>
  <c r="J132"/>
  <c r="E7"/>
  <c r="E85"/>
  <c i="1" r="L90"/>
  <c r="AM90"/>
  <c r="AM89"/>
  <c r="L89"/>
  <c r="AM87"/>
  <c r="L87"/>
  <c r="L85"/>
  <c r="L84"/>
  <c i="4" r="BK127"/>
  <c r="BK125"/>
  <c r="J123"/>
  <c i="3" r="J746"/>
  <c r="BK736"/>
  <c r="J726"/>
  <c r="BK706"/>
  <c r="BK690"/>
  <c r="BK687"/>
  <c r="J671"/>
  <c r="J648"/>
  <c r="J646"/>
  <c r="J645"/>
  <c r="J641"/>
  <c r="J634"/>
  <c r="J632"/>
  <c r="J630"/>
  <c r="BK614"/>
  <c r="J606"/>
  <c r="BK604"/>
  <c r="BK603"/>
  <c r="J602"/>
  <c r="J591"/>
  <c r="J590"/>
  <c r="J585"/>
  <c r="BK577"/>
  <c r="BK573"/>
  <c r="J561"/>
  <c r="BK557"/>
  <c r="J556"/>
  <c r="BK545"/>
  <c r="BK542"/>
  <c r="BK539"/>
  <c r="J525"/>
  <c r="BK520"/>
  <c r="J516"/>
  <c r="J500"/>
  <c r="BK499"/>
  <c r="J498"/>
  <c r="BK491"/>
  <c r="BK489"/>
  <c r="BK485"/>
  <c r="BK482"/>
  <c r="J481"/>
  <c r="BK476"/>
  <c r="BK475"/>
  <c r="BK474"/>
  <c r="BK472"/>
  <c r="J438"/>
  <c r="BK437"/>
  <c r="J433"/>
  <c r="BK432"/>
  <c r="J431"/>
  <c r="BK428"/>
  <c r="J427"/>
  <c r="J424"/>
  <c r="J422"/>
  <c r="J421"/>
  <c r="BK420"/>
  <c r="BK416"/>
  <c r="J391"/>
  <c r="BK390"/>
  <c r="J389"/>
  <c r="BK387"/>
  <c r="BK386"/>
  <c r="BK385"/>
  <c r="J384"/>
  <c r="BK382"/>
  <c r="BK380"/>
  <c r="J379"/>
  <c r="BK371"/>
  <c r="BK368"/>
  <c r="J367"/>
  <c r="J365"/>
  <c r="BK363"/>
  <c r="BK352"/>
  <c r="J351"/>
  <c r="BK348"/>
  <c r="BK347"/>
  <c r="BK344"/>
  <c r="BK325"/>
  <c r="J324"/>
  <c r="BK323"/>
  <c r="J310"/>
  <c r="BK301"/>
  <c r="J295"/>
  <c r="BK287"/>
  <c r="BK286"/>
  <c r="BK284"/>
  <c r="BK250"/>
  <c r="J221"/>
  <c r="J203"/>
  <c r="J140"/>
  <c i="2" r="BK324"/>
  <c r="J324"/>
  <c r="BK322"/>
  <c r="J322"/>
  <c r="J320"/>
  <c r="J318"/>
  <c r="J317"/>
  <c r="J316"/>
  <c r="BK314"/>
  <c r="BK313"/>
  <c r="J312"/>
  <c r="BK310"/>
  <c r="J309"/>
  <c r="BK305"/>
  <c r="BK300"/>
  <c r="J299"/>
  <c r="BK294"/>
  <c r="J293"/>
  <c r="J292"/>
  <c r="J284"/>
  <c r="BK282"/>
  <c r="J281"/>
  <c r="BK279"/>
  <c r="J273"/>
  <c r="BK269"/>
  <c r="J268"/>
  <c r="BK267"/>
  <c r="BK266"/>
  <c r="J263"/>
  <c r="J261"/>
  <c r="BK258"/>
  <c r="BK257"/>
  <c r="J255"/>
  <c r="BK253"/>
  <c r="BK252"/>
  <c r="J249"/>
  <c r="BK247"/>
  <c r="J246"/>
  <c r="BK245"/>
  <c r="BK237"/>
  <c r="J236"/>
  <c r="BK233"/>
  <c r="J232"/>
  <c r="BK228"/>
  <c r="J227"/>
  <c r="J224"/>
  <c r="BK219"/>
  <c r="J218"/>
  <c r="BK216"/>
  <c r="BK215"/>
  <c r="J211"/>
  <c r="BK210"/>
  <c r="BK209"/>
  <c r="J207"/>
  <c r="J206"/>
  <c r="BK205"/>
  <c r="BK204"/>
  <c r="BK202"/>
  <c r="BK199"/>
  <c r="BK198"/>
  <c r="BK196"/>
  <c r="BK192"/>
  <c r="BK191"/>
  <c r="BK184"/>
  <c r="J182"/>
  <c r="BK181"/>
  <c r="BK180"/>
  <c r="J179"/>
  <c r="J173"/>
  <c r="BK164"/>
  <c r="BK162"/>
  <c r="J157"/>
  <c r="BK155"/>
  <c r="BK154"/>
  <c r="J153"/>
  <c r="J152"/>
  <c r="BK150"/>
  <c r="J145"/>
  <c r="BK143"/>
  <c i="1" r="AS94"/>
  <c i="4" r="J125"/>
  <c r="BK123"/>
  <c i="3" r="BK762"/>
  <c r="J762"/>
  <c r="BK761"/>
  <c r="J761"/>
  <c r="BK760"/>
  <c r="J760"/>
  <c r="BK754"/>
  <c r="J754"/>
  <c r="BK749"/>
  <c r="J749"/>
  <c r="BK747"/>
  <c r="J745"/>
  <c r="J744"/>
  <c r="BK739"/>
  <c r="J736"/>
  <c r="BK726"/>
  <c r="J719"/>
  <c r="BK718"/>
  <c r="BK717"/>
  <c r="BK671"/>
  <c r="J668"/>
  <c r="BK649"/>
  <c r="J649"/>
  <c r="BK648"/>
  <c r="BK646"/>
  <c r="BK641"/>
  <c r="J631"/>
  <c r="J629"/>
  <c r="J621"/>
  <c r="J620"/>
  <c r="BK617"/>
  <c r="J604"/>
  <c r="BK590"/>
  <c r="J589"/>
  <c r="BK583"/>
  <c r="BK581"/>
  <c r="J577"/>
  <c r="BK575"/>
  <c r="BK574"/>
  <c r="J562"/>
  <c r="BK561"/>
  <c r="BK556"/>
  <c r="J542"/>
  <c r="J539"/>
  <c r="J517"/>
  <c r="BK502"/>
  <c r="BK500"/>
  <c r="BK498"/>
  <c r="BK494"/>
  <c r="BK493"/>
  <c r="BK492"/>
  <c r="J492"/>
  <c r="BK488"/>
  <c r="BK487"/>
  <c r="BK484"/>
  <c r="BK483"/>
  <c r="BK480"/>
  <c r="J478"/>
  <c r="BK473"/>
  <c r="J472"/>
  <c r="J471"/>
  <c r="J470"/>
  <c r="BK464"/>
  <c r="BK460"/>
  <c r="J456"/>
  <c r="J452"/>
  <c r="J441"/>
  <c r="J439"/>
  <c r="BK438"/>
  <c r="J437"/>
  <c r="J434"/>
  <c r="BK431"/>
  <c r="BK430"/>
  <c r="BK429"/>
  <c r="J428"/>
  <c r="BK427"/>
  <c r="BK426"/>
  <c r="BK425"/>
  <c r="BK421"/>
  <c r="BK419"/>
  <c r="BK418"/>
  <c r="BK417"/>
  <c r="BK391"/>
  <c r="BK389"/>
  <c r="J386"/>
  <c r="J382"/>
  <c r="J381"/>
  <c r="BK376"/>
  <c r="J375"/>
  <c r="BK374"/>
  <c r="BK373"/>
  <c r="BK372"/>
  <c r="J370"/>
  <c r="J369"/>
  <c r="BK367"/>
  <c r="BK364"/>
  <c r="J361"/>
  <c r="BK360"/>
  <c r="J358"/>
  <c r="BK355"/>
  <c r="BK354"/>
  <c r="J348"/>
  <c r="J343"/>
  <c r="BK326"/>
  <c r="J325"/>
  <c r="BK295"/>
  <c r="BK294"/>
  <c r="J288"/>
  <c r="J286"/>
  <c r="BK283"/>
  <c r="J277"/>
  <c r="J250"/>
  <c r="J240"/>
  <c r="J239"/>
  <c r="BK215"/>
  <c r="BK203"/>
  <c r="BK181"/>
  <c r="BK176"/>
  <c r="BK154"/>
  <c r="BK149"/>
  <c r="J141"/>
  <c r="BK140"/>
  <c r="J139"/>
  <c i="2" r="BK320"/>
  <c r="BK318"/>
  <c r="J314"/>
  <c r="J313"/>
  <c r="BK312"/>
  <c r="J311"/>
  <c r="J307"/>
  <c r="J305"/>
  <c r="J304"/>
  <c r="BK303"/>
  <c r="J300"/>
  <c r="BK298"/>
  <c r="J296"/>
  <c r="J295"/>
  <c r="J294"/>
  <c r="BK293"/>
  <c r="BK292"/>
  <c r="J291"/>
  <c r="BK289"/>
  <c r="BK287"/>
  <c r="J286"/>
  <c r="J282"/>
  <c r="J278"/>
  <c r="BK275"/>
  <c r="BK274"/>
  <c r="BK273"/>
  <c r="BK272"/>
  <c r="BK271"/>
  <c r="J270"/>
  <c r="J266"/>
  <c r="BK265"/>
  <c r="J264"/>
  <c r="J259"/>
  <c r="J258"/>
  <c r="BK254"/>
  <c r="J251"/>
  <c r="BK250"/>
  <c r="BK249"/>
  <c r="BK248"/>
  <c r="J247"/>
  <c r="J242"/>
  <c r="BK241"/>
  <c r="BK240"/>
  <c r="J238"/>
  <c r="J237"/>
  <c r="BK236"/>
  <c r="J235"/>
  <c r="BK234"/>
  <c r="J233"/>
  <c r="BK231"/>
  <c r="BK230"/>
  <c r="BK229"/>
  <c r="J228"/>
  <c r="J223"/>
  <c r="J221"/>
  <c r="BK218"/>
  <c r="J217"/>
  <c r="J216"/>
  <c r="BK214"/>
  <c r="BK212"/>
  <c r="BK207"/>
  <c r="BK206"/>
  <c r="BK203"/>
  <c r="BK201"/>
  <c r="BK200"/>
  <c r="J199"/>
  <c r="J197"/>
  <c r="BK193"/>
  <c r="J192"/>
  <c r="J191"/>
  <c r="J190"/>
  <c r="BK189"/>
  <c r="BK188"/>
  <c r="BK187"/>
  <c r="J185"/>
  <c r="J180"/>
  <c r="J174"/>
  <c r="BK172"/>
  <c r="BK171"/>
  <c r="J171"/>
  <c r="BK170"/>
  <c r="J170"/>
  <c r="BK168"/>
  <c r="BK167"/>
  <c r="J165"/>
  <c r="J164"/>
  <c r="J163"/>
  <c r="J162"/>
  <c r="J161"/>
  <c r="J160"/>
  <c r="BK157"/>
  <c r="J155"/>
  <c r="J154"/>
  <c r="BK153"/>
  <c r="BK152"/>
  <c r="BK149"/>
  <c r="J147"/>
  <c r="BK146"/>
  <c r="BK144"/>
  <c r="J143"/>
  <c r="BK142"/>
  <c r="BK140"/>
  <c i="4" r="J127"/>
  <c i="3" r="BK745"/>
  <c r="J741"/>
  <c r="J739"/>
  <c r="BK719"/>
  <c r="J718"/>
  <c r="J717"/>
  <c r="BK716"/>
  <c r="J706"/>
  <c r="J690"/>
  <c r="BK668"/>
  <c r="J642"/>
  <c r="BK632"/>
  <c r="BK631"/>
  <c r="J617"/>
  <c r="J614"/>
  <c r="BK609"/>
  <c r="BK605"/>
  <c r="J603"/>
  <c r="BK602"/>
  <c r="BK594"/>
  <c r="J592"/>
  <c r="BK589"/>
  <c r="BK585"/>
  <c r="J584"/>
  <c r="J582"/>
  <c r="J581"/>
  <c r="J575"/>
  <c r="BK562"/>
  <c r="J557"/>
  <c r="J545"/>
  <c r="BK524"/>
  <c r="BK523"/>
  <c r="J520"/>
  <c r="J499"/>
  <c r="J496"/>
  <c r="J495"/>
  <c r="BK490"/>
  <c r="J489"/>
  <c r="J488"/>
  <c r="J487"/>
  <c r="J486"/>
  <c r="J484"/>
  <c r="J482"/>
  <c r="BK481"/>
  <c r="J480"/>
  <c r="BK479"/>
  <c r="J475"/>
  <c r="BK470"/>
  <c r="J464"/>
  <c r="J460"/>
  <c r="BK452"/>
  <c r="BK441"/>
  <c r="BK439"/>
  <c r="BK434"/>
  <c r="J430"/>
  <c r="J425"/>
  <c r="BK424"/>
  <c r="J423"/>
  <c r="J420"/>
  <c r="J416"/>
  <c r="BK392"/>
  <c r="J387"/>
  <c r="J385"/>
  <c r="BK378"/>
  <c r="J377"/>
  <c r="J376"/>
  <c r="BK375"/>
  <c r="J374"/>
  <c r="J373"/>
  <c r="J372"/>
  <c r="J371"/>
  <c r="J368"/>
  <c r="J366"/>
  <c r="BK365"/>
  <c r="J364"/>
  <c r="J362"/>
  <c r="BK361"/>
  <c r="J360"/>
  <c r="J359"/>
  <c r="BK358"/>
  <c r="J355"/>
  <c r="J354"/>
  <c r="J352"/>
  <c r="BK351"/>
  <c r="J347"/>
  <c r="J344"/>
  <c r="J326"/>
  <c r="J301"/>
  <c r="J294"/>
  <c r="BK288"/>
  <c r="J287"/>
  <c r="BK285"/>
  <c r="J284"/>
  <c r="J283"/>
  <c r="BK277"/>
  <c r="J274"/>
  <c r="J266"/>
  <c r="BK240"/>
  <c r="BK218"/>
  <c r="J215"/>
  <c r="BK180"/>
  <c r="BK177"/>
  <c r="J176"/>
  <c r="J154"/>
  <c r="J149"/>
  <c r="BK141"/>
  <c i="2" r="BK309"/>
  <c r="BK307"/>
  <c r="BK304"/>
  <c r="J303"/>
  <c r="J301"/>
  <c r="BK299"/>
  <c r="J298"/>
  <c r="BK296"/>
  <c r="BK290"/>
  <c r="J289"/>
  <c r="J287"/>
  <c r="BK286"/>
  <c r="BK281"/>
  <c r="J279"/>
  <c r="BK276"/>
  <c r="J275"/>
  <c r="J274"/>
  <c r="J271"/>
  <c r="BK264"/>
  <c r="BK262"/>
  <c r="J257"/>
  <c r="J256"/>
  <c r="BK255"/>
  <c r="BK251"/>
  <c r="J250"/>
  <c r="J248"/>
  <c r="BK246"/>
  <c r="J245"/>
  <c r="J243"/>
  <c r="BK242"/>
  <c r="J240"/>
  <c r="BK238"/>
  <c r="BK235"/>
  <c r="J230"/>
  <c r="J225"/>
  <c r="BK222"/>
  <c r="BK220"/>
  <c r="J219"/>
  <c r="BK217"/>
  <c r="J214"/>
  <c r="BK213"/>
  <c r="J209"/>
  <c r="BK208"/>
  <c r="J203"/>
  <c r="J202"/>
  <c r="J198"/>
  <c r="J195"/>
  <c r="BK194"/>
  <c r="J193"/>
  <c r="BK190"/>
  <c r="J189"/>
  <c r="J188"/>
  <c r="J187"/>
  <c r="BK185"/>
  <c r="BK182"/>
  <c r="J181"/>
  <c r="BK179"/>
  <c r="BK178"/>
  <c r="BK177"/>
  <c r="J176"/>
  <c r="J172"/>
  <c r="J167"/>
  <c r="J166"/>
  <c r="BK160"/>
  <c r="J159"/>
  <c r="J158"/>
  <c r="BK145"/>
  <c r="J144"/>
  <c r="J141"/>
  <c i="3" r="J747"/>
  <c r="BK746"/>
  <c r="BK744"/>
  <c r="BK741"/>
  <c r="J716"/>
  <c r="J687"/>
  <c r="BK645"/>
  <c r="BK642"/>
  <c r="BK634"/>
  <c r="BK630"/>
  <c r="BK629"/>
  <c r="BK621"/>
  <c r="BK620"/>
  <c r="J609"/>
  <c r="BK606"/>
  <c r="J605"/>
  <c r="J594"/>
  <c r="BK592"/>
  <c r="BK591"/>
  <c r="BK584"/>
  <c r="J583"/>
  <c r="BK582"/>
  <c r="J574"/>
  <c r="J573"/>
  <c r="BK525"/>
  <c r="J524"/>
  <c r="J523"/>
  <c r="BK517"/>
  <c r="BK516"/>
  <c r="J502"/>
  <c r="BK496"/>
  <c r="BK495"/>
  <c r="J494"/>
  <c r="J493"/>
  <c r="J491"/>
  <c r="J490"/>
  <c r="BK486"/>
  <c r="J485"/>
  <c r="J483"/>
  <c r="J479"/>
  <c r="BK478"/>
  <c r="J476"/>
  <c r="J474"/>
  <c r="J473"/>
  <c r="BK471"/>
  <c r="BK456"/>
  <c r="BK433"/>
  <c r="J432"/>
  <c r="J429"/>
  <c r="J426"/>
  <c r="BK423"/>
  <c r="BK422"/>
  <c r="J419"/>
  <c r="J418"/>
  <c r="J417"/>
  <c r="J392"/>
  <c r="J390"/>
  <c r="BK384"/>
  <c r="BK381"/>
  <c r="J380"/>
  <c r="BK379"/>
  <c r="J378"/>
  <c r="BK377"/>
  <c r="BK370"/>
  <c r="BK369"/>
  <c r="BK366"/>
  <c r="J363"/>
  <c r="BK362"/>
  <c r="BK359"/>
  <c r="BK343"/>
  <c r="BK324"/>
  <c r="J323"/>
  <c r="BK310"/>
  <c r="J285"/>
  <c r="BK274"/>
  <c r="BK266"/>
  <c r="BK239"/>
  <c r="BK221"/>
  <c r="J218"/>
  <c r="J181"/>
  <c r="J180"/>
  <c r="J177"/>
  <c r="BK139"/>
  <c i="2" r="BK317"/>
  <c r="BK316"/>
  <c r="BK311"/>
  <c r="J310"/>
  <c r="BK301"/>
  <c r="BK295"/>
  <c r="BK291"/>
  <c r="J290"/>
  <c r="BK284"/>
  <c r="BK278"/>
  <c r="J276"/>
  <c r="J272"/>
  <c r="BK270"/>
  <c r="J269"/>
  <c r="BK268"/>
  <c r="J267"/>
  <c r="J265"/>
  <c r="BK263"/>
  <c r="J262"/>
  <c r="BK261"/>
  <c r="BK259"/>
  <c r="BK256"/>
  <c r="J254"/>
  <c r="J253"/>
  <c r="J252"/>
  <c r="BK243"/>
  <c r="J241"/>
  <c r="J234"/>
  <c r="BK232"/>
  <c r="J231"/>
  <c r="J229"/>
  <c r="BK227"/>
  <c r="BK225"/>
  <c r="BK224"/>
  <c r="BK223"/>
  <c r="J222"/>
  <c r="BK221"/>
  <c r="J220"/>
  <c r="J215"/>
  <c r="J213"/>
  <c r="J212"/>
  <c r="BK211"/>
  <c r="J210"/>
  <c r="J208"/>
  <c r="J205"/>
  <c r="J204"/>
  <c r="J201"/>
  <c r="J200"/>
  <c r="BK197"/>
  <c r="J196"/>
  <c r="BK195"/>
  <c r="J194"/>
  <c r="J184"/>
  <c r="J178"/>
  <c r="J177"/>
  <c r="BK176"/>
  <c r="BK174"/>
  <c r="BK173"/>
  <c r="J168"/>
  <c r="BK166"/>
  <c r="BK165"/>
  <c r="BK163"/>
  <c r="BK161"/>
  <c r="BK159"/>
  <c r="BK158"/>
  <c r="J150"/>
  <c r="J149"/>
  <c r="BK147"/>
  <c r="J146"/>
  <c r="J142"/>
  <c r="BK141"/>
  <c r="J140"/>
  <c l="1" r="BK139"/>
  <c r="J139"/>
  <c r="J97"/>
  <c r="T139"/>
  <c r="BK151"/>
  <c r="J151"/>
  <c r="J99"/>
  <c r="T151"/>
  <c r="R156"/>
  <c r="BK175"/>
  <c r="J175"/>
  <c r="J102"/>
  <c r="T175"/>
  <c r="R183"/>
  <c r="T186"/>
  <c r="R226"/>
  <c r="P239"/>
  <c r="BK260"/>
  <c r="J260"/>
  <c r="J108"/>
  <c r="BK277"/>
  <c r="J277"/>
  <c r="J109"/>
  <c r="R277"/>
  <c r="P285"/>
  <c r="P288"/>
  <c r="T297"/>
  <c r="T302"/>
  <c r="T308"/>
  <c r="BK315"/>
  <c r="J315"/>
  <c r="J116"/>
  <c i="3" r="P153"/>
  <c r="P137"/>
  <c r="P282"/>
  <c r="P342"/>
  <c r="P353"/>
  <c r="BK357"/>
  <c r="J357"/>
  <c r="J104"/>
  <c r="P383"/>
  <c r="P388"/>
  <c r="P440"/>
  <c r="BK501"/>
  <c r="J501"/>
  <c r="J110"/>
  <c i="2" r="P139"/>
  <c r="R148"/>
  <c r="R151"/>
  <c r="P156"/>
  <c r="P169"/>
  <c r="R175"/>
  <c r="P183"/>
  <c r="R186"/>
  <c r="T226"/>
  <c r="T239"/>
  <c r="P244"/>
  <c r="R260"/>
  <c r="T277"/>
  <c r="R285"/>
  <c r="R288"/>
  <c r="P297"/>
  <c r="P302"/>
  <c r="BK308"/>
  <c r="J308"/>
  <c r="J115"/>
  <c r="T315"/>
  <c i="3" r="T153"/>
  <c r="T137"/>
  <c r="R282"/>
  <c r="T342"/>
  <c r="T353"/>
  <c r="R357"/>
  <c r="BK388"/>
  <c r="J388"/>
  <c r="J106"/>
  <c r="BK440"/>
  <c r="J440"/>
  <c r="J107"/>
  <c r="BK477"/>
  <c r="J477"/>
  <c r="J108"/>
  <c r="T477"/>
  <c r="P497"/>
  <c r="T501"/>
  <c r="R576"/>
  <c r="P593"/>
  <c r="BK647"/>
  <c r="J647"/>
  <c r="J114"/>
  <c r="T647"/>
  <c r="BK748"/>
  <c r="J748"/>
  <c r="J116"/>
  <c r="R748"/>
  <c i="2" r="BK148"/>
  <c r="J148"/>
  <c r="J98"/>
  <c r="T148"/>
  <c r="P151"/>
  <c r="T156"/>
  <c r="R169"/>
  <c r="BK183"/>
  <c r="J183"/>
  <c r="J103"/>
  <c r="T183"/>
  <c r="P186"/>
  <c r="P226"/>
  <c r="BK244"/>
  <c r="J244"/>
  <c r="J107"/>
  <c r="R244"/>
  <c r="P260"/>
  <c r="P277"/>
  <c r="T285"/>
  <c r="T288"/>
  <c r="R297"/>
  <c r="R302"/>
  <c r="P308"/>
  <c r="R315"/>
  <c i="3" r="BK153"/>
  <c r="J153"/>
  <c r="J99"/>
  <c r="BK282"/>
  <c r="J282"/>
  <c r="J100"/>
  <c r="BK342"/>
  <c r="J342"/>
  <c r="J101"/>
  <c r="BK353"/>
  <c r="J353"/>
  <c r="J102"/>
  <c r="P357"/>
  <c r="BK383"/>
  <c r="J383"/>
  <c r="J105"/>
  <c r="T383"/>
  <c r="T388"/>
  <c r="T440"/>
  <c r="R477"/>
  <c r="T497"/>
  <c r="R501"/>
  <c r="P576"/>
  <c r="T576"/>
  <c r="T593"/>
  <c r="P633"/>
  <c r="T633"/>
  <c r="R647"/>
  <c r="P740"/>
  <c r="T740"/>
  <c r="P748"/>
  <c i="2" r="R139"/>
  <c r="P148"/>
  <c r="BK156"/>
  <c r="J156"/>
  <c r="J100"/>
  <c r="BK169"/>
  <c r="J169"/>
  <c r="J101"/>
  <c r="T169"/>
  <c r="P175"/>
  <c r="BK186"/>
  <c r="J186"/>
  <c r="J104"/>
  <c r="BK226"/>
  <c r="J226"/>
  <c r="J105"/>
  <c r="BK239"/>
  <c r="J239"/>
  <c r="J106"/>
  <c r="R239"/>
  <c r="T244"/>
  <c r="T260"/>
  <c r="BK285"/>
  <c r="J285"/>
  <c r="J110"/>
  <c r="BK288"/>
  <c r="J288"/>
  <c r="J111"/>
  <c r="BK297"/>
  <c r="J297"/>
  <c r="J112"/>
  <c r="BK302"/>
  <c r="J302"/>
  <c r="J113"/>
  <c r="R308"/>
  <c r="P315"/>
  <c i="3" r="R153"/>
  <c r="R137"/>
  <c r="T282"/>
  <c r="R342"/>
  <c r="R353"/>
  <c r="T357"/>
  <c r="R383"/>
  <c r="R388"/>
  <c r="R440"/>
  <c r="P477"/>
  <c r="BK497"/>
  <c r="J497"/>
  <c r="J109"/>
  <c r="R497"/>
  <c r="P501"/>
  <c r="BK576"/>
  <c r="J576"/>
  <c r="J111"/>
  <c r="BK593"/>
  <c r="J593"/>
  <c r="J112"/>
  <c r="R593"/>
  <c r="BK633"/>
  <c r="J633"/>
  <c r="J113"/>
  <c r="R633"/>
  <c r="P647"/>
  <c r="BK740"/>
  <c r="J740"/>
  <c r="J115"/>
  <c r="R740"/>
  <c r="T748"/>
  <c i="2" r="J89"/>
  <c r="BE143"/>
  <c r="BE153"/>
  <c r="BE164"/>
  <c r="BE171"/>
  <c r="BE172"/>
  <c r="BE179"/>
  <c r="BE180"/>
  <c r="BE184"/>
  <c r="BE187"/>
  <c r="BE188"/>
  <c r="BE190"/>
  <c r="BE191"/>
  <c r="BE192"/>
  <c r="BE198"/>
  <c r="BE202"/>
  <c r="BE215"/>
  <c r="BE218"/>
  <c r="BE235"/>
  <c r="BE237"/>
  <c r="BE246"/>
  <c r="BE249"/>
  <c r="BE255"/>
  <c r="BE257"/>
  <c r="BE273"/>
  <c r="BE274"/>
  <c r="BE281"/>
  <c r="BE287"/>
  <c r="BE292"/>
  <c r="BE293"/>
  <c r="BE296"/>
  <c r="BE298"/>
  <c r="BE300"/>
  <c r="BE303"/>
  <c r="BE304"/>
  <c r="BE307"/>
  <c r="BE309"/>
  <c r="BE312"/>
  <c r="BE313"/>
  <c i="3" r="E126"/>
  <c r="F133"/>
  <c r="BE140"/>
  <c r="BE141"/>
  <c r="BE154"/>
  <c r="BE203"/>
  <c r="BE240"/>
  <c r="BE277"/>
  <c r="BE283"/>
  <c r="BE286"/>
  <c r="BE287"/>
  <c r="BE294"/>
  <c r="BE325"/>
  <c r="BE344"/>
  <c r="BE352"/>
  <c r="BE355"/>
  <c r="BE361"/>
  <c r="BE364"/>
  <c r="BE365"/>
  <c r="BE374"/>
  <c r="BE416"/>
  <c r="BE424"/>
  <c r="BE429"/>
  <c r="BE430"/>
  <c r="BE434"/>
  <c r="BE439"/>
  <c r="BE441"/>
  <c r="BE460"/>
  <c r="BE472"/>
  <c r="BE479"/>
  <c r="BE480"/>
  <c r="BE482"/>
  <c r="BE487"/>
  <c r="BE488"/>
  <c r="BE499"/>
  <c r="BE539"/>
  <c r="BE556"/>
  <c r="BE562"/>
  <c r="BE575"/>
  <c r="BE585"/>
  <c r="BE589"/>
  <c r="BE602"/>
  <c r="BE603"/>
  <c r="BE609"/>
  <c r="BE614"/>
  <c r="BE631"/>
  <c r="BE632"/>
  <c r="BE646"/>
  <c r="BE668"/>
  <c r="BE690"/>
  <c r="BE718"/>
  <c r="BE719"/>
  <c r="BE736"/>
  <c r="BE745"/>
  <c i="2" r="BE142"/>
  <c r="BE146"/>
  <c r="BE150"/>
  <c r="BE152"/>
  <c r="BE154"/>
  <c r="BE157"/>
  <c r="BE161"/>
  <c r="BE162"/>
  <c r="BE163"/>
  <c r="BE167"/>
  <c r="BE173"/>
  <c r="BE196"/>
  <c r="BE199"/>
  <c r="BE200"/>
  <c r="BE201"/>
  <c r="BE204"/>
  <c r="BE205"/>
  <c r="BE206"/>
  <c r="BE207"/>
  <c r="BE211"/>
  <c r="BE223"/>
  <c r="BE228"/>
  <c r="BE229"/>
  <c r="BE231"/>
  <c r="BE233"/>
  <c r="BE236"/>
  <c r="BE241"/>
  <c r="BE247"/>
  <c r="BE248"/>
  <c r="BE251"/>
  <c r="BE253"/>
  <c r="BE258"/>
  <c r="BE259"/>
  <c r="BE263"/>
  <c r="BE266"/>
  <c r="BE267"/>
  <c r="BE269"/>
  <c r="BE270"/>
  <c r="BE271"/>
  <c r="BE272"/>
  <c r="BE282"/>
  <c r="BE284"/>
  <c r="BE291"/>
  <c r="BE294"/>
  <c r="BE305"/>
  <c r="BE310"/>
  <c r="BE311"/>
  <c r="BE314"/>
  <c r="BE317"/>
  <c r="BE318"/>
  <c r="BK323"/>
  <c r="J323"/>
  <c r="J118"/>
  <c i="3" r="BE139"/>
  <c r="BE181"/>
  <c r="BE221"/>
  <c r="BE250"/>
  <c r="BE295"/>
  <c r="BE310"/>
  <c r="BE324"/>
  <c r="BE343"/>
  <c r="BE348"/>
  <c r="BE354"/>
  <c r="BE366"/>
  <c r="BE367"/>
  <c r="BE373"/>
  <c r="BE377"/>
  <c r="BE380"/>
  <c r="BE382"/>
  <c r="BE387"/>
  <c r="BE390"/>
  <c r="BE391"/>
  <c r="BE417"/>
  <c r="BE419"/>
  <c r="BE420"/>
  <c r="BE427"/>
  <c r="BE431"/>
  <c r="BE437"/>
  <c r="BE471"/>
  <c r="BE473"/>
  <c r="BE476"/>
  <c r="BE484"/>
  <c r="BE493"/>
  <c r="BE496"/>
  <c r="BE498"/>
  <c r="BE500"/>
  <c r="BE516"/>
  <c r="BE525"/>
  <c r="BE542"/>
  <c r="BE545"/>
  <c r="BE573"/>
  <c r="BE577"/>
  <c r="BE583"/>
  <c r="BE590"/>
  <c r="BE604"/>
  <c r="BE620"/>
  <c r="BE629"/>
  <c r="BE634"/>
  <c r="BE641"/>
  <c r="BE645"/>
  <c r="BE648"/>
  <c r="BE671"/>
  <c r="BE726"/>
  <c r="BK138"/>
  <c r="J138"/>
  <c r="J98"/>
  <c i="4" r="E85"/>
  <c r="J89"/>
  <c r="BE125"/>
  <c i="2" r="E128"/>
  <c r="F135"/>
  <c r="BE145"/>
  <c r="BE155"/>
  <c r="BE158"/>
  <c r="BE170"/>
  <c r="BE176"/>
  <c r="BE178"/>
  <c r="BE181"/>
  <c r="BE182"/>
  <c r="BE194"/>
  <c r="BE195"/>
  <c r="BE208"/>
  <c r="BE209"/>
  <c r="BE210"/>
  <c r="BE213"/>
  <c r="BE216"/>
  <c r="BE217"/>
  <c r="BE219"/>
  <c r="BE224"/>
  <c r="BE225"/>
  <c r="BE227"/>
  <c r="BE232"/>
  <c r="BE243"/>
  <c r="BE245"/>
  <c r="BE252"/>
  <c r="BE256"/>
  <c r="BE261"/>
  <c r="BE262"/>
  <c r="BE268"/>
  <c r="BE279"/>
  <c r="BE290"/>
  <c r="BE299"/>
  <c r="BE316"/>
  <c i="3" r="J130"/>
  <c r="BE177"/>
  <c r="BE218"/>
  <c r="BE266"/>
  <c r="BE284"/>
  <c r="BE301"/>
  <c r="BE323"/>
  <c r="BE347"/>
  <c r="BE351"/>
  <c r="BE358"/>
  <c r="BE363"/>
  <c r="BE368"/>
  <c r="BE376"/>
  <c r="BE379"/>
  <c r="BE384"/>
  <c r="BE385"/>
  <c r="BE386"/>
  <c r="BE389"/>
  <c r="BE392"/>
  <c r="BE423"/>
  <c r="BE428"/>
  <c r="BE432"/>
  <c r="BE433"/>
  <c r="BE474"/>
  <c r="BE475"/>
  <c r="BE478"/>
  <c r="BE481"/>
  <c r="BE485"/>
  <c r="BE489"/>
  <c r="BE490"/>
  <c r="BE491"/>
  <c r="BE492"/>
  <c r="BE520"/>
  <c r="BE523"/>
  <c r="BE524"/>
  <c r="BE557"/>
  <c r="BE584"/>
  <c r="BE591"/>
  <c r="BE592"/>
  <c r="BE594"/>
  <c r="BE605"/>
  <c r="BE606"/>
  <c r="BE630"/>
  <c r="BE687"/>
  <c r="BE706"/>
  <c r="BE741"/>
  <c r="BE746"/>
  <c r="BE747"/>
  <c r="BE749"/>
  <c r="BE754"/>
  <c r="BE760"/>
  <c r="BE761"/>
  <c r="BE762"/>
  <c i="4" r="BE123"/>
  <c r="BE127"/>
  <c r="BK122"/>
  <c r="J122"/>
  <c r="J98"/>
  <c i="2" r="BE140"/>
  <c r="BE141"/>
  <c r="BE144"/>
  <c r="BE147"/>
  <c r="BE149"/>
  <c r="BE159"/>
  <c r="BE160"/>
  <c r="BE165"/>
  <c r="BE166"/>
  <c r="BE168"/>
  <c r="BE174"/>
  <c r="BE177"/>
  <c r="BE185"/>
  <c r="BE189"/>
  <c r="BE193"/>
  <c r="BE197"/>
  <c r="BE203"/>
  <c r="BE212"/>
  <c r="BE214"/>
  <c r="BE220"/>
  <c r="BE221"/>
  <c r="BE222"/>
  <c r="BE230"/>
  <c r="BE234"/>
  <c r="BE238"/>
  <c r="BE240"/>
  <c r="BE242"/>
  <c r="BE250"/>
  <c r="BE254"/>
  <c r="BE264"/>
  <c r="BE265"/>
  <c r="BE275"/>
  <c r="BE276"/>
  <c r="BE278"/>
  <c r="BE286"/>
  <c r="BE289"/>
  <c r="BE295"/>
  <c r="BE301"/>
  <c r="BE320"/>
  <c r="BE322"/>
  <c r="BE324"/>
  <c r="BK306"/>
  <c r="J306"/>
  <c r="J114"/>
  <c r="BK321"/>
  <c r="J321"/>
  <c r="J117"/>
  <c i="3" r="BE149"/>
  <c r="BE176"/>
  <c r="BE180"/>
  <c r="BE215"/>
  <c r="BE239"/>
  <c r="BE274"/>
  <c r="BE285"/>
  <c r="BE288"/>
  <c r="BE326"/>
  <c r="BE359"/>
  <c r="BE360"/>
  <c r="BE362"/>
  <c r="BE369"/>
  <c r="BE370"/>
  <c r="BE371"/>
  <c r="BE372"/>
  <c r="BE375"/>
  <c r="BE378"/>
  <c r="BE381"/>
  <c r="BE418"/>
  <c r="BE421"/>
  <c r="BE422"/>
  <c r="BE425"/>
  <c r="BE426"/>
  <c r="BE438"/>
  <c r="BE452"/>
  <c r="BE456"/>
  <c r="BE464"/>
  <c r="BE470"/>
  <c r="BE483"/>
  <c r="BE486"/>
  <c r="BE494"/>
  <c r="BE495"/>
  <c r="BE502"/>
  <c r="BE517"/>
  <c r="BE561"/>
  <c r="BE574"/>
  <c r="BE581"/>
  <c r="BE582"/>
  <c r="BE617"/>
  <c r="BE621"/>
  <c r="BE642"/>
  <c r="BE649"/>
  <c r="BE716"/>
  <c r="BE717"/>
  <c r="BE739"/>
  <c r="BE744"/>
  <c i="4" r="F92"/>
  <c r="BK124"/>
  <c r="J124"/>
  <c r="J99"/>
  <c r="BK126"/>
  <c r="J126"/>
  <c r="J100"/>
  <c i="3" r="F35"/>
  <c i="1" r="BB96"/>
  <c i="4" r="F34"/>
  <c i="1" r="BA97"/>
  <c i="2" r="F36"/>
  <c i="1" r="BC95"/>
  <c i="2" r="J34"/>
  <c i="1" r="AW95"/>
  <c i="2" r="F35"/>
  <c i="1" r="BB95"/>
  <c i="3" r="J34"/>
  <c i="1" r="AW96"/>
  <c i="2" r="F34"/>
  <c i="1" r="BA95"/>
  <c i="2" r="F37"/>
  <c i="1" r="BD95"/>
  <c i="4" r="F37"/>
  <c i="1" r="BD97"/>
  <c i="4" r="F35"/>
  <c i="1" r="BB97"/>
  <c i="4" r="F36"/>
  <c i="1" r="BC97"/>
  <c i="4" r="J34"/>
  <c i="1" r="AW97"/>
  <c i="3" r="F34"/>
  <c i="1" r="BA96"/>
  <c i="3" r="F36"/>
  <c i="1" r="BC96"/>
  <c i="3" r="F37"/>
  <c i="1" r="BD96"/>
  <c i="2" l="1" r="R138"/>
  <c r="P138"/>
  <c i="1" r="AU95"/>
  <c i="2" r="T138"/>
  <c i="3" r="T356"/>
  <c r="T136"/>
  <c r="P356"/>
  <c r="P136"/>
  <c i="1" r="AU96"/>
  <c i="3" r="R356"/>
  <c r="R136"/>
  <c r="BK356"/>
  <c r="J356"/>
  <c r="J103"/>
  <c i="2" r="BK138"/>
  <c r="J138"/>
  <c r="J96"/>
  <c i="3" r="BK137"/>
  <c r="J137"/>
  <c r="J97"/>
  <c i="4" r="BK121"/>
  <c r="J121"/>
  <c r="J97"/>
  <c i="1" r="BD94"/>
  <c r="W33"/>
  <c i="2" r="F33"/>
  <c i="1" r="AZ95"/>
  <c r="BA94"/>
  <c r="W30"/>
  <c r="BB94"/>
  <c r="AX94"/>
  <c i="4" r="F33"/>
  <c i="1" r="AZ97"/>
  <c i="2" r="J33"/>
  <c i="1" r="AV95"/>
  <c r="AT95"/>
  <c i="4" r="J33"/>
  <c i="1" r="AV97"/>
  <c r="AT97"/>
  <c i="3" r="F33"/>
  <c i="1" r="AZ96"/>
  <c r="BC94"/>
  <c r="W32"/>
  <c i="3" r="J33"/>
  <c i="1" r="AV96"/>
  <c r="AT96"/>
  <c i="3" l="1" r="BK136"/>
  <c r="J136"/>
  <c r="J96"/>
  <c i="4" r="BK120"/>
  <c r="J120"/>
  <c i="1" r="AU94"/>
  <c r="AZ94"/>
  <c r="AV94"/>
  <c r="AK29"/>
  <c r="AY94"/>
  <c r="W31"/>
  <c r="AW94"/>
  <c r="AK30"/>
  <c i="2" r="J30"/>
  <c i="1" r="AG95"/>
  <c r="AN95"/>
  <c i="4" r="J30"/>
  <c i="1" r="AG97"/>
  <c r="AN97"/>
  <c i="2" l="1" r="J39"/>
  <c i="4" r="J39"/>
  <c r="J96"/>
  <c i="1" r="W29"/>
  <c i="3" r="J30"/>
  <c i="1" r="AG96"/>
  <c r="AN96"/>
  <c r="AT94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<sst xmlns="http://schemas.openxmlformats.org/spreadsheetml/2006/main">
  <si>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</si>
  <si>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</si>
  <si>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</si>
  <si>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</si>
  <si>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</si>
  <si>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{c3212953-2063-4a4c-9b97-471839426975}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</si>
  <si>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</si>
  <si>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</si>
  <si>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</si>
  <si>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</si>
  <si>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</si>
  <si>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</si>
  <si>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</si>
  <si>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</si>
  <si>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</si>
  <si>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</si>
  <si>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</si>
  <si>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Praha Holešovice OŘ Praha - oprava vnitřních prostor Praha Holešovice č. p. 24</t>
  </si>
  <si>
    <t>KSO:</t>
  </si>
  <si>
    <t>CC-CZ:</t>
  </si>
  <si>
    <t>Místo:</t>
  </si>
  <si>
    <t>Praha Holešovice</t>
  </si>
  <si>
    <t>Datum:</t>
  </si>
  <si>
    <t>26. 6. 2020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</si>
  <si>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</si>
  <si>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</si>
  <si>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</si>
  <si>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</si>
  <si>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</si>
  <si>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</si>
  <si>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</si>
  <si>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</si>
  <si>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</si>
  <si>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</si>
  <si>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</si>
  <si>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</si>
  <si>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</si>
  <si>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</si>
  <si>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</si>
  <si>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</si>
  <si>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</si>
  <si>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</si>
  <si>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</si>
  <si>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</si>
  <si>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</si>
  <si>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</si>
  <si>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</si>
  <si>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</si>
  <si>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</si>
  <si>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</si>
  <si>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</si>
  <si>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</si>
  <si>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</si>
  <si>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</si>
  <si>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</si>
  <si>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</si>
  <si>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</si>
  <si>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</si>
  <si>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</si>
  <si>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</si>
  <si>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</si>
  <si>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</si>
  <si>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</si>
  <si>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</si>
  <si>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</si>
  <si>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</si>
  <si>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</si>
  <si>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</si>
  <si>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</si>
  <si>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</si>
  <si>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</si>
  <si>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</si>
  <si>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</si>
  <si>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</si>
  <si>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</si>
  <si>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</si>
  <si>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</si>
  <si>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</si>
  <si>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</si>
  <si>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</si>
  <si>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</si>
  <si>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</si>
  <si>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</si>
  <si>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Úprava kanceláří ve 3. NP</t>
  </si>
  <si>
    <t>STA</t>
  </si>
  <si>
    <t>1</t>
  </si>
  <si>
    <t>{650c218c-b137-4e3f-a73d-53e9238e3788}</t>
  </si>
  <si>
    <t>2</t>
  </si>
  <si>
    <t>SO.02</t>
  </si>
  <si>
    <t>Úprava prostor v přízemí</t>
  </si>
  <si>
    <t>{c4fc75fc-9339-48c7-b107-a33f8dde8b0c}</t>
  </si>
  <si>
    <t>SO.03</t>
  </si>
  <si>
    <t>VRN</t>
  </si>
  <si>
    <t>{26adf93c-2dde-49b0-8369-602740fc6970}</t>
  </si>
  <si>
    <t>KRYCÍ LIST SOUPISU PRACÍ</t>
  </si>
  <si>
    <t>Objekt:</t>
  </si>
  <si>
    <t>SO.01 - Úprava kanceláří ve 3. NP</t>
  </si>
  <si>
    <t>REKAPITULACE ČLENĚNÍ SOUPISU PRACÍ</t>
  </si>
  <si>
    <t>Kód dílu - Popis</t>
  </si>
  <si>
    <t>Cena celkem [CZK]</t>
  </si>
  <si>
    <t>Náklady ze soupisu prací</t>
  </si>
  <si>
    <t>-1</t>
  </si>
  <si>
    <t>21-M - Elektromontáže</t>
  </si>
  <si>
    <t>22-M - Montáže technologických zařízení</t>
  </si>
  <si>
    <t>3 - Svislé a kompletní konstrukce</t>
  </si>
  <si>
    <t>6 - Úpravy povrchů, podlahy a osazování výplní</t>
  </si>
  <si>
    <t>721_00 - Zdravotechnika - vnitřní kanalizace</t>
  </si>
  <si>
    <t>733 - Ústřední vytápění - rozvodné potrubí</t>
  </si>
  <si>
    <t>735 - Ústřední vytápění - otopná tělesa</t>
  </si>
  <si>
    <t>741 - Elektroinstalace - silnoproud</t>
  </si>
  <si>
    <t>751 - Vzduchotechnika</t>
  </si>
  <si>
    <t>763_00 - Konstrukce suché výstavby</t>
  </si>
  <si>
    <t>766 - Konstrukce truhlářské</t>
  </si>
  <si>
    <t>771 - Podlahy z dlaždic</t>
  </si>
  <si>
    <t>776 - Podlahy povlakové</t>
  </si>
  <si>
    <t>777 - Podlahy lité</t>
  </si>
  <si>
    <t>781_00 - Dokončovací práce - obklady</t>
  </si>
  <si>
    <t>784_00 - Dokončovací práce - malby a tapety</t>
  </si>
  <si>
    <t>786 - Dokončovací práce - čalounické úpravy</t>
  </si>
  <si>
    <t>789 - Povrchové úpravy ocelových konstrukcí a technologických zařízení</t>
  </si>
  <si>
    <t>9 - Ostatní konstrukce a práce, bourání</t>
  </si>
  <si>
    <t>997 - Přesun sutě</t>
  </si>
  <si>
    <t>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</si>
  <si>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</si>
  <si>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</si>
  <si>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</si>
  <si>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</si>
  <si>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</si>
  <si>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</si>
  <si>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</si>
  <si>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</si>
  <si>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</si>
  <si>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</si>
  <si>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</si>
  <si>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</si>
  <si>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</si>
  <si>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</si>
  <si>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</si>
  <si>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21-M</t>
  </si>
  <si>
    <t>Elektromontáže</t>
  </si>
  <si>
    <t>3</t>
  </si>
  <si>
    <t>ROZPOCET</t>
  </si>
  <si>
    <t>K</t>
  </si>
  <si>
    <t>210280001</t>
  </si>
  <si>
    <t>revize elektro zařízení</t>
  </si>
  <si>
    <t>kus</t>
  </si>
  <si>
    <t>64</t>
  </si>
  <si>
    <t>-62954978</t>
  </si>
  <si>
    <t>210812061</t>
  </si>
  <si>
    <t xml:space="preserve">Montáž kabel  5x1,5 až 2,5 mm2 uložený volně nebo v liště (CYKY)</t>
  </si>
  <si>
    <t>m</t>
  </si>
  <si>
    <t>1572783987</t>
  </si>
  <si>
    <t>PKB.711032</t>
  </si>
  <si>
    <t>CYKY- 5x2,5</t>
  </si>
  <si>
    <t>km</t>
  </si>
  <si>
    <t>944839887</t>
  </si>
  <si>
    <t>4</t>
  </si>
  <si>
    <t>PKB.713384</t>
  </si>
  <si>
    <t>CYKY 3x2,5</t>
  </si>
  <si>
    <t>1860493546</t>
  </si>
  <si>
    <t>5</t>
  </si>
  <si>
    <t>PKB.711895</t>
  </si>
  <si>
    <t>CYKY 3Bx1,5</t>
  </si>
  <si>
    <t>1502148692</t>
  </si>
  <si>
    <t>6</t>
  </si>
  <si>
    <t>PKB.711018</t>
  </si>
  <si>
    <t>CYKY 3Ax1,5</t>
  </si>
  <si>
    <t>-1792931700</t>
  </si>
  <si>
    <t>7</t>
  </si>
  <si>
    <t>34140825</t>
  </si>
  <si>
    <t>vodič silový s Cu jádrem 4mm2</t>
  </si>
  <si>
    <t>845947313</t>
  </si>
  <si>
    <t>8</t>
  </si>
  <si>
    <t>34142158</t>
  </si>
  <si>
    <t>vodič silový s Cu jádrem 10mm2</t>
  </si>
  <si>
    <t>1438914703</t>
  </si>
  <si>
    <t>22-M</t>
  </si>
  <si>
    <t>Montáže technologických zařízení</t>
  </si>
  <si>
    <t>9</t>
  </si>
  <si>
    <t>220270328</t>
  </si>
  <si>
    <t>Montáž vodič UTP 8 žil vč. proměření a protokolů</t>
  </si>
  <si>
    <t>-722839177</t>
  </si>
  <si>
    <t>10</t>
  </si>
  <si>
    <t>220490847</t>
  </si>
  <si>
    <t>Montáž zásuvky pro 2 datový port</t>
  </si>
  <si>
    <t>-79183454</t>
  </si>
  <si>
    <t>Svislé a kompletní konstrukce</t>
  </si>
  <si>
    <t>317142442.XLA</t>
  </si>
  <si>
    <t>Překlad nenosný pórobetonový Ytong NEP 150-1250 dl 1250 mm</t>
  </si>
  <si>
    <t>951785819</t>
  </si>
  <si>
    <t>12</t>
  </si>
  <si>
    <t>340271045</t>
  </si>
  <si>
    <t>Zazdívka otvorů v příčkách nebo stěnách plochy do 4 m2 tvárnicemi pórobetonovými tl 150 mm</t>
  </si>
  <si>
    <t>m2</t>
  </si>
  <si>
    <t>291087537</t>
  </si>
  <si>
    <t>13</t>
  </si>
  <si>
    <t>342272245_01</t>
  </si>
  <si>
    <t>Příčka z pórobetonových hladkých tvárnic na tenkovrstvou maltu tl 150 mm</t>
  </si>
  <si>
    <t>1471001280</t>
  </si>
  <si>
    <t>14</t>
  </si>
  <si>
    <t>342291131</t>
  </si>
  <si>
    <t>Ukotvení příček k betonovým konstrukcím plochými kotvami</t>
  </si>
  <si>
    <t>-1704296568</t>
  </si>
  <si>
    <t>Úpravy povrchů, podlahy a osazování výplní</t>
  </si>
  <si>
    <t>612131121_01</t>
  </si>
  <si>
    <t>Penetrační disperzní nátěr vnitřních stěn nanášený ručně</t>
  </si>
  <si>
    <t>2047318889</t>
  </si>
  <si>
    <t>16</t>
  </si>
  <si>
    <t>612142001_01</t>
  </si>
  <si>
    <t>Potažení vnitřních stěn sklovláknitým pletivem vtlačeným do tenkovrstvé hmoty</t>
  </si>
  <si>
    <t>-1482512996</t>
  </si>
  <si>
    <t>17</t>
  </si>
  <si>
    <t>612311131_01</t>
  </si>
  <si>
    <t>Potažení vnitřních stěn vápenným štukem tloušťky do 3 mm</t>
  </si>
  <si>
    <t>149632582</t>
  </si>
  <si>
    <t>18</t>
  </si>
  <si>
    <t>612325423</t>
  </si>
  <si>
    <t>Oprava vnitřní vápenocementové štukové omítky stěn v rozsahu plochy do 50%</t>
  </si>
  <si>
    <t>682910384</t>
  </si>
  <si>
    <t>19</t>
  </si>
  <si>
    <t>629991011</t>
  </si>
  <si>
    <t>Zakrytí výplní otvorů a svislých ploch fólií přilepenou lepící páskou</t>
  </si>
  <si>
    <t>-1702644383</t>
  </si>
  <si>
    <t>20</t>
  </si>
  <si>
    <t>59051476</t>
  </si>
  <si>
    <t>profil okenní začišťovací se sklovláknitou armovací tkaninou 9mm/2,4m</t>
  </si>
  <si>
    <t>-1494478634</t>
  </si>
  <si>
    <t>632683112</t>
  </si>
  <si>
    <t>Sešívání trhlin v betonových podlahách ocelovými sponkami ve vzdálenosti přes 10 do 15 cm</t>
  </si>
  <si>
    <t>1706279726</t>
  </si>
  <si>
    <t>22</t>
  </si>
  <si>
    <t>642942111</t>
  </si>
  <si>
    <t>Osazování zárubní nebo rámů dveřních kovových do 2,5 m2 na MC</t>
  </si>
  <si>
    <t>-1995214927</t>
  </si>
  <si>
    <t>23</t>
  </si>
  <si>
    <t>55331414</t>
  </si>
  <si>
    <t>zárubeň ocelová pro běžné zdění a porobeton s drážkou 150 levá/pravá 800</t>
  </si>
  <si>
    <t>1504871039</t>
  </si>
  <si>
    <t>24</t>
  </si>
  <si>
    <t>642945111</t>
  </si>
  <si>
    <t>Osazování protipožárních nebo protiplynových zárubní dveří jednokřídlových do 2,5 m2</t>
  </si>
  <si>
    <t>1224092703</t>
  </si>
  <si>
    <t>25</t>
  </si>
  <si>
    <t>55331300-1</t>
  </si>
  <si>
    <t>zárubeň na čistou podlahu - příplatek</t>
  </si>
  <si>
    <t>ks</t>
  </si>
  <si>
    <t>582513443</t>
  </si>
  <si>
    <t>26</t>
  </si>
  <si>
    <t>55331386</t>
  </si>
  <si>
    <t>zárubeň ocelová ocelová B2 900P na tl.zdiva 150mm Masonite</t>
  </si>
  <si>
    <t>-931778725</t>
  </si>
  <si>
    <t>721_00</t>
  </si>
  <si>
    <t>Zdravotechnika - vnitřní kanalizace</t>
  </si>
  <si>
    <t>27</t>
  </si>
  <si>
    <t>721111111R</t>
  </si>
  <si>
    <t>oprava dešťového svodu 150mm - délka 8 m</t>
  </si>
  <si>
    <t>kpl</t>
  </si>
  <si>
    <t>1273294287</t>
  </si>
  <si>
    <t>28</t>
  </si>
  <si>
    <t>721111112R</t>
  </si>
  <si>
    <t>napojení baterie + napojení dřezu</t>
  </si>
  <si>
    <t>-1969824821</t>
  </si>
  <si>
    <t>29</t>
  </si>
  <si>
    <t>721111113R</t>
  </si>
  <si>
    <t>WC kombi, spodní komplet, roháček nox</t>
  </si>
  <si>
    <t>2104266551</t>
  </si>
  <si>
    <t>30</t>
  </si>
  <si>
    <t>721111114R</t>
  </si>
  <si>
    <t>pisoár s napojením</t>
  </si>
  <si>
    <t>-1811890432</t>
  </si>
  <si>
    <t>31</t>
  </si>
  <si>
    <t>721111115</t>
  </si>
  <si>
    <t>umyvadlo 60cm komplet s baterií a sifonem</t>
  </si>
  <si>
    <t>2127902572</t>
  </si>
  <si>
    <t>733</t>
  </si>
  <si>
    <t>Ústřední vytápění - rozvodné potrubí</t>
  </si>
  <si>
    <t>32</t>
  </si>
  <si>
    <t>733223102</t>
  </si>
  <si>
    <t xml:space="preserve">Potrubí měděné  D 15x1</t>
  </si>
  <si>
    <t>297443968</t>
  </si>
  <si>
    <t>33</t>
  </si>
  <si>
    <t>733223103</t>
  </si>
  <si>
    <t>Potrubí měděné tvrdé spojované měkkým pájením D 18x1</t>
  </si>
  <si>
    <t>-36150278</t>
  </si>
  <si>
    <t>34</t>
  </si>
  <si>
    <t>733223104</t>
  </si>
  <si>
    <t>Potrubí měděné tvrdé spojované měkkým pájením D 22x1</t>
  </si>
  <si>
    <t>1060029500</t>
  </si>
  <si>
    <t>35</t>
  </si>
  <si>
    <t>733223900R</t>
  </si>
  <si>
    <t>materiál uchycení</t>
  </si>
  <si>
    <t>-1292694199</t>
  </si>
  <si>
    <t>36</t>
  </si>
  <si>
    <t>733800101R</t>
  </si>
  <si>
    <t>napojení na stávající soustavu</t>
  </si>
  <si>
    <t>-973349585</t>
  </si>
  <si>
    <t>37</t>
  </si>
  <si>
    <t>733291101</t>
  </si>
  <si>
    <t>Zkouška těsnosti potrubí měděné do D 35x1,5</t>
  </si>
  <si>
    <t>-1479423932</t>
  </si>
  <si>
    <t>38</t>
  </si>
  <si>
    <t>998733201</t>
  </si>
  <si>
    <t>Přesun hmot procentní pro rozvody potrubí v objektech v do 6 m</t>
  </si>
  <si>
    <t>%</t>
  </si>
  <si>
    <t>1114542693</t>
  </si>
  <si>
    <t>735</t>
  </si>
  <si>
    <t>Ústřední vytápění - otopná tělesa</t>
  </si>
  <si>
    <t>39</t>
  </si>
  <si>
    <t>735151577.KRD</t>
  </si>
  <si>
    <t>Otopné těleso panelové dvoudeskové 2 přídavné přestupní plochy KORADO Radik Klasik typ 22 - výška/délka 600/1000 mm výkon 1679 W, H kus, termostatická hlavice</t>
  </si>
  <si>
    <t>-444831135</t>
  </si>
  <si>
    <t>40</t>
  </si>
  <si>
    <t>998735201</t>
  </si>
  <si>
    <t>Přesun hmot procentní pro otopná tělesa v objektech v do 6 m</t>
  </si>
  <si>
    <t>459751767</t>
  </si>
  <si>
    <t>741</t>
  </si>
  <si>
    <t>Elektroinstalace - silnoproud</t>
  </si>
  <si>
    <t>41</t>
  </si>
  <si>
    <t>741110002</t>
  </si>
  <si>
    <t>Montáž trubka plastová tuhá D přes 23 do 35 mm - kopos</t>
  </si>
  <si>
    <t>-2134886949</t>
  </si>
  <si>
    <t>42</t>
  </si>
  <si>
    <t>741112001</t>
  </si>
  <si>
    <t>Montáž krabice zapuštěná plastová kruhová</t>
  </si>
  <si>
    <t>532594035</t>
  </si>
  <si>
    <t>43</t>
  </si>
  <si>
    <t>741112002</t>
  </si>
  <si>
    <t>Montáž krabice-ostatní</t>
  </si>
  <si>
    <t>-1476254543</t>
  </si>
  <si>
    <t>44</t>
  </si>
  <si>
    <t>741112003</t>
  </si>
  <si>
    <t>Montáž krabice projovací</t>
  </si>
  <si>
    <t>1825473497</t>
  </si>
  <si>
    <t>45</t>
  </si>
  <si>
    <t>34571519</t>
  </si>
  <si>
    <t>krabice univerzální propojovací</t>
  </si>
  <si>
    <t>-1344658908</t>
  </si>
  <si>
    <t>46</t>
  </si>
  <si>
    <t>741112011R</t>
  </si>
  <si>
    <t>Montáž - rámeček jednoduchý</t>
  </si>
  <si>
    <t>-93868025</t>
  </si>
  <si>
    <t>47</t>
  </si>
  <si>
    <t>34571525</t>
  </si>
  <si>
    <t>rámeček jednoduchý - tango</t>
  </si>
  <si>
    <t>2074616816</t>
  </si>
  <si>
    <t>48</t>
  </si>
  <si>
    <t>741210402R</t>
  </si>
  <si>
    <t>D+Montáž rozváděčů</t>
  </si>
  <si>
    <t>1333361841</t>
  </si>
  <si>
    <t>49</t>
  </si>
  <si>
    <t>741210501R</t>
  </si>
  <si>
    <t>D+Montáž rozváděčů RACK - datový, nástěnný 19U, vybavený vyvázání</t>
  </si>
  <si>
    <t>-363517046</t>
  </si>
  <si>
    <t>50</t>
  </si>
  <si>
    <t>741310001</t>
  </si>
  <si>
    <t>Montáž vypínač nástěnný 1-jednopólový prostředí normální</t>
  </si>
  <si>
    <t>-1421778936</t>
  </si>
  <si>
    <t>51</t>
  </si>
  <si>
    <t>34535514</t>
  </si>
  <si>
    <t>vypínač</t>
  </si>
  <si>
    <t>1383262805</t>
  </si>
  <si>
    <t>52</t>
  </si>
  <si>
    <t>741310002R</t>
  </si>
  <si>
    <t>Montáž zásuvkových okruhů</t>
  </si>
  <si>
    <t>-1498900035</t>
  </si>
  <si>
    <t>53</t>
  </si>
  <si>
    <t>741310003_01</t>
  </si>
  <si>
    <t>Montáž světelných okruhů</t>
  </si>
  <si>
    <t>72359478</t>
  </si>
  <si>
    <t>54</t>
  </si>
  <si>
    <t>741310011</t>
  </si>
  <si>
    <t>Montáž zásuvka</t>
  </si>
  <si>
    <t>-1653309205</t>
  </si>
  <si>
    <t>55</t>
  </si>
  <si>
    <t>34535527</t>
  </si>
  <si>
    <t>zásuvka 1x220 bílá</t>
  </si>
  <si>
    <t>-815905766</t>
  </si>
  <si>
    <t>56</t>
  </si>
  <si>
    <t>741310021R</t>
  </si>
  <si>
    <t>Montáž data</t>
  </si>
  <si>
    <t>-141135896</t>
  </si>
  <si>
    <t>57</t>
  </si>
  <si>
    <t>741311803R</t>
  </si>
  <si>
    <t>demontáže</t>
  </si>
  <si>
    <t>619256821</t>
  </si>
  <si>
    <t>58</t>
  </si>
  <si>
    <t>741313006</t>
  </si>
  <si>
    <t>Montáž zásuvka (polo)zapuštěná bezšroubové připojení2x (2P + PE) s přepěťovou ochranou</t>
  </si>
  <si>
    <t>-1614657041</t>
  </si>
  <si>
    <t>59</t>
  </si>
  <si>
    <t>35811257</t>
  </si>
  <si>
    <t>zásuvka s přepěťovou ochranou</t>
  </si>
  <si>
    <t>638799755</t>
  </si>
  <si>
    <t>60</t>
  </si>
  <si>
    <t>741320100</t>
  </si>
  <si>
    <t>Montáž jistič do 25 A-B16</t>
  </si>
  <si>
    <t>-638248355</t>
  </si>
  <si>
    <t>61</t>
  </si>
  <si>
    <t>35822111_01</t>
  </si>
  <si>
    <t>jistič 1pólový-charakteristika B 16A</t>
  </si>
  <si>
    <t>-1667332063</t>
  </si>
  <si>
    <t>62</t>
  </si>
  <si>
    <t>741320101</t>
  </si>
  <si>
    <t>Montáž jistič do 25 A-B10</t>
  </si>
  <si>
    <t>-956425372</t>
  </si>
  <si>
    <t>63</t>
  </si>
  <si>
    <t>35822109</t>
  </si>
  <si>
    <t>jistič 1pólový-charakteristika B 10A</t>
  </si>
  <si>
    <t>-345734439</t>
  </si>
  <si>
    <t>741320105</t>
  </si>
  <si>
    <t>Montáž jistič do 25 A</t>
  </si>
  <si>
    <t>771238425</t>
  </si>
  <si>
    <t>65</t>
  </si>
  <si>
    <t>35822402</t>
  </si>
  <si>
    <t>jistič 3pólový-charakteristika B 20A</t>
  </si>
  <si>
    <t>-1958677086</t>
  </si>
  <si>
    <t>66</t>
  </si>
  <si>
    <t>741321002</t>
  </si>
  <si>
    <t>Montáž chráničojističe</t>
  </si>
  <si>
    <t>2094964554</t>
  </si>
  <si>
    <t>67</t>
  </si>
  <si>
    <t>35889205</t>
  </si>
  <si>
    <t>chráničojistič</t>
  </si>
  <si>
    <t>107645548</t>
  </si>
  <si>
    <t>68</t>
  </si>
  <si>
    <t>741321003</t>
  </si>
  <si>
    <t>Montáž proudových chráničů dvoupólových nn do 25 A ve skříni</t>
  </si>
  <si>
    <t>1229065553</t>
  </si>
  <si>
    <t>69</t>
  </si>
  <si>
    <t>35889206_01</t>
  </si>
  <si>
    <t>chránič proudový 4pólový 25A pracovního proudu 0.03 A</t>
  </si>
  <si>
    <t>-1414329122</t>
  </si>
  <si>
    <t>70</t>
  </si>
  <si>
    <t>741330602</t>
  </si>
  <si>
    <t xml:space="preserve">Montáž relé  se zapojením vodičů</t>
  </si>
  <si>
    <t>-86601766</t>
  </si>
  <si>
    <t>71</t>
  </si>
  <si>
    <t>35822697</t>
  </si>
  <si>
    <t>impulsní relé</t>
  </si>
  <si>
    <t>-1129071414</t>
  </si>
  <si>
    <t>72</t>
  </si>
  <si>
    <t>741370001</t>
  </si>
  <si>
    <t>D+M svítidlo soc. zařízení LED</t>
  </si>
  <si>
    <t>1706435093</t>
  </si>
  <si>
    <t>73</t>
  </si>
  <si>
    <t>741370002</t>
  </si>
  <si>
    <t>D+M svítidlo - chodby a spol. prostory LED</t>
  </si>
  <si>
    <t>-693811214</t>
  </si>
  <si>
    <t>74</t>
  </si>
  <si>
    <t>741370003</t>
  </si>
  <si>
    <t>Montáž svítidlo - kanceláře LED</t>
  </si>
  <si>
    <t>797475375</t>
  </si>
  <si>
    <t>75</t>
  </si>
  <si>
    <t>741910411</t>
  </si>
  <si>
    <t>Montáž žlab kovový šířky do 50 mm</t>
  </si>
  <si>
    <t>1558182798</t>
  </si>
  <si>
    <t>76</t>
  </si>
  <si>
    <t>34575492</t>
  </si>
  <si>
    <t>žlab kabelový - merkur+držák</t>
  </si>
  <si>
    <t>-187733703</t>
  </si>
  <si>
    <t>77</t>
  </si>
  <si>
    <t>741910414</t>
  </si>
  <si>
    <t>Montáž žlab kovový šířky do 250 mm</t>
  </si>
  <si>
    <t>-1074721671</t>
  </si>
  <si>
    <t>78</t>
  </si>
  <si>
    <t>34575494</t>
  </si>
  <si>
    <t>2108811570</t>
  </si>
  <si>
    <t>79</t>
  </si>
  <si>
    <t>741990062</t>
  </si>
  <si>
    <t>drobný materiál, pásky wago a pod</t>
  </si>
  <si>
    <t>-2037403336</t>
  </si>
  <si>
    <t>751</t>
  </si>
  <si>
    <t>Vzduchotechnika</t>
  </si>
  <si>
    <t>80</t>
  </si>
  <si>
    <t>751711901R</t>
  </si>
  <si>
    <t>žlab MERKUR 150x50</t>
  </si>
  <si>
    <t>674636558</t>
  </si>
  <si>
    <t>81</t>
  </si>
  <si>
    <t>751711902R</t>
  </si>
  <si>
    <t>potrubí Cu 6-10</t>
  </si>
  <si>
    <t>1956408924</t>
  </si>
  <si>
    <t>82</t>
  </si>
  <si>
    <t>751711903R</t>
  </si>
  <si>
    <t>hadička - odpad</t>
  </si>
  <si>
    <t>145424922</t>
  </si>
  <si>
    <t>83</t>
  </si>
  <si>
    <t>751711904R</t>
  </si>
  <si>
    <t>CYKY 5Cx1,5</t>
  </si>
  <si>
    <t>-1644660985</t>
  </si>
  <si>
    <t>84</t>
  </si>
  <si>
    <t>751711905R</t>
  </si>
  <si>
    <t>CYKY 5Cx6</t>
  </si>
  <si>
    <t>1885173643</t>
  </si>
  <si>
    <t>85</t>
  </si>
  <si>
    <t>751711906R</t>
  </si>
  <si>
    <t>CY6</t>
  </si>
  <si>
    <t>-240284370</t>
  </si>
  <si>
    <t>86</t>
  </si>
  <si>
    <t>751711907R</t>
  </si>
  <si>
    <t>montážní bok s víkem</t>
  </si>
  <si>
    <t>-285507327</t>
  </si>
  <si>
    <t>87</t>
  </si>
  <si>
    <t>751711908R</t>
  </si>
  <si>
    <t>ostatní materiál</t>
  </si>
  <si>
    <t>1538592876</t>
  </si>
  <si>
    <t>88</t>
  </si>
  <si>
    <t>751711909R</t>
  </si>
  <si>
    <t>montáže</t>
  </si>
  <si>
    <t>-162804006</t>
  </si>
  <si>
    <t>89</t>
  </si>
  <si>
    <t>751711910R</t>
  </si>
  <si>
    <t>dopravné</t>
  </si>
  <si>
    <t>-1460682363</t>
  </si>
  <si>
    <t>90</t>
  </si>
  <si>
    <t>751711911R</t>
  </si>
  <si>
    <t>jistič 20AB</t>
  </si>
  <si>
    <t>603551412</t>
  </si>
  <si>
    <t>91</t>
  </si>
  <si>
    <t>951711912</t>
  </si>
  <si>
    <t>zaslepení vzduchotechniky a demontáže</t>
  </si>
  <si>
    <t>232323507</t>
  </si>
  <si>
    <t>763_00</t>
  </si>
  <si>
    <t>Konstrukce suché výstavby</t>
  </si>
  <si>
    <t>92</t>
  </si>
  <si>
    <t>763121448</t>
  </si>
  <si>
    <t>SDK stěna předsazená tl 65 mm profil CW+UW 50 deska 1x akustická 12,5 TI 40 mm 30 kg/m3 EI 30</t>
  </si>
  <si>
    <t>1559900040</t>
  </si>
  <si>
    <t>93</t>
  </si>
  <si>
    <t>763431011</t>
  </si>
  <si>
    <t>Montáž minerálního podhledu s vyjímatelnými panely vel. do 0,36 m2 na zavěšený polozapuštěný rošt</t>
  </si>
  <si>
    <t>267269848</t>
  </si>
  <si>
    <t>94</t>
  </si>
  <si>
    <t>M</t>
  </si>
  <si>
    <t>59036514</t>
  </si>
  <si>
    <t>deska podhledová minerální rovná bílá jemně strukturovaná mikroperforovaná zvukově pohltivá 15x600x600mm</t>
  </si>
  <si>
    <t>2121240495</t>
  </si>
  <si>
    <t>95</t>
  </si>
  <si>
    <t>998763102</t>
  </si>
  <si>
    <t>Přesun hmot tonážní pro dřevostavby v objektech v do 24 m</t>
  </si>
  <si>
    <t>t</t>
  </si>
  <si>
    <t>552791185</t>
  </si>
  <si>
    <t>766</t>
  </si>
  <si>
    <t>Konstrukce truhlářské</t>
  </si>
  <si>
    <t>96</t>
  </si>
  <si>
    <t>766660001</t>
  </si>
  <si>
    <t>Montáž dveřních křídel otvíravých jednokřídlových š do 0,8 m do ocelové zárubně</t>
  </si>
  <si>
    <t>801458382</t>
  </si>
  <si>
    <t>97</t>
  </si>
  <si>
    <t>61165610R</t>
  </si>
  <si>
    <t>dveře vnitřní CPL fólie EI (EW) 30 D3 1křídlové 800x1970mm s provětrávací mřížkou</t>
  </si>
  <si>
    <t>-1517012946</t>
  </si>
  <si>
    <t>98</t>
  </si>
  <si>
    <t>61165610</t>
  </si>
  <si>
    <t>dveře vnitřní CPL fólie EI (EW) 30 D3 1křídlové 800x1970mm</t>
  </si>
  <si>
    <t>1030536915</t>
  </si>
  <si>
    <t>99</t>
  </si>
  <si>
    <t>766660002</t>
  </si>
  <si>
    <t>Montáž dveřních křídel otvíravých jednokřídlových š přes 0,8 m do ocelové zárubně</t>
  </si>
  <si>
    <t>-1388185818</t>
  </si>
  <si>
    <t>100</t>
  </si>
  <si>
    <t>491200020</t>
  </si>
  <si>
    <t>Vložka bezpečnostní BT.3 FAB 6-stavíková ES/30/40 nikl mat Eurolaton</t>
  </si>
  <si>
    <t>-87468946</t>
  </si>
  <si>
    <t>101</t>
  </si>
  <si>
    <t>SLD.0011304.URS</t>
  </si>
  <si>
    <t>dveře plné bezpečnostní B2 Lume Extra Safety CPL bílá 900P/1970 Masonite</t>
  </si>
  <si>
    <t>783358732</t>
  </si>
  <si>
    <t>102</t>
  </si>
  <si>
    <t>766660733</t>
  </si>
  <si>
    <t>Montáž dveřního bezpečnostního kování - štítku s klikou</t>
  </si>
  <si>
    <t>2102196324</t>
  </si>
  <si>
    <t>103</t>
  </si>
  <si>
    <t>kování rozetové pro PZ zámek, klika/klika</t>
  </si>
  <si>
    <t>-578030069</t>
  </si>
  <si>
    <t>104</t>
  </si>
  <si>
    <t>766660734</t>
  </si>
  <si>
    <t>Montáž dveřního bezpečnostního kování - panikového</t>
  </si>
  <si>
    <t>-1116820056</t>
  </si>
  <si>
    <t>105</t>
  </si>
  <si>
    <t>766660735R</t>
  </si>
  <si>
    <t>Kování klika/madlo bezpečnostní R 101 ZA 90 F9 TB3 Eurolaton</t>
  </si>
  <si>
    <t>1732619650</t>
  </si>
  <si>
    <t>106</t>
  </si>
  <si>
    <t>766691914</t>
  </si>
  <si>
    <t>Vyvěšení nebo zavěšení dřevěných křídel dveří pl do 2 m2</t>
  </si>
  <si>
    <t>-2096795642</t>
  </si>
  <si>
    <t>107</t>
  </si>
  <si>
    <t>766691931-R</t>
  </si>
  <si>
    <t>Repase zdvojených ocelových oken 1060/1700 (promazání, přetření, nové kličky)</t>
  </si>
  <si>
    <t>1119791960</t>
  </si>
  <si>
    <t>108</t>
  </si>
  <si>
    <t>766811R</t>
  </si>
  <si>
    <t>kuchyňská linka délky 2,1m, včetně vrchních skříněk a pracovní desky</t>
  </si>
  <si>
    <t>73217067</t>
  </si>
  <si>
    <t>109</t>
  </si>
  <si>
    <t>7668R</t>
  </si>
  <si>
    <t>Montáž dřezu + pákové baterie, sifon a roháčky</t>
  </si>
  <si>
    <t>755204139</t>
  </si>
  <si>
    <t>110</t>
  </si>
  <si>
    <t>998766103</t>
  </si>
  <si>
    <t>Přesun hmot tonážní pro konstrukce truhlářské v objektech v do 24 m</t>
  </si>
  <si>
    <t>-975227211</t>
  </si>
  <si>
    <t>771</t>
  </si>
  <si>
    <t>Podlahy z dlaždic</t>
  </si>
  <si>
    <t>111</t>
  </si>
  <si>
    <t>771111011_01</t>
  </si>
  <si>
    <t>Vysátí podkladu před pokládkou dlažby</t>
  </si>
  <si>
    <t>-678916697</t>
  </si>
  <si>
    <t>112</t>
  </si>
  <si>
    <t>771121011_01</t>
  </si>
  <si>
    <t>Nátěr penetrační na podlahu</t>
  </si>
  <si>
    <t>858498930</t>
  </si>
  <si>
    <t>113</t>
  </si>
  <si>
    <t>771151012</t>
  </si>
  <si>
    <t>Samonivelační stěrka podlah pevnosti 20 MPa tl 5 mm</t>
  </si>
  <si>
    <t>-798786563</t>
  </si>
  <si>
    <t>114</t>
  </si>
  <si>
    <t>771161021</t>
  </si>
  <si>
    <t>Montáž profilu ukončujícího pro plynulý přechod (dlažby s kobercem apod.)</t>
  </si>
  <si>
    <t>-158523402</t>
  </si>
  <si>
    <t>115</t>
  </si>
  <si>
    <t>59054101</t>
  </si>
  <si>
    <t>profil přechodový Al s pohyblivým ramenem 10x20mm</t>
  </si>
  <si>
    <t>-1408955816</t>
  </si>
  <si>
    <t>116</t>
  </si>
  <si>
    <t>771473113</t>
  </si>
  <si>
    <t>Montáž soklů z dlaždic keramických lepených rovných v do 120 mm</t>
  </si>
  <si>
    <t>-1840395903</t>
  </si>
  <si>
    <t>117</t>
  </si>
  <si>
    <t>998771103</t>
  </si>
  <si>
    <t>Přesun hmot tonážní pro podlahy z dlaždic v objektech v do 24 m</t>
  </si>
  <si>
    <t>-582332100</t>
  </si>
  <si>
    <t>118</t>
  </si>
  <si>
    <t>LSS.TSAJB006</t>
  </si>
  <si>
    <t>sokl TAURUS GRANIT, 298 x 80 x 9 mm</t>
  </si>
  <si>
    <t>1595226743</t>
  </si>
  <si>
    <t>119</t>
  </si>
  <si>
    <t>771571810_01</t>
  </si>
  <si>
    <t>Demontáž podlah z dlaždic keramických kladených do malty</t>
  </si>
  <si>
    <t>-1787541813</t>
  </si>
  <si>
    <t>120</t>
  </si>
  <si>
    <t>771574111</t>
  </si>
  <si>
    <t>Montáž podlah keramických hladkých lepených flexibilním lepidlem do 9 ks/m2</t>
  </si>
  <si>
    <t>-1215805433</t>
  </si>
  <si>
    <t>121</t>
  </si>
  <si>
    <t>LSS.TAA35069</t>
  </si>
  <si>
    <t>dlaždice slinutá TAURUS GRANIT, 298 x 298 x 9 mm</t>
  </si>
  <si>
    <t>-62541874</t>
  </si>
  <si>
    <t>122</t>
  </si>
  <si>
    <t>771577114</t>
  </si>
  <si>
    <t>Příplatek k montáži podlah keramických lepených flexibilním lepidlem za spárování tmelem - dvousložkovým</t>
  </si>
  <si>
    <t>282165055</t>
  </si>
  <si>
    <t>123</t>
  </si>
  <si>
    <t>771577115</t>
  </si>
  <si>
    <t>Příplatek k montáži podlah keramických lepených flexibilním lepidlem za lepení dvousložkovým - lepidlem</t>
  </si>
  <si>
    <t>370745514</t>
  </si>
  <si>
    <t>124</t>
  </si>
  <si>
    <t>771591112_01</t>
  </si>
  <si>
    <t>Izolace pod dlažbu nátěrem nebo stěrkou ve dvou vrstvách</t>
  </si>
  <si>
    <t>-170207530</t>
  </si>
  <si>
    <t>125</t>
  </si>
  <si>
    <t>771591222</t>
  </si>
  <si>
    <t>Izolace podlah fólií celoplošně lepená s parotěsnou zábranou</t>
  </si>
  <si>
    <t>201729824</t>
  </si>
  <si>
    <t>126</t>
  </si>
  <si>
    <t>430992578</t>
  </si>
  <si>
    <t>776</t>
  </si>
  <si>
    <t>Podlahy povlakové</t>
  </si>
  <si>
    <t>127</t>
  </si>
  <si>
    <t>776231111</t>
  </si>
  <si>
    <t>Lepení lamel a čtverců z vinylu standardním lepidlem</t>
  </si>
  <si>
    <t>880260280</t>
  </si>
  <si>
    <t>128</t>
  </si>
  <si>
    <t>28411051</t>
  </si>
  <si>
    <t>dílce vinylové tl 2,5mm, nášlapná vrstva 0,55mm, úprava PUR, třída zátěže 23/33/42, otlak 0,05mm, R10, třída otěru T, hořlavost Bfl S1, bez ftalátů</t>
  </si>
  <si>
    <t>-1762838208</t>
  </si>
  <si>
    <t>VV</t>
  </si>
  <si>
    <t>193,525*1,1 "Přepočtené koeficientem množství</t>
  </si>
  <si>
    <t>129</t>
  </si>
  <si>
    <t>776421711</t>
  </si>
  <si>
    <t>Vložení nařezaných pásků z podlahoviny do lišt</t>
  </si>
  <si>
    <t>-1555211291</t>
  </si>
  <si>
    <t>130</t>
  </si>
  <si>
    <t>621078765</t>
  </si>
  <si>
    <t>16,2118181818182*1,1 "Přepočtené koeficientem množství</t>
  </si>
  <si>
    <t>131</t>
  </si>
  <si>
    <t>998776103</t>
  </si>
  <si>
    <t>Přesun hmot tonážní pro podlahy povlakové v objektech v do 24 m</t>
  </si>
  <si>
    <t>2063823092</t>
  </si>
  <si>
    <t>777</t>
  </si>
  <si>
    <t>Podlahy lité</t>
  </si>
  <si>
    <t>132</t>
  </si>
  <si>
    <t>777111123</t>
  </si>
  <si>
    <t>Strojní broušení podkladu před provedením lité podlahy</t>
  </si>
  <si>
    <t>-1110653304</t>
  </si>
  <si>
    <t>133</t>
  </si>
  <si>
    <t>998777103</t>
  </si>
  <si>
    <t>Přesun hmot tonážní pro podlahy lité v objektech v do 24 m</t>
  </si>
  <si>
    <t>162976696</t>
  </si>
  <si>
    <t>781_00</t>
  </si>
  <si>
    <t>Dokončovací práce - obklady</t>
  </si>
  <si>
    <t>134</t>
  </si>
  <si>
    <t>781111011</t>
  </si>
  <si>
    <t>Ometení (oprášení) stěny při přípravě podkladu</t>
  </si>
  <si>
    <t>1485696379</t>
  </si>
  <si>
    <t>135</t>
  </si>
  <si>
    <t>781121011_01</t>
  </si>
  <si>
    <t>Nátěr penetrační na stěnu</t>
  </si>
  <si>
    <t>1038459708</t>
  </si>
  <si>
    <t>136</t>
  </si>
  <si>
    <t>781131112</t>
  </si>
  <si>
    <t>Izolace pod obklad nátěrem nebo stěrkou ve dvou vrstvách</t>
  </si>
  <si>
    <t>1671831684</t>
  </si>
  <si>
    <t>137</t>
  </si>
  <si>
    <t>781474113_01</t>
  </si>
  <si>
    <t>Montáž obkladů vnitřních keramických hladkých do 19 ks/m2 lepených flexibilním lepidlem</t>
  </si>
  <si>
    <t>1378159509</t>
  </si>
  <si>
    <t>138</t>
  </si>
  <si>
    <t>59761071_01</t>
  </si>
  <si>
    <t>obklad keramický hladký přes 12 do 19ks/m2</t>
  </si>
  <si>
    <t>460352336</t>
  </si>
  <si>
    <t>139</t>
  </si>
  <si>
    <t>781477112_01</t>
  </si>
  <si>
    <t>Příplatek k montáži obkladů vnitřních keramických hladkých za omezený prostor</t>
  </si>
  <si>
    <t>1636885631</t>
  </si>
  <si>
    <t>140</t>
  </si>
  <si>
    <t>781477115</t>
  </si>
  <si>
    <t>Příplatek k montáži obkladů vnitřních keramických hladkých za lepením lepidlem dvousložkovým</t>
  </si>
  <si>
    <t>1585569047</t>
  </si>
  <si>
    <t>141</t>
  </si>
  <si>
    <t>998781203</t>
  </si>
  <si>
    <t>Přesun hmot procentní pro obklady keramické v objektech v do 24 m</t>
  </si>
  <si>
    <t>-895760839</t>
  </si>
  <si>
    <t>784_00</t>
  </si>
  <si>
    <t>Dokončovací práce - malby a tapety</t>
  </si>
  <si>
    <t>142</t>
  </si>
  <si>
    <t>784111001</t>
  </si>
  <si>
    <t>Oprášení (ometení ) podkladu v místnostech výšky do 3,80 m</t>
  </si>
  <si>
    <t>-723357873</t>
  </si>
  <si>
    <t>143</t>
  </si>
  <si>
    <t>784121001_01</t>
  </si>
  <si>
    <t>Oškrabání malby v mísnostech výšky do 3,80 m</t>
  </si>
  <si>
    <t>-423420232</t>
  </si>
  <si>
    <t>144</t>
  </si>
  <si>
    <t>784181101_01</t>
  </si>
  <si>
    <t>Základní akrylátová jednonásobná penetrace podkladu v místnostech výšky do 3,80m</t>
  </si>
  <si>
    <t>-178623471</t>
  </si>
  <si>
    <t>145</t>
  </si>
  <si>
    <t>784211101_01</t>
  </si>
  <si>
    <t>Dvojnásobné bílé malby ze směsí za mokra výborně otěruvzdorných v místnostech výšky do 3,80 m</t>
  </si>
  <si>
    <t>-978458929</t>
  </si>
  <si>
    <t>786</t>
  </si>
  <si>
    <t>Dokončovací práce - čalounické úpravy</t>
  </si>
  <si>
    <t>146</t>
  </si>
  <si>
    <t>786624121</t>
  </si>
  <si>
    <t>Montáž lamelové žaluzie do oken zdvojených kovových otevíravých, sklápěcích a vyklápěcích</t>
  </si>
  <si>
    <t>416824421</t>
  </si>
  <si>
    <t>147</t>
  </si>
  <si>
    <t>61124347</t>
  </si>
  <si>
    <t>žaluzie interiérová Al bílá 960x1600mm</t>
  </si>
  <si>
    <t>1234995809</t>
  </si>
  <si>
    <t>148</t>
  </si>
  <si>
    <t>998786103</t>
  </si>
  <si>
    <t>Přesun hmot tonážní pro čalounické úpravy v objektech v do 24 m</t>
  </si>
  <si>
    <t>710247657</t>
  </si>
  <si>
    <t>789</t>
  </si>
  <si>
    <t>Povrchové úpravy ocelových konstrukcí a technologických zařízení</t>
  </si>
  <si>
    <t>149</t>
  </si>
  <si>
    <t>789325211</t>
  </si>
  <si>
    <t>Nátěr ocelových konstrukcí třídy I dvousložkový epoxidový základní tl do 80 µm</t>
  </si>
  <si>
    <t>1710729613</t>
  </si>
  <si>
    <t>Ostatní konstrukce a práce, bourání</t>
  </si>
  <si>
    <t>150</t>
  </si>
  <si>
    <t>949101111</t>
  </si>
  <si>
    <t>Lešení pomocné pro objekty pozemních staveb s lešeňovou podlahou v do 1,9 m zatížení do 150 kg/m2</t>
  </si>
  <si>
    <t>-693176059</t>
  </si>
  <si>
    <t>151</t>
  </si>
  <si>
    <t>949101112_01</t>
  </si>
  <si>
    <t>Lešení pomocné pro objekty pozemních staveb s lešeňovou podlahou v do 3,5 m zatížení do 150 kg/m2</t>
  </si>
  <si>
    <t>-853989914</t>
  </si>
  <si>
    <t>152</t>
  </si>
  <si>
    <t>962032231</t>
  </si>
  <si>
    <t>Bourání zdiva z cihel pálených nebo vápenopískových na MV nebo MVC přes 1 m3</t>
  </si>
  <si>
    <t>m3</t>
  </si>
  <si>
    <t>-106551892</t>
  </si>
  <si>
    <t>153</t>
  </si>
  <si>
    <t>963042819</t>
  </si>
  <si>
    <t>Bourání schodišťových stupňů betonových zhotovených na místě</t>
  </si>
  <si>
    <t>-356266600</t>
  </si>
  <si>
    <t>154</t>
  </si>
  <si>
    <t>965042131</t>
  </si>
  <si>
    <t>Bourání podkladů pod dlažby nebo mazanin betonových nebo z litého asfaltu tl do 100 mm pl do 4 m2</t>
  </si>
  <si>
    <t>-149707786</t>
  </si>
  <si>
    <t>155</t>
  </si>
  <si>
    <t>968072455</t>
  </si>
  <si>
    <t>Vybourání kovových dveřních zárubní pl do 2 m2</t>
  </si>
  <si>
    <t>-900919609</t>
  </si>
  <si>
    <t>997</t>
  </si>
  <si>
    <t>Přesun sutě</t>
  </si>
  <si>
    <t>156</t>
  </si>
  <si>
    <t>997013217</t>
  </si>
  <si>
    <t>Vnitrostaveništní doprava suti a vybouraných hmot pro budovy v do 24 m ručně</t>
  </si>
  <si>
    <t>531880090</t>
  </si>
  <si>
    <t>157</t>
  </si>
  <si>
    <t>997013501_01</t>
  </si>
  <si>
    <t>Odvoz suti a vybouraných hmot na skládku nebo meziskládku do 1 km se složením</t>
  </si>
  <si>
    <t>-1473763126</t>
  </si>
  <si>
    <t>158</t>
  </si>
  <si>
    <t>997013509_01</t>
  </si>
  <si>
    <t>Příplatek k odvozu suti a vybouraných hmot na skládku ZKD 1 km přes 1 km</t>
  </si>
  <si>
    <t>1399505093</t>
  </si>
  <si>
    <t>26,872*14 "Přepočtené koeficientem množství</t>
  </si>
  <si>
    <t>159</t>
  </si>
  <si>
    <t>997013871</t>
  </si>
  <si>
    <t xml:space="preserve">Poplatek za uložení stavebního odpadu na recyklační skládce (skládkovné) směsného stavebního a demoličního kód odpadu  17 09 04</t>
  </si>
  <si>
    <t>-1746576736</t>
  </si>
  <si>
    <t>998</t>
  </si>
  <si>
    <t>Přesun hmot</t>
  </si>
  <si>
    <t>160</t>
  </si>
  <si>
    <t>998018003</t>
  </si>
  <si>
    <t>Přesun hmot ruční pro budovy v do 24 m</t>
  </si>
  <si>
    <t>353234420</t>
  </si>
  <si>
    <t>HZS</t>
  </si>
  <si>
    <t>Hodinové zúčtovací sazby</t>
  </si>
  <si>
    <t>161</t>
  </si>
  <si>
    <t>HZS4132</t>
  </si>
  <si>
    <t>Hodinová zúčtovací sazba -mobilní jeřáb, nosnost 35t, dosah 30m</t>
  </si>
  <si>
    <t>hod</t>
  </si>
  <si>
    <t>262144</t>
  </si>
  <si>
    <t>1452500956</t>
  </si>
  <si>
    <t>SO.02 - Úprava prostor v přízemí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</si>
  <si>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</si>
  <si>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</si>
  <si>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</si>
  <si>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</si>
  <si>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</si>
  <si>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</si>
  <si>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</si>
  <si>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</si>
  <si>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</si>
  <si>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</si>
  <si>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</si>
  <si>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</si>
  <si>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</si>
  <si>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</si>
  <si>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</si>
  <si>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</si>
  <si>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</si>
  <si>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</si>
  <si>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</si>
  <si>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</si>
  <si>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HSV</t>
  </si>
  <si>
    <t>Práce a dodávky HSV</t>
  </si>
  <si>
    <t>317141445</t>
  </si>
  <si>
    <t>Překlad plochý z pórobetonu š 150 mm dl přes 1800 do 2000 mm</t>
  </si>
  <si>
    <t>1245526776</t>
  </si>
  <si>
    <t>317142442</t>
  </si>
  <si>
    <t>Překlad nenosný pórobetonový š 150 mm v do 250 mm na tenkovrstvou maltu dl do 1250 mm</t>
  </si>
  <si>
    <t>-357438790</t>
  </si>
  <si>
    <t>342272245</t>
  </si>
  <si>
    <t>-671181787</t>
  </si>
  <si>
    <t>Příčka mezi 1.23 a 1.21</t>
  </si>
  <si>
    <t>5,9*3,65</t>
  </si>
  <si>
    <t>Zazdění otvoru mezi 1.08 a 1.21</t>
  </si>
  <si>
    <t>0,8*1,97</t>
  </si>
  <si>
    <t>Součet</t>
  </si>
  <si>
    <t>23,111*1,1 "Přepočtené koeficientem množství</t>
  </si>
  <si>
    <t>342291121</t>
  </si>
  <si>
    <t>Ukotvení příček k cihelným konstrukcím plochými kotvami</t>
  </si>
  <si>
    <t>-623074338</t>
  </si>
  <si>
    <t>2*1,97</t>
  </si>
  <si>
    <t>3,8*2</t>
  </si>
  <si>
    <t>612131121</t>
  </si>
  <si>
    <t>-789311296</t>
  </si>
  <si>
    <t>5,9*3,65*2</t>
  </si>
  <si>
    <t>Otvor mezi 1.08 a 1.21</t>
  </si>
  <si>
    <t>0,8*1,97*2</t>
  </si>
  <si>
    <t>Zasedací místnost 1.21</t>
  </si>
  <si>
    <t>((6,2+6,7+12,3)*3,65)-(1,97*(0,8+0,9))</t>
  </si>
  <si>
    <t>Kuchyňka 1.22</t>
  </si>
  <si>
    <t>((3,75+2,15)*3,65)-(1,97*(0,8*3))</t>
  </si>
  <si>
    <t>Chodba 1.03</t>
  </si>
  <si>
    <t>((16,8+1,8+0,7+3,2)*2*3,55)-(0,97*(3*1,6+3*0,9+3*0,8+0,7))</t>
  </si>
  <si>
    <t>Chodba 1.38</t>
  </si>
  <si>
    <t>((6,75*2+5,15)*3,55)-(1,97*(1,6+1,5+2,5))</t>
  </si>
  <si>
    <t>Chodba 1.24</t>
  </si>
  <si>
    <t>((1,785+6,45+2+1,1)*3,55)-(1,97*(1,5+0,9+2*0,8))</t>
  </si>
  <si>
    <t>WC</t>
  </si>
  <si>
    <t>((2,16*2+1,85*2+2,1*2+2,9*2+1,7*2)*3,3)-(1,97*(2*0,7+3*0,8))"WC Muži</t>
  </si>
  <si>
    <t>((1,6*6+2,9*4+1,65*2+2,55*2+2,16+0,4)*3,3)-(1,97*(3*0,8+6*0,7))"WC Ženy</t>
  </si>
  <si>
    <t>((1,8*2+2,16*2)*3,3)-(1,97*0,9)"WC Invalidé</t>
  </si>
  <si>
    <t>569,352*1,1 "Přepočtené koeficientem množství</t>
  </si>
  <si>
    <t>612321111</t>
  </si>
  <si>
    <t>Vápenocementová omítka hrubá jednovrstvá zatřená vnitřních stěn nanášená ručně</t>
  </si>
  <si>
    <t>640345553</t>
  </si>
  <si>
    <t>612321191</t>
  </si>
  <si>
    <t>Příplatek k vápenocementové omítce vnitřních stěn za každých dalších 5 mm tloušťky ručně</t>
  </si>
  <si>
    <t>1798296527</t>
  </si>
  <si>
    <t>569,352*0,4</t>
  </si>
  <si>
    <t>612142001</t>
  </si>
  <si>
    <t>1718914055</t>
  </si>
  <si>
    <t>612311131</t>
  </si>
  <si>
    <t>1040398273</t>
  </si>
  <si>
    <t>((3,75+2,15)*3,65)-(1,97*(0,8*3))-(0,5*(2,15+2*0,6))</t>
  </si>
  <si>
    <t>((2,16*2+1,85*2+2,1*2+2,9*2+1,7*2)*1,3)-(1,97*(2*0,7+3*0,8))"WC Muži</t>
  </si>
  <si>
    <t>((1,6*6+2,9*4+1,65*2+2,55*2+2,16+0,4)*1,3)-(1,97*(3*0,8+6*0,7))"WC Ženy</t>
  </si>
  <si>
    <t>((1,8*2+2,16*2)*1,3)-(1,97*0,9)"WC Invalidé</t>
  </si>
  <si>
    <t>444,677*1,1 "Přepočtené koeficientem množství</t>
  </si>
  <si>
    <t>622143003</t>
  </si>
  <si>
    <t>Montáž omítkových plastových nebo pozinkovaných rohových profilů s tkaninou</t>
  </si>
  <si>
    <t>32199235</t>
  </si>
  <si>
    <t>3,65*4</t>
  </si>
  <si>
    <t>3,55*6</t>
  </si>
  <si>
    <t>Místnost 1.38 a 1.24</t>
  </si>
  <si>
    <t>3,55*8</t>
  </si>
  <si>
    <t>3,3*38</t>
  </si>
  <si>
    <t>55343026</t>
  </si>
  <si>
    <t>profil rohový Pz+PVC</t>
  </si>
  <si>
    <t>622828339</t>
  </si>
  <si>
    <t>204,3*1,15 "Přepočtené koeficientem množství</t>
  </si>
  <si>
    <t>619325131</t>
  </si>
  <si>
    <t>Vytažení vápenocementových fabionů, hran nebo koutů</t>
  </si>
  <si>
    <t>1747614029</t>
  </si>
  <si>
    <t>4*3,65+4*3,65+6*3,55+8*3,55+38*1,3</t>
  </si>
  <si>
    <t>632451105</t>
  </si>
  <si>
    <t>Cementový samonivelační potěr ze suchých směsí tloušťky do 15 mm</t>
  </si>
  <si>
    <t>-235079867</t>
  </si>
  <si>
    <t>Zasedací místnostt 1.21</t>
  </si>
  <si>
    <t>83,6*2</t>
  </si>
  <si>
    <t>7,9</t>
  </si>
  <si>
    <t>34,8</t>
  </si>
  <si>
    <t>Hlavní vstup 1.38</t>
  </si>
  <si>
    <t>34,7</t>
  </si>
  <si>
    <t>11,6</t>
  </si>
  <si>
    <t>WC 1.32,1.39, 1.40, 1.41, 1.42</t>
  </si>
  <si>
    <t>9,3+5,1+3,7+3,9+5,6</t>
  </si>
  <si>
    <t>Recepce 1.30</t>
  </si>
  <si>
    <t>37,1</t>
  </si>
  <si>
    <t>320,9*1,1 "Přepočtené koeficientem množství</t>
  </si>
  <si>
    <t>619991001</t>
  </si>
  <si>
    <t>Zakrytí podlah fólií přilepenou lepící páskou</t>
  </si>
  <si>
    <t>-659068830</t>
  </si>
  <si>
    <t>619991011</t>
  </si>
  <si>
    <t>Obalení konstrukcí a prvků fólií přilepenou lepící páskou</t>
  </si>
  <si>
    <t>-1165888423</t>
  </si>
  <si>
    <t xml:space="preserve"> zasedací místnost1.21</t>
  </si>
  <si>
    <t>6,8*3,65</t>
  </si>
  <si>
    <t>3,7*3,55+3,3*3,55</t>
  </si>
  <si>
    <t>5,15*3,55+2,5*2,3</t>
  </si>
  <si>
    <t>1,97*(1,6+1,5)</t>
  </si>
  <si>
    <t>619991021</t>
  </si>
  <si>
    <t>Oblepení rámů a keramických soklů lepící páskou</t>
  </si>
  <si>
    <t>1897312553</t>
  </si>
  <si>
    <t>4*1,97+0,8+0,9</t>
  </si>
  <si>
    <t>6*1,97+3*0,8</t>
  </si>
  <si>
    <t>Recepce 1,30</t>
  </si>
  <si>
    <t>8*1,97+1,6*2+1,5+0,8</t>
  </si>
  <si>
    <t>20*1,97+3*1,6+3*0,9+3*0,8+0,7</t>
  </si>
  <si>
    <t>4*1,97+2*1,6</t>
  </si>
  <si>
    <t>8*1,97+1,5+2*0,8+0,9</t>
  </si>
  <si>
    <t>30*1,97+4*0,7+4*0,8+0,9</t>
  </si>
  <si>
    <t>622143004</t>
  </si>
  <si>
    <t>Montáž omítkových samolepících začišťovacích profilů pro spojení s okenním rámem</t>
  </si>
  <si>
    <t>-1050694702</t>
  </si>
  <si>
    <t>Okno v 1.21</t>
  </si>
  <si>
    <t>3,65+6,8+3,65</t>
  </si>
  <si>
    <t xml:space="preserve">Okno v 1,24 </t>
  </si>
  <si>
    <t>3,55+1,79+3,55</t>
  </si>
  <si>
    <t>Okno v 1.39</t>
  </si>
  <si>
    <t>3,3+1,8+3,3</t>
  </si>
  <si>
    <t>59051516</t>
  </si>
  <si>
    <t>profil začišťovací PVC pro ostění vnitřních omítek</t>
  </si>
  <si>
    <t>-221606336</t>
  </si>
  <si>
    <t>31,39*1,1 "Přepočtené koeficientem množství</t>
  </si>
  <si>
    <t>629991011.1</t>
  </si>
  <si>
    <t>Zakrytí výplní otvorů a svislých ploch geotextilií přilepenou lepící páskou</t>
  </si>
  <si>
    <t>-1742831172</t>
  </si>
  <si>
    <t>1,97*1,6*2 "dveře mezi 1.03 a 1.02</t>
  </si>
  <si>
    <t>1,97*1,5*2 " dveře mezi 1.38 a 1,24</t>
  </si>
  <si>
    <t>3,5*3,1 " schodiště</t>
  </si>
  <si>
    <t>946112113</t>
  </si>
  <si>
    <t>Montáž pojízdných věží trubkových/dílcových š do 1,6 m dl do 3,2 m v do 3,5 m</t>
  </si>
  <si>
    <t>1576169991</t>
  </si>
  <si>
    <t>946112213</t>
  </si>
  <si>
    <t>Příplatek k pojízdným věžím š do 1,6 m dl do 3,2 m v do 3,5 m za první a ZKD den použití</t>
  </si>
  <si>
    <t>-1520423814</t>
  </si>
  <si>
    <t>946112813</t>
  </si>
  <si>
    <t>Demontáž pojízdných věží trubkových/dílcových š do 1,6 m dl do 3,2 m v do 3,5 m</t>
  </si>
  <si>
    <t>605010116</t>
  </si>
  <si>
    <t>953241212</t>
  </si>
  <si>
    <t>Osazení smykových dilatačních trnů D 22 mm pro nižší zatížení nerez nebo pozink s pouzdrem</t>
  </si>
  <si>
    <t>1112863422</t>
  </si>
  <si>
    <t>54879273</t>
  </si>
  <si>
    <t>trn pro přenos smykové síly u dilatačních spár pro nižší zatížení nerez s nerezovým kombinovaným pouzdrem D 22mm</t>
  </si>
  <si>
    <t>-1586779894</t>
  </si>
  <si>
    <t>968072456</t>
  </si>
  <si>
    <t>Vybourání kovových dveřních zárubní pl přes 2 m2</t>
  </si>
  <si>
    <t>-1988748874</t>
  </si>
  <si>
    <t>Ocelová zárubeň mezi 1.08 a 1.21</t>
  </si>
  <si>
    <t>Ocedlová záruběň mezi 1.30 a 1.03</t>
  </si>
  <si>
    <t>1,6*1,97</t>
  </si>
  <si>
    <t>978013161</t>
  </si>
  <si>
    <t>Otlučení (osekání) vnitřní vápenné nebo vápenocementové omítky stěn v rozsahu do 50 %</t>
  </si>
  <si>
    <t>-1068675028</t>
  </si>
  <si>
    <t>974082213</t>
  </si>
  <si>
    <t xml:space="preserve">Vysekání rýh pro vodiče  v omítce cementové stěn, šířky do 50 mm</t>
  </si>
  <si>
    <t>1973741694</t>
  </si>
  <si>
    <t>2+3 "1.04</t>
  </si>
  <si>
    <t>2*(2,5+2+3) "1.38</t>
  </si>
  <si>
    <t>2+3 "1.24</t>
  </si>
  <si>
    <t>5*2+4+4+7+4+7 "WC</t>
  </si>
  <si>
    <t>974082214</t>
  </si>
  <si>
    <t xml:space="preserve">Vysekání rýh pro vodiče  v omítce cementové stěn, šířky do 70 mm</t>
  </si>
  <si>
    <t>-1906701961</t>
  </si>
  <si>
    <t>4*(2+3) "1.21</t>
  </si>
  <si>
    <t>3*(2+3) "1.22</t>
  </si>
  <si>
    <t>3*(3+2) "1.30</t>
  </si>
  <si>
    <t>2+3 "1.07</t>
  </si>
  <si>
    <t>2+3 "1.05</t>
  </si>
  <si>
    <t>2+3+1+4,5 "1.34</t>
  </si>
  <si>
    <t>2+1+4,5+3 "1.31</t>
  </si>
  <si>
    <t>974082216</t>
  </si>
  <si>
    <t xml:space="preserve">Vysekání rýh pro vodiče  v omítce cementové stěn, šířky do 150 mm</t>
  </si>
  <si>
    <t>-1066403860</t>
  </si>
  <si>
    <t>4*5+4*4,5+4*4+2*5 "1.21</t>
  </si>
  <si>
    <t>3*6+2*3 "1.22</t>
  </si>
  <si>
    <t>3*6+2*6+1*6+3*1 "1.03</t>
  </si>
  <si>
    <t>8+1 "1.07</t>
  </si>
  <si>
    <t>12+1 "1.05</t>
  </si>
  <si>
    <t>18 "1.34</t>
  </si>
  <si>
    <t>18 "1.31</t>
  </si>
  <si>
    <t>18 "1.04</t>
  </si>
  <si>
    <t>2*(16+1,5)+5,5 "1.38</t>
  </si>
  <si>
    <t>16+7+6+1 "1.24</t>
  </si>
  <si>
    <t>5*(16+7+6+1) "WC</t>
  </si>
  <si>
    <t>985331212</t>
  </si>
  <si>
    <t>Dodatečné vlepování betonářské výztuže D 10 mm do chemické malty včetně vyvrtání otvoru</t>
  </si>
  <si>
    <t>-1259531417</t>
  </si>
  <si>
    <t>13021012</t>
  </si>
  <si>
    <t>tyč ocelová žebírková jakost BSt 500S výztuž do betonu D 10mm</t>
  </si>
  <si>
    <t>160781459</t>
  </si>
  <si>
    <t>R000004</t>
  </si>
  <si>
    <t xml:space="preserve">Likvidace stolu z mramoru (rozebrání rozřezáním, ruční  naložení na dopravní prostředek a odvoz na skládku)</t>
  </si>
  <si>
    <t>kpl.</t>
  </si>
  <si>
    <t>-1995371308</t>
  </si>
  <si>
    <t>952901111</t>
  </si>
  <si>
    <t>Vyčištění budov bytové a občanské výstavby při výšce podlaží do 4 m</t>
  </si>
  <si>
    <t>-1041635484</t>
  </si>
  <si>
    <t>83,6</t>
  </si>
  <si>
    <t>997013211</t>
  </si>
  <si>
    <t>Vnitrostaveništní doprava suti a vybouraných hmot pro budovy v do 6 m ručně</t>
  </si>
  <si>
    <t>-154590514</t>
  </si>
  <si>
    <t>997013219</t>
  </si>
  <si>
    <t>Příplatek k vnitrostaveništní dopravě suti a vybouraných hmot za zvětšenou dopravu suti ZKD 10 m</t>
  </si>
  <si>
    <t>527809489</t>
  </si>
  <si>
    <t>23,61*10 "Přepočtené koeficientem množství</t>
  </si>
  <si>
    <t>997013501</t>
  </si>
  <si>
    <t>1169358561</t>
  </si>
  <si>
    <t>997013509</t>
  </si>
  <si>
    <t>-1818502163</t>
  </si>
  <si>
    <t>23,61*14 "Přepočtené koeficientem množství</t>
  </si>
  <si>
    <t>-1272421221</t>
  </si>
  <si>
    <t>99701350R</t>
  </si>
  <si>
    <t>Odvoz výzisku železného šrotu na místo určené objednatelem do 20km se složením</t>
  </si>
  <si>
    <t>-1404243464</t>
  </si>
  <si>
    <t>998018001</t>
  </si>
  <si>
    <t>Přesun hmot ruční pro budovy v do 6 m</t>
  </si>
  <si>
    <t>481633271</t>
  </si>
  <si>
    <t>998018011</t>
  </si>
  <si>
    <t>Příplatek k ručnímu přesunu hmot pro budovy zděné za zvětšený přesun ZKD 100 m</t>
  </si>
  <si>
    <t>1024055758</t>
  </si>
  <si>
    <t>PSV</t>
  </si>
  <si>
    <t>Práce a dodávky PSV</t>
  </si>
  <si>
    <t>725</t>
  </si>
  <si>
    <t>Zdravotechnika - zařizovací předměty</t>
  </si>
  <si>
    <t>725119122</t>
  </si>
  <si>
    <t>Montáž klozetových mís kombi</t>
  </si>
  <si>
    <t>-168817674</t>
  </si>
  <si>
    <t>64240100</t>
  </si>
  <si>
    <t>klozet kombinovaný keramický s bidetovou tryskou odpad vodorovný 363x676x818mm</t>
  </si>
  <si>
    <t>271154544</t>
  </si>
  <si>
    <t>725129101</t>
  </si>
  <si>
    <t>Montáž pisoáru keramického</t>
  </si>
  <si>
    <t>1334390283</t>
  </si>
  <si>
    <t>64250907</t>
  </si>
  <si>
    <t>urinál keramický s odsáváním přívod vodorovný vnitřní bílý</t>
  </si>
  <si>
    <t>106146582</t>
  </si>
  <si>
    <t>725211602</t>
  </si>
  <si>
    <t>Umyvadlo keramické bílé šířky 550 mm bez krytu na sifon připevněné na stěnu šrouby</t>
  </si>
  <si>
    <t>soubor</t>
  </si>
  <si>
    <t>803798274</t>
  </si>
  <si>
    <t>725291722</t>
  </si>
  <si>
    <t>Doplňky zařízení koupelen a záchodů smaltované madlo krakorcové sklopné dl 834 mm</t>
  </si>
  <si>
    <t>-1991963448</t>
  </si>
  <si>
    <t>55167381</t>
  </si>
  <si>
    <t>sedátko klozetové duroplastové bílé s poklopem</t>
  </si>
  <si>
    <t>105274099</t>
  </si>
  <si>
    <t>725119102</t>
  </si>
  <si>
    <t>Montáž splachovače nádržkového plastového nízkopoloženého</t>
  </si>
  <si>
    <t>1403322221</t>
  </si>
  <si>
    <t>725121001</t>
  </si>
  <si>
    <t>Splachovač automatický pisoáru bez montážní krabice</t>
  </si>
  <si>
    <t>1673854828</t>
  </si>
  <si>
    <t>725291511</t>
  </si>
  <si>
    <t>Doplňky zařízení koupelen a záchodů plastové dávkovač tekutého mýdla na 350 ml</t>
  </si>
  <si>
    <t>1863716562</t>
  </si>
  <si>
    <t>725291521</t>
  </si>
  <si>
    <t>Doplňky zařízení koupelen a záchodů plastové zásobník toaletních papírů</t>
  </si>
  <si>
    <t>746718848</t>
  </si>
  <si>
    <t>725291531</t>
  </si>
  <si>
    <t>Doplňky zařízení koupelen a záchodů plastové zásobník papírových ručníků</t>
  </si>
  <si>
    <t>1531261612</t>
  </si>
  <si>
    <t>725311121</t>
  </si>
  <si>
    <t>Dřez jednoduchý nerezový se zápachovou uzávěrkou s odkapávací plochou 560x480 mm a miskou</t>
  </si>
  <si>
    <t>717015432</t>
  </si>
  <si>
    <t>725813111</t>
  </si>
  <si>
    <t>Ventil rohový bez připojovací trubičky nebo flexi hadičky G 1/2</t>
  </si>
  <si>
    <t>1968577003</t>
  </si>
  <si>
    <t>725819402</t>
  </si>
  <si>
    <t>Montáž ventilů rohových G 1/2 bez připojovací trubičky</t>
  </si>
  <si>
    <t>1874487813</t>
  </si>
  <si>
    <t>725821326</t>
  </si>
  <si>
    <t>Baterie dřezová stojánková páková s otáčivým kulatým ústím a délkou ramínka 265 mm</t>
  </si>
  <si>
    <t>1806353086</t>
  </si>
  <si>
    <t>725829121</t>
  </si>
  <si>
    <t>Montáž baterie umyvadlové nástěnné pákové a klasické ostatní typ</t>
  </si>
  <si>
    <t>-136802233</t>
  </si>
  <si>
    <t>55144047</t>
  </si>
  <si>
    <t>baterie umyvadlová stojánková páková s ovládáním výpusti</t>
  </si>
  <si>
    <t>956083440</t>
  </si>
  <si>
    <t>725859102</t>
  </si>
  <si>
    <t>Montáž ventilů odpadních do DN 50 pro zařizovací předměty</t>
  </si>
  <si>
    <t>-1169421221</t>
  </si>
  <si>
    <t>55160125</t>
  </si>
  <si>
    <t>ventil odpadní dřezový a umyvadlový krátký bez přepínače 5/4"</t>
  </si>
  <si>
    <t>-2073017629</t>
  </si>
  <si>
    <t>725861101</t>
  </si>
  <si>
    <t>Zápachová uzávěrka pro umyvadla DN 32</t>
  </si>
  <si>
    <t>-219236833</t>
  </si>
  <si>
    <t>725980123</t>
  </si>
  <si>
    <t>Revizní dvířka plechová magnetická 300mm x 300mm k čistícím kusům</t>
  </si>
  <si>
    <t>610608899</t>
  </si>
  <si>
    <t>998725181</t>
  </si>
  <si>
    <t>Příplatek k přesunu hmot tonážní 725 prováděný bez použití mechanizace</t>
  </si>
  <si>
    <t>1351444617</t>
  </si>
  <si>
    <t>998725201</t>
  </si>
  <si>
    <t>Přesun hmot procentní pro zařizovací předměty v objektech v do 6 m</t>
  </si>
  <si>
    <t>1500675066</t>
  </si>
  <si>
    <t>998725292</t>
  </si>
  <si>
    <t>Příplatek k přesunu hmot procentní 725 za zvětšený přesun do 100 m</t>
  </si>
  <si>
    <t>1989702503</t>
  </si>
  <si>
    <t>735419126</t>
  </si>
  <si>
    <t>Konvektory montáž konvektorů s osazením na konzoly, stavební délky přes 1290 do 2040 mm</t>
  </si>
  <si>
    <t>-136068488</t>
  </si>
  <si>
    <t>735411118</t>
  </si>
  <si>
    <t>Konvektory nástěnné výšky tělesa 450 mm hloubky tělesa 120 mm stavební délky (mm) a výkonu (W) 1800 mm / 2030 W</t>
  </si>
  <si>
    <t>-971090341</t>
  </si>
  <si>
    <t>-683807101</t>
  </si>
  <si>
    <t>998735293</t>
  </si>
  <si>
    <t>Příplatek k přesunu hmot procentní 735 za zvětšený přesun do 500 m</t>
  </si>
  <si>
    <t>1558176955</t>
  </si>
  <si>
    <t>741001</t>
  </si>
  <si>
    <t>Kompletace rozvaděče</t>
  </si>
  <si>
    <t>1327870800</t>
  </si>
  <si>
    <t>741111002R</t>
  </si>
  <si>
    <t>Montáž systému podlahových kanálů se spojkami, ohyby a rohy a s nasunutím do krabic krabic s vývody</t>
  </si>
  <si>
    <t>1042397122</t>
  </si>
  <si>
    <t>741002</t>
  </si>
  <si>
    <t>Krabice zásuvková prostorová v podlaze</t>
  </si>
  <si>
    <t>10068328</t>
  </si>
  <si>
    <t>741122016</t>
  </si>
  <si>
    <t>Montáž kabel Cu bez ukončení uložený pod omítku plný kulatý 3x2,5 až 6 mm2 (CYKY)</t>
  </si>
  <si>
    <t>580108633</t>
  </si>
  <si>
    <t>6*(2+3) "1,22</t>
  </si>
  <si>
    <t>2*3+2*2 "1.22</t>
  </si>
  <si>
    <t>7410001</t>
  </si>
  <si>
    <t xml:space="preserve">Vyvrtání prostupu pro vodiče v  MVC stěn š do 100 mm</t>
  </si>
  <si>
    <t>-907473246</t>
  </si>
  <si>
    <t>34111036</t>
  </si>
  <si>
    <t>kabel silový s Cu jádrem 1 kV 3x2,5mm2</t>
  </si>
  <si>
    <t>-1576641771</t>
  </si>
  <si>
    <t>741130001</t>
  </si>
  <si>
    <t>Ukončení vodičů izolovaných s označením a zapojením v rozváděči nebo na přístroji, průřezu žíly do 2,5 mm2</t>
  </si>
  <si>
    <t>1977639506</t>
  </si>
  <si>
    <t>741210125</t>
  </si>
  <si>
    <t>Montáž rozváděčů litinových, hliníkových nebo plastových bez zapojení vodičů skříněk hmotnosti do 100 kg</t>
  </si>
  <si>
    <t>316383924</t>
  </si>
  <si>
    <t>35711646</t>
  </si>
  <si>
    <t xml:space="preserve">rozvaděč elektroměrový plastový ER212/PVP7P  1x dvousazbový</t>
  </si>
  <si>
    <t>-1348567380</t>
  </si>
  <si>
    <t>35889206</t>
  </si>
  <si>
    <t>45557769</t>
  </si>
  <si>
    <t>35822111</t>
  </si>
  <si>
    <t>747286791</t>
  </si>
  <si>
    <t>35822404</t>
  </si>
  <si>
    <t>jistič 3pólový-charakteristika B 32A</t>
  </si>
  <si>
    <t>-162727713</t>
  </si>
  <si>
    <t>34536480</t>
  </si>
  <si>
    <t>spínač trojpólový 63A GW70407 krabice IP65</t>
  </si>
  <si>
    <t>-1518395919</t>
  </si>
  <si>
    <t>741310003</t>
  </si>
  <si>
    <t>Montáž spínačů jedno nebo dvoupólových nástěnných se zapojením vodičů, pro prostředí normální vypínačů, řazení 2-dvoupólových</t>
  </si>
  <si>
    <t>1804258294</t>
  </si>
  <si>
    <t>34535713</t>
  </si>
  <si>
    <t>přepínač křížový řazení 7 10A bílý, slonová kost</t>
  </si>
  <si>
    <t>1637311138</t>
  </si>
  <si>
    <t>1683483725</t>
  </si>
  <si>
    <t>37451121</t>
  </si>
  <si>
    <t>zásuvka tv+r bílá</t>
  </si>
  <si>
    <t>-1487744684</t>
  </si>
  <si>
    <t>741370032</t>
  </si>
  <si>
    <t>Montáž svítidlo žárovkové bytové nástěnné přisazené 1 zdroj se sklem</t>
  </si>
  <si>
    <t>-1617828113</t>
  </si>
  <si>
    <t>34851330</t>
  </si>
  <si>
    <t>svítidlo žárovkové pro nebezpečná prostředí, nástěnné 1x200W</t>
  </si>
  <si>
    <t>-588337104</t>
  </si>
  <si>
    <t>741372013R</t>
  </si>
  <si>
    <t>D+M svítidlo LED bytové přisazené nástěnné reflektorové s čidlem</t>
  </si>
  <si>
    <t>1093822431</t>
  </si>
  <si>
    <t>741375021</t>
  </si>
  <si>
    <t>Montáž modulového osvětlovacího systému se zapojením vodičů světelných zdrojů zářivkových, délky do 1100 mm</t>
  </si>
  <si>
    <t>1455064439</t>
  </si>
  <si>
    <t>34823742</t>
  </si>
  <si>
    <t>svítidlo zářivkové interiérové s kompenzací, barva bílá, 2x58W, délka 2070 mm</t>
  </si>
  <si>
    <t>-26911293</t>
  </si>
  <si>
    <t>741003</t>
  </si>
  <si>
    <t>Identifikace stávajících rozvodů a úprava vedení</t>
  </si>
  <si>
    <t>-1918286669</t>
  </si>
  <si>
    <t>2*8,5*3</t>
  </si>
  <si>
    <t>741810002</t>
  </si>
  <si>
    <t>Zkoušky a prohlídky elektrických rozvodů a zařízení celková prohlídka a vyhotovení revizní zprávy pro objem montážních prací přes 100 do 500 tis. Kč</t>
  </si>
  <si>
    <t>-1229467031</t>
  </si>
  <si>
    <t>998741201</t>
  </si>
  <si>
    <t>Přesun hmot pro silnoproud stanovený procentní sazbou (%) z ceny vodorovná dopravní vzdálenost do 50 m v objektech výšky do 6 m</t>
  </si>
  <si>
    <t>-550269943</t>
  </si>
  <si>
    <t>998741292</t>
  </si>
  <si>
    <t>Příplatek k přesunu hmot procentní 741 za zvětšený přesun do 100 m</t>
  </si>
  <si>
    <t>-405723963</t>
  </si>
  <si>
    <t>763</t>
  </si>
  <si>
    <t>763111719</t>
  </si>
  <si>
    <t>Úprava styku příčky a podhledu akrylátovým tmelem</t>
  </si>
  <si>
    <t>-1835286507</t>
  </si>
  <si>
    <t>(6,7+12,3)*2 "1.21</t>
  </si>
  <si>
    <t>16,8*2+1,8*2+0,7*2 "1.03</t>
  </si>
  <si>
    <t>(5,15+6,75)*2 "1.38</t>
  </si>
  <si>
    <t>(1,79+6,45)*2 "1.24</t>
  </si>
  <si>
    <t>3*(2*(0,9+1,6))+2*(2,9+1,65) "1.32</t>
  </si>
  <si>
    <t>2*(2,55+2,16) "1.39</t>
  </si>
  <si>
    <t>2*(2,16+1,8) "1.40</t>
  </si>
  <si>
    <t>2*(2,16+1,85) "1.41</t>
  </si>
  <si>
    <t>2*(2,1+1,9)+2*(0,9+1,7) "1.42</t>
  </si>
  <si>
    <t>763121411</t>
  </si>
  <si>
    <t>SDK stěna předsazená tl 62,5 mm profil CW+UW 50 deska 1xA 12,5 bez izolace EI 15</t>
  </si>
  <si>
    <t>-2131813648</t>
  </si>
  <si>
    <t>Kastlíky okolo ken</t>
  </si>
  <si>
    <t>0,2*3,65*2</t>
  </si>
  <si>
    <t>763121413</t>
  </si>
  <si>
    <t>SDK stěna předsazená tl 87,5 mm profil CW+UW 75 deska 1xA 12,5 bez izolace EI 15</t>
  </si>
  <si>
    <t>1527717428</t>
  </si>
  <si>
    <t>Výklenek v 1.21</t>
  </si>
  <si>
    <t>2*3,65</t>
  </si>
  <si>
    <t>763121715</t>
  </si>
  <si>
    <t>SDK stěna předsazená úprava styku stěny a podhledu separační páskou a silikonováním</t>
  </si>
  <si>
    <t>-100907636</t>
  </si>
  <si>
    <t>2*3,65+2</t>
  </si>
  <si>
    <t>763131831</t>
  </si>
  <si>
    <t>Demontáž SDK podhledu s jednovrstvou nosnou kcí z ocelových profilů opláštění jednoduché</t>
  </si>
  <si>
    <t>731106945</t>
  </si>
  <si>
    <t>Rozebrání podhledu nad 1.21</t>
  </si>
  <si>
    <t>Rozebrání podhledu v chodbách - přímotopy</t>
  </si>
  <si>
    <t>34,8+1,8*5,15+11,6</t>
  </si>
  <si>
    <t>763131412</t>
  </si>
  <si>
    <t>SDK podhled desky 1xA 12,5 s izolací dvouvrstvá spodní kce profil CD+UD</t>
  </si>
  <si>
    <t>-2131541860</t>
  </si>
  <si>
    <t>763172314</t>
  </si>
  <si>
    <t>Montáž revizních dvířek SDK kcí vel. 500x500 mm</t>
  </si>
  <si>
    <t>1497625473</t>
  </si>
  <si>
    <t>59030713</t>
  </si>
  <si>
    <t>dvířka revizní 500x500mm</t>
  </si>
  <si>
    <t>-1701433707</t>
  </si>
  <si>
    <t>R000001</t>
  </si>
  <si>
    <t>Odstranění stávajících vodících prvků pro posuvnou stěnu včetně zapravení</t>
  </si>
  <si>
    <t>-1285515296</t>
  </si>
  <si>
    <t>R000002</t>
  </si>
  <si>
    <t>Stavební přípomoce - montáž VZT</t>
  </si>
  <si>
    <t>1290384829</t>
  </si>
  <si>
    <t>998763401</t>
  </si>
  <si>
    <t>Přesun hmot procentní pro sádrokartonové konstrukce v objektech v do 6 m</t>
  </si>
  <si>
    <t>-1152817376</t>
  </si>
  <si>
    <t>998763491</t>
  </si>
  <si>
    <t>Příplatek k přesunu hmot procentní pro sádrokartonové konstrukce za zvětšený přesun do 100 m</t>
  </si>
  <si>
    <t>1408101903</t>
  </si>
  <si>
    <t>1813984842</t>
  </si>
  <si>
    <t>61162074</t>
  </si>
  <si>
    <t>dveře jednokřídlé voštinové povrch laminátový plné 800x1970/2100mm</t>
  </si>
  <si>
    <t>805238308</t>
  </si>
  <si>
    <t>61162073</t>
  </si>
  <si>
    <t>dveře jednokřídlé voštinové povrch laminátový plné 700x1970/2100mm</t>
  </si>
  <si>
    <t>1056842052</t>
  </si>
  <si>
    <t>1098340544</t>
  </si>
  <si>
    <t>61162075</t>
  </si>
  <si>
    <t>dveře jednokřídlé voštinové povrch laminátový plné 900x1970/2100mm</t>
  </si>
  <si>
    <t>421051328</t>
  </si>
  <si>
    <t>766660021</t>
  </si>
  <si>
    <t>Montáž dveřních křídel otvíravých jednokřídlových š do 0,8 m požárních do ocelové zárubně</t>
  </si>
  <si>
    <t>-145618668</t>
  </si>
  <si>
    <t>61162098</t>
  </si>
  <si>
    <t>dveře jednokřídlé dřevotřískové protipožární EI (EW) 30 D3 povrch laminátový plné 800x1970/2100mm</t>
  </si>
  <si>
    <t>-978905629</t>
  </si>
  <si>
    <t>766660022</t>
  </si>
  <si>
    <t>Montáž dveřních křídel otvíravých jednokřídlových š přes 0,8 m požárních do ocelové zárubně</t>
  </si>
  <si>
    <t>1211181692</t>
  </si>
  <si>
    <t>61165314</t>
  </si>
  <si>
    <t>dveře jednokřídlé dřevotřískové protipožární EI (EW) 30 D3 povrch laminátový plné 900x1970/2100mm</t>
  </si>
  <si>
    <t>1926108607</t>
  </si>
  <si>
    <t>766660031</t>
  </si>
  <si>
    <t>Montáž dveřních křídel otvíravých dvoukřídlových požárních do ocelové zárubně</t>
  </si>
  <si>
    <t>-176332922</t>
  </si>
  <si>
    <t>61162130</t>
  </si>
  <si>
    <t>dveře dvoukřídlé dřevotřískové protipožární EI (EW) 30 D3 povrch laminátový plné 1800x1970/2100mm</t>
  </si>
  <si>
    <t>-2066647234</t>
  </si>
  <si>
    <t>55341187</t>
  </si>
  <si>
    <t>dveře dvoukřídlé ocelové protipožární EW 15, 30, 45 D1 speciální zárubeň 1750x1970mm</t>
  </si>
  <si>
    <t>-986585257</t>
  </si>
  <si>
    <t>766811212</t>
  </si>
  <si>
    <t>Montáž kuchyňské pracovní desky bez výřezu délky do 2000 mm</t>
  </si>
  <si>
    <t>-1191878421</t>
  </si>
  <si>
    <t>60721530R</t>
  </si>
  <si>
    <t>pracovní kuchyňská deska 60x240 cm</t>
  </si>
  <si>
    <t>-1729416566</t>
  </si>
  <si>
    <t>766811221</t>
  </si>
  <si>
    <t>Příplatek k montáži kuchyňské pracovní desky za vyřezání otvoru</t>
  </si>
  <si>
    <t>709152752</t>
  </si>
  <si>
    <t>766811223</t>
  </si>
  <si>
    <t>Příplatek k montáži kuchyňské pracovní desky za usazení dřezu</t>
  </si>
  <si>
    <t>346388719</t>
  </si>
  <si>
    <t>766811115R</t>
  </si>
  <si>
    <t>Dodávka a montáž kuchyňské linky délky 2100mm komplet</t>
  </si>
  <si>
    <t>1222459480</t>
  </si>
  <si>
    <t>998766201</t>
  </si>
  <si>
    <t>Přesun hmot procentní pro konstrukce truhlářské v objektech v do 6 m</t>
  </si>
  <si>
    <t>-1226789678</t>
  </si>
  <si>
    <t>998766292</t>
  </si>
  <si>
    <t>Příplatek k přesunu hmot procentní 766 za zvětšený přesun do 100 m</t>
  </si>
  <si>
    <t>283432753</t>
  </si>
  <si>
    <t>767</t>
  </si>
  <si>
    <t>Konstrukce zámečnické</t>
  </si>
  <si>
    <t>767641711R</t>
  </si>
  <si>
    <t>Stavební a el. příprava pro montáž turniketu</t>
  </si>
  <si>
    <t>-465939203</t>
  </si>
  <si>
    <t>998767201</t>
  </si>
  <si>
    <t>Přesun hmot procentní pro zámečnické konstrukce v objektech v do 6 m</t>
  </si>
  <si>
    <t>73884082</t>
  </si>
  <si>
    <t>998767292</t>
  </si>
  <si>
    <t>Příplatek k přesunu hmot procentní 767 za zvětšený přesun do 100 m</t>
  </si>
  <si>
    <t>-492212711</t>
  </si>
  <si>
    <t>771111011</t>
  </si>
  <si>
    <t>-1670176051</t>
  </si>
  <si>
    <t>771121011</t>
  </si>
  <si>
    <t>1378492726</t>
  </si>
  <si>
    <t>771571810</t>
  </si>
  <si>
    <t>-1247345073</t>
  </si>
  <si>
    <t>37,1 "Recepce 1.30</t>
  </si>
  <si>
    <t>776111117</t>
  </si>
  <si>
    <t>Broušení stávajícího podkladu povlakových podlah diamantovým kotoučem</t>
  </si>
  <si>
    <t>575346427</t>
  </si>
  <si>
    <t>771591112</t>
  </si>
  <si>
    <t>-190076043</t>
  </si>
  <si>
    <t>771591264</t>
  </si>
  <si>
    <t>Izolace těsnícími pásy mezi podlahou a stěnou</t>
  </si>
  <si>
    <t>2102200810</t>
  </si>
  <si>
    <t>771573113</t>
  </si>
  <si>
    <t>Montáž podlah keramických hladkých lepených standardním lepidlem do 12 ks/ m2</t>
  </si>
  <si>
    <t>462613433</t>
  </si>
  <si>
    <t>59761003</t>
  </si>
  <si>
    <t>dlažba keramická hutná hladká do interiéru přes 9 do 12ks/m2</t>
  </si>
  <si>
    <t>-187808286</t>
  </si>
  <si>
    <t>153,7*1,15 "Přepočtené koeficientem množství</t>
  </si>
  <si>
    <t>771471810</t>
  </si>
  <si>
    <t>Demontáž soklíků z dlaždic keramických kladených do malty rovných</t>
  </si>
  <si>
    <t>1492978447</t>
  </si>
  <si>
    <t>1,55+1,4+0,7+3,6+1,6+3,6+1,7+1,7+4,4+2,3+2,6+1,3</t>
  </si>
  <si>
    <t>771474112</t>
  </si>
  <si>
    <t>Montáž soklů z dlaždic keramických rovných flexibilní lepidlo v do 90 mm</t>
  </si>
  <si>
    <t>1245874909</t>
  </si>
  <si>
    <t>2*(2,15+3,75) "1.22</t>
  </si>
  <si>
    <t>59761338</t>
  </si>
  <si>
    <t>sokl-dlažba keramická slinutá hladká do interiéru i exteriéru 445x85mm</t>
  </si>
  <si>
    <t>808739682</t>
  </si>
  <si>
    <t>771577131</t>
  </si>
  <si>
    <t>Příplatek k montáž podlah keramických za plochu do 5 m2</t>
  </si>
  <si>
    <t>1423175568</t>
  </si>
  <si>
    <t>771577132</t>
  </si>
  <si>
    <t>Příplatek k montáž podlah keramických za omezený prostor</t>
  </si>
  <si>
    <t>851804820</t>
  </si>
  <si>
    <t>771591185</t>
  </si>
  <si>
    <t>Podlahy pracnější řezání keramických dlaždic rovné</t>
  </si>
  <si>
    <t>-1410388102</t>
  </si>
  <si>
    <t>771592011</t>
  </si>
  <si>
    <t>Čištění vnitřních ploch podlah nebo schodišť po položení dlažby chemickými prostředky</t>
  </si>
  <si>
    <t>-2006160261</t>
  </si>
  <si>
    <t>998771201</t>
  </si>
  <si>
    <t>Přesun hmot procentní pro podlahy z dlaždic v objektech v do 6 m</t>
  </si>
  <si>
    <t>1437440165</t>
  </si>
  <si>
    <t>998771292</t>
  </si>
  <si>
    <t>Příplatek k přesunu hmot procentní 771 za zvětšený přesun do 100 m</t>
  </si>
  <si>
    <t>210741770</t>
  </si>
  <si>
    <t>184998564</t>
  </si>
  <si>
    <t>Místnost 1.21</t>
  </si>
  <si>
    <t>776111311</t>
  </si>
  <si>
    <t>Vysátí podkladu povlakových podlah</t>
  </si>
  <si>
    <t>-1982846153</t>
  </si>
  <si>
    <t>776121311</t>
  </si>
  <si>
    <t>Vodou ředitelná penetrace savého podkladu povlakových podlah ředěná v poměru 1:1</t>
  </si>
  <si>
    <t>-319641204</t>
  </si>
  <si>
    <t>-1738406079</t>
  </si>
  <si>
    <t>-1019627160</t>
  </si>
  <si>
    <t>776421111</t>
  </si>
  <si>
    <t>Montáž obvodových lišt lepením</t>
  </si>
  <si>
    <t>1243252556</t>
  </si>
  <si>
    <t>(12,3+6,7)*2</t>
  </si>
  <si>
    <t>28411008</t>
  </si>
  <si>
    <t>lišta soklová PVC 16x60mm</t>
  </si>
  <si>
    <t>1718813362</t>
  </si>
  <si>
    <t>776991121</t>
  </si>
  <si>
    <t>Základní čištění nově položených podlahovin vysátím a setřením vlhkým mopem</t>
  </si>
  <si>
    <t>-752579206</t>
  </si>
  <si>
    <t>998776201</t>
  </si>
  <si>
    <t>Přesun hmot procentní pro podlahy povlakové v objektech v do 6 m</t>
  </si>
  <si>
    <t>1866281905</t>
  </si>
  <si>
    <t>998776292</t>
  </si>
  <si>
    <t>Příplatek k přesunu hmot procentní 776 za zvětšený přesun do 100 m</t>
  </si>
  <si>
    <t>-983743673</t>
  </si>
  <si>
    <t>781</t>
  </si>
  <si>
    <t>781121011</t>
  </si>
  <si>
    <t>-1285177502</t>
  </si>
  <si>
    <t>0,5*(2,15+2*0,6)</t>
  </si>
  <si>
    <t>((2,16*2+1,85*2+2,1*2+2,9*2+1,7*2)*2)-(1,97*(2*0,7+3*0,8))"WC Muži</t>
  </si>
  <si>
    <t>((1,6*6+2,9*4+1,65*2+2,55*2+2,16+0,4)*2)-(1,97*(3*0,8+6*0,7))"WC Ženy</t>
  </si>
  <si>
    <t>((1,8*2+2,16*2)*2)-(1,97*0,9)"WC Invalidé</t>
  </si>
  <si>
    <t>978015361</t>
  </si>
  <si>
    <t>Otlučení (osekání) vnější vápenné nebo vápenocementové omítky rozsahu do 50%</t>
  </si>
  <si>
    <t>1370144848</t>
  </si>
  <si>
    <t>781131112R</t>
  </si>
  <si>
    <t>Celoplošné vyrovnání podkladu stěrkou tl. 3 mm</t>
  </si>
  <si>
    <t>-173204907</t>
  </si>
  <si>
    <t>781474113</t>
  </si>
  <si>
    <t>1877712976</t>
  </si>
  <si>
    <t>162</t>
  </si>
  <si>
    <t>781477111</t>
  </si>
  <si>
    <t>Příplatek k montáži obkladů vnitřních keramických hladkých za plochu do 10 m2</t>
  </si>
  <si>
    <t>1101254013</t>
  </si>
  <si>
    <t>163</t>
  </si>
  <si>
    <t>59761071</t>
  </si>
  <si>
    <t>-1901894090</t>
  </si>
  <si>
    <t>102,414*1,15 "Přepočtené koeficientem množství</t>
  </si>
  <si>
    <t>164</t>
  </si>
  <si>
    <t>781491012</t>
  </si>
  <si>
    <t>Montáž zrcadel lepených silikonovým tmelem na podkladní omítku, plochy přes 1 m2</t>
  </si>
  <si>
    <t>2096476703</t>
  </si>
  <si>
    <t>1*2"1.39</t>
  </si>
  <si>
    <t>1*1"1.40</t>
  </si>
  <si>
    <t>1*2"1.41</t>
  </si>
  <si>
    <t>165</t>
  </si>
  <si>
    <t>63465124</t>
  </si>
  <si>
    <t>zrcadlo nemontované čiré tl 4mm max. rozměr 3210x2250mm</t>
  </si>
  <si>
    <t>-1859893701</t>
  </si>
  <si>
    <t>5*1,1 "Přepočtené koeficientem množství</t>
  </si>
  <si>
    <t>166</t>
  </si>
  <si>
    <t>781494111</t>
  </si>
  <si>
    <t>Plastové profily rohové lepené flexibilním lepidlem</t>
  </si>
  <si>
    <t>-1394029225</t>
  </si>
  <si>
    <t>2*38+2*0,5</t>
  </si>
  <si>
    <t>167</t>
  </si>
  <si>
    <t>781495142</t>
  </si>
  <si>
    <t>Průnik obkladem kruhový do DN 90</t>
  </si>
  <si>
    <t>-1267143238</t>
  </si>
  <si>
    <t>168</t>
  </si>
  <si>
    <t>781494511</t>
  </si>
  <si>
    <t>Plastové profily ukončovací lepené flexibilním lepidlem</t>
  </si>
  <si>
    <t>-1744537844</t>
  </si>
  <si>
    <t>2*0,6 "1.22</t>
  </si>
  <si>
    <t>169</t>
  </si>
  <si>
    <t>781495185</t>
  </si>
  <si>
    <t>Řezání pracnější rovné keramických obkládaček</t>
  </si>
  <si>
    <t>498229480</t>
  </si>
  <si>
    <t>170</t>
  </si>
  <si>
    <t>781495211</t>
  </si>
  <si>
    <t>Čištění vnitřních ploch stěn po provedení obkladu chemickými prostředky</t>
  </si>
  <si>
    <t>-1698928712</t>
  </si>
  <si>
    <t>171</t>
  </si>
  <si>
    <t>998781201</t>
  </si>
  <si>
    <t>Přesun hmot procentní pro obklady keramické v objektech v do 6 m</t>
  </si>
  <si>
    <t>250893901</t>
  </si>
  <si>
    <t>172</t>
  </si>
  <si>
    <t>998781292</t>
  </si>
  <si>
    <t>Příplatek k přesunu hmot procentní 781 za zvětšený přesun do 100 m</t>
  </si>
  <si>
    <t>-571773971</t>
  </si>
  <si>
    <t>783</t>
  </si>
  <si>
    <t>Dokončovací práce - nátěry</t>
  </si>
  <si>
    <t>173</t>
  </si>
  <si>
    <t>783301401</t>
  </si>
  <si>
    <t>Ometení zámečnických konstrukcí</t>
  </si>
  <si>
    <t>-1949661645</t>
  </si>
  <si>
    <t>5*(1,97*2+0,7)*0,25</t>
  </si>
  <si>
    <t>9*(1,97*2+0,8)*0,25</t>
  </si>
  <si>
    <t>4*(1,97*2+0,9)*0,25</t>
  </si>
  <si>
    <t>(1,97*2+1,5)*0,25</t>
  </si>
  <si>
    <t>3*(1,97*2+1,6)*0,25</t>
  </si>
  <si>
    <t>174</t>
  </si>
  <si>
    <t>783301311</t>
  </si>
  <si>
    <t>Odmaštění zámečnických konstrukcí vodou ředitelným odmašťovačem</t>
  </si>
  <si>
    <t>-1943611931</t>
  </si>
  <si>
    <t>175</t>
  </si>
  <si>
    <t>783314101</t>
  </si>
  <si>
    <t>Základní jednonásobný syntetický nátěr zámečnických konstrukcí</t>
  </si>
  <si>
    <t>104426029</t>
  </si>
  <si>
    <t>26,82*1,1 "Přepočtené koeficientem množství</t>
  </si>
  <si>
    <t>176</t>
  </si>
  <si>
    <t>783315101</t>
  </si>
  <si>
    <t>Mezinátěr jednonásobný syntetický standardní zámečnických konstrukcí</t>
  </si>
  <si>
    <t>-888357577</t>
  </si>
  <si>
    <t>177</t>
  </si>
  <si>
    <t>783317101</t>
  </si>
  <si>
    <t>Krycí jednonásobný syntetický standardní nátěr zámečnických konstrukcí</t>
  </si>
  <si>
    <t>1230241970</t>
  </si>
  <si>
    <t>784</t>
  </si>
  <si>
    <t>178</t>
  </si>
  <si>
    <t>-645272434</t>
  </si>
  <si>
    <t>179</t>
  </si>
  <si>
    <t>784111021</t>
  </si>
  <si>
    <t>Obroušení podkladu ze stěrky v místnostech výšky do 3,80 m</t>
  </si>
  <si>
    <t>-146805419</t>
  </si>
  <si>
    <t>((6,7+12,3*2)*3,65)-(1,97*(0,8+0,9))+83,6</t>
  </si>
  <si>
    <t>((3,75+2,15)*3,65)-(1,97*(0,8*3))+7,9</t>
  </si>
  <si>
    <t>((16,8+1,8+0,7+3,2)*2*3,55)-(0,97*(3*1,6+3*0,9+3*0,8+0,7))+34,8</t>
  </si>
  <si>
    <t>((6,75*2+5,15)*3,55)-(1,97*(1,6+1,5+2,5))+34,7</t>
  </si>
  <si>
    <t>((1,785+6,45+2+1,1)*3,55)-(1,97*(1,5+0,9+2*0,8))+11,6</t>
  </si>
  <si>
    <t>((2,16*2+1,85*2+2,1*2+2,9*2+1,7*2)*1,3)"WC Muži</t>
  </si>
  <si>
    <t>((1,6*6+2,9*4+1,65*2+2,55*2+2,16+0,4)*1,3)"WC Ženy</t>
  </si>
  <si>
    <t>((1,8*2+2,16*2)*1,3)"WC Invalidé</t>
  </si>
  <si>
    <t>9,3+5,1+3,7+3,9+5,6 "stropy WC</t>
  </si>
  <si>
    <t>((5,1*2+7,1+4)*3,65)-(1,97*(0,8+1,5+2*1,6))+37,1</t>
  </si>
  <si>
    <t>180</t>
  </si>
  <si>
    <t>784121001</t>
  </si>
  <si>
    <t>-275992369</t>
  </si>
  <si>
    <t>748,866*0,5</t>
  </si>
  <si>
    <t>181</t>
  </si>
  <si>
    <t>784171001</t>
  </si>
  <si>
    <t>Olepování vnitřních ploch páskou v místnostech výšky do 3,80 m</t>
  </si>
  <si>
    <t>-1435813162</t>
  </si>
  <si>
    <t>182</t>
  </si>
  <si>
    <t>58124838</t>
  </si>
  <si>
    <t>páska maskovací krepová pro malířské potřeby š 50mm</t>
  </si>
  <si>
    <t>879996118</t>
  </si>
  <si>
    <t>191,9*1,15 "Přepočtené koeficientem množství</t>
  </si>
  <si>
    <t>183</t>
  </si>
  <si>
    <t>784171101</t>
  </si>
  <si>
    <t>Zakrytí vnitřních podlah včetně pozdějšího odkrytí</t>
  </si>
  <si>
    <t>-1655232024</t>
  </si>
  <si>
    <t>184</t>
  </si>
  <si>
    <t>784171111</t>
  </si>
  <si>
    <t>Zakrytí vnitřních ploch stěn v místnostech výšky do 3,80 m</t>
  </si>
  <si>
    <t>1564522316</t>
  </si>
  <si>
    <t>1,97*(1,6*2+1,5)</t>
  </si>
  <si>
    <t>185</t>
  </si>
  <si>
    <t>58124842</t>
  </si>
  <si>
    <t>fólie pro malířské potřeby zakrývací tl 7µ 4x5m</t>
  </si>
  <si>
    <t>-66594429</t>
  </si>
  <si>
    <t>186</t>
  </si>
  <si>
    <t>784181101</t>
  </si>
  <si>
    <t>-847091151</t>
  </si>
  <si>
    <t>187</t>
  </si>
  <si>
    <t>784211101</t>
  </si>
  <si>
    <t>97697589</t>
  </si>
  <si>
    <t>188</t>
  </si>
  <si>
    <t>784211141</t>
  </si>
  <si>
    <t>Příplatek k cenám 2x maleb ze směsí za mokra za provádění plochy do 5m2</t>
  </si>
  <si>
    <t>-1639094591</t>
  </si>
  <si>
    <t>189</t>
  </si>
  <si>
    <t>784191001</t>
  </si>
  <si>
    <t>Čištění vnitřních ploch oken nebo balkonových dveří jednoduchých po provedení malířských prací</t>
  </si>
  <si>
    <t>-842668688</t>
  </si>
  <si>
    <t>190</t>
  </si>
  <si>
    <t>784191005</t>
  </si>
  <si>
    <t>Čištění vnitřních ploch dveří nebo vrat po provedení malířských prací</t>
  </si>
  <si>
    <t>-2146600451</t>
  </si>
  <si>
    <t>1,97*(5*0,7+9*08+4*0,9+1,5+3*1,6)</t>
  </si>
  <si>
    <t>191</t>
  </si>
  <si>
    <t>784191007</t>
  </si>
  <si>
    <t>Čištění vnitřních ploch podlah po provedení malířských prací</t>
  </si>
  <si>
    <t>1330944464</t>
  </si>
  <si>
    <t>192</t>
  </si>
  <si>
    <t>786612200R</t>
  </si>
  <si>
    <t>Montáž horizontálních žaluzií z textilií nebo umělých tkanin</t>
  </si>
  <si>
    <t>1671594307</t>
  </si>
  <si>
    <t>6,8*3,6</t>
  </si>
  <si>
    <t>193</t>
  </si>
  <si>
    <t>55346200R</t>
  </si>
  <si>
    <t>žaluzie vertikální interiérové</t>
  </si>
  <si>
    <t>-2051196060</t>
  </si>
  <si>
    <t>194</t>
  </si>
  <si>
    <t>R000003</t>
  </si>
  <si>
    <t>Uchycení žaluzií do stropní konstrukce (závitové tyče, chemické kotvy....)</t>
  </si>
  <si>
    <t>749954400</t>
  </si>
  <si>
    <t>195</t>
  </si>
  <si>
    <t>998786201</t>
  </si>
  <si>
    <t>Přesun hmot procentní pro čalounické úpravy v objektech v do 6 m</t>
  </si>
  <si>
    <t>-1935253686</t>
  </si>
  <si>
    <t>196</t>
  </si>
  <si>
    <t>998786292</t>
  </si>
  <si>
    <t>Příplatek k přesunu hmot procentní 786 za zvětšený přesun do 100 m</t>
  </si>
  <si>
    <t>-462772783</t>
  </si>
  <si>
    <t>787</t>
  </si>
  <si>
    <t>Dokončovací práce - zasklívání</t>
  </si>
  <si>
    <t>197</t>
  </si>
  <si>
    <t>787911115</t>
  </si>
  <si>
    <t>Montáž neprůhledné fólie na sklo</t>
  </si>
  <si>
    <t>-1852767471</t>
  </si>
  <si>
    <t>2,5*2,3</t>
  </si>
  <si>
    <t>1,5*1,97</t>
  </si>
  <si>
    <t>198</t>
  </si>
  <si>
    <t>63479014</t>
  </si>
  <si>
    <t>fólie na sklo nereflexní kouřová 56%</t>
  </si>
  <si>
    <t>2007430952</t>
  </si>
  <si>
    <t>3,152</t>
  </si>
  <si>
    <t>2,955</t>
  </si>
  <si>
    <t>3,152*1,05 "Přepočtené koeficientem množství</t>
  </si>
  <si>
    <t>199</t>
  </si>
  <si>
    <t>R000005</t>
  </si>
  <si>
    <t>Polep okna OK7 - mapa</t>
  </si>
  <si>
    <t>-1256938726</t>
  </si>
  <si>
    <t>200</t>
  </si>
  <si>
    <t>998787201</t>
  </si>
  <si>
    <t>Přesun hmot procentní pro zasklívání v objektech v do 6 m</t>
  </si>
  <si>
    <t>-1330868292</t>
  </si>
  <si>
    <t>201</t>
  </si>
  <si>
    <t>998787292</t>
  </si>
  <si>
    <t>Příplatek k přesunu hmot procentní 787 za zvětšený přesun do 100 m</t>
  </si>
  <si>
    <t>230406780</t>
  </si>
  <si>
    <t>SO.03 - VRN</t>
  </si>
  <si>
    <t>VRN - Vedlejší rozpočtové náklady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</si>
  <si>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</si>
  <si>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</si>
  <si>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</si>
  <si>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</si>
  <si>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VRN6</t>
  </si>
  <si>
    <t>Územní vlivy</t>
  </si>
  <si>
    <t>060001000</t>
  </si>
  <si>
    <t>Kč</t>
  </si>
  <si>
    <t>1024</t>
  </si>
  <si>
    <t>-257480564</t>
  </si>
  <si>
    <t>VRN7</t>
  </si>
  <si>
    <t>Provozní vlivy</t>
  </si>
  <si>
    <t>070001000</t>
  </si>
  <si>
    <t>Provoz investora - hlučnější práce v době pouze od 16:00 do 7:00 hod, o víkendech a svátcích</t>
  </si>
  <si>
    <t>-632785029</t>
  </si>
  <si>
    <t>VRN9</t>
  </si>
  <si>
    <t>Ostatní náklady</t>
  </si>
  <si>
    <t>090001000</t>
  </si>
  <si>
    <t>-476932089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</si>
</sst>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23" fillId="0" borderId="21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Praha Holešovice OŘ Praha - oprava vnitřních prostor Praha Holešovice č. p. 24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Praha Holešovice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26. 6. 2020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'SO.01 - Úprava kanceláří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'SO.01 - Úprava kanceláří ...'!P138</f>
        <v>0</v>
      </c>
      <c r="AV95" s="128">
        <f>'SO.01 - Úprava kanceláří ...'!J33</f>
        <v>0</v>
      </c>
      <c r="AW95" s="128">
        <f>'SO.01 - Úprava kanceláří ...'!J34</f>
        <v>0</v>
      </c>
      <c r="AX95" s="128">
        <f>'SO.01 - Úprava kanceláří ...'!J35</f>
        <v>0</v>
      </c>
      <c r="AY95" s="128">
        <f>'SO.01 - Úprava kanceláří ...'!J36</f>
        <v>0</v>
      </c>
      <c r="AZ95" s="128">
        <f>'SO.01 - Úprava kanceláří ...'!F33</f>
        <v>0</v>
      </c>
      <c r="BA95" s="128">
        <f>'SO.01 - Úprava kanceláří ...'!F34</f>
        <v>0</v>
      </c>
      <c r="BB95" s="128">
        <f>'SO.01 - Úprava kanceláří ...'!F35</f>
        <v>0</v>
      </c>
      <c r="BC95" s="128">
        <f>'SO.01 - Úprava kanceláří ...'!F36</f>
        <v>0</v>
      </c>
      <c r="BD95" s="130">
        <f>'SO.01 - Úprava kanceláří 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'SO.02 - Úprava prostor v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'SO.02 - Úprava prostor v ...'!P136</f>
        <v>0</v>
      </c>
      <c r="AV96" s="128">
        <f>'SO.02 - Úprava prostor v ...'!J33</f>
        <v>0</v>
      </c>
      <c r="AW96" s="128">
        <f>'SO.02 - Úprava prostor v ...'!J34</f>
        <v>0</v>
      </c>
      <c r="AX96" s="128">
        <f>'SO.02 - Úprava prostor v ...'!J35</f>
        <v>0</v>
      </c>
      <c r="AY96" s="128">
        <f>'SO.02 - Úprava prostor v ...'!J36</f>
        <v>0</v>
      </c>
      <c r="AZ96" s="128">
        <f>'SO.02 - Úprava prostor v ...'!F33</f>
        <v>0</v>
      </c>
      <c r="BA96" s="128">
        <f>'SO.02 - Úprava prostor v ...'!F34</f>
        <v>0</v>
      </c>
      <c r="BB96" s="128">
        <f>'SO.02 - Úprava prostor v ...'!F35</f>
        <v>0</v>
      </c>
      <c r="BC96" s="128">
        <f>'SO.02 - Úprava prostor v ...'!F36</f>
        <v>0</v>
      </c>
      <c r="BD96" s="130">
        <f>'SO.02 - Úprava prostor v 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'SO.03 - VRN'!J30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'SO.03 - VRN'!P120</f>
        <v>0</v>
      </c>
      <c r="AV97" s="133">
        <f>'SO.03 - VRN'!J33</f>
        <v>0</v>
      </c>
      <c r="AW97" s="133">
        <f>'SO.03 - VRN'!J34</f>
        <v>0</v>
      </c>
      <c r="AX97" s="133">
        <f>'SO.03 - VRN'!J35</f>
        <v>0</v>
      </c>
      <c r="AY97" s="133">
        <f>'SO.03 - VRN'!J36</f>
        <v>0</v>
      </c>
      <c r="AZ97" s="133">
        <f>'SO.03 - VRN'!F33</f>
        <v>0</v>
      </c>
      <c r="BA97" s="133">
        <f>'SO.03 - VRN'!F34</f>
        <v>0</v>
      </c>
      <c r="BB97" s="133">
        <f>'SO.03 - VRN'!F35</f>
        <v>0</v>
      </c>
      <c r="BC97" s="133">
        <f>'SO.03 - VRN'!F36</f>
        <v>0</v>
      </c>
      <c r="BD97" s="135">
        <f>'SO.03 - VRN'!F37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zGLoxzhNNoYwnrz2FjKNi+9p3AE0KmzcsLMjqhRF/3nNws16CSQpIZFqjMdPPWgIPp0YNvGdG5M4vtUWMRMd5A==" hashValue="cnFJFRp8yB5HgNvatLmi60YF0u1+lTBUBO27DnncJzD4z6MTkGx4EZGIL3K4FP/Er1zxLhHHVjHVB1EbZ1w1Sw==" algorithmName="SHA-512" password="C1E4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.01 - Úprava kanceláří ...'!C2" display="/"/>
    <hyperlink ref="A96" location="'SO.02 - Úprava prostor v ...'!C2" display="/"/>
    <hyperlink ref="A97" location="'SO.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94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Praha Holešovice OŘ Praha - oprava vnitřních prostor Praha Holešovice č. p. 24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95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33</v>
      </c>
      <c r="F21" s="38"/>
      <c r="G21" s="38"/>
      <c r="H21" s="38"/>
      <c r="I21" s="147" t="s">
        <v>28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ROUND(J138,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ROUND((SUM(BE138:BE324)),  2)</f>
        <v>0</v>
      </c>
      <c r="G33" s="38"/>
      <c r="H33" s="38"/>
      <c r="I33" s="162">
        <v>0.20999999999999999</v>
      </c>
      <c r="J33" s="161">
        <f>ROUND(((SUM(BE138:BE324))*I33),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ROUND((SUM(BF138:BF324)),  2)</f>
        <v>0</v>
      </c>
      <c r="G34" s="38"/>
      <c r="H34" s="38"/>
      <c r="I34" s="162">
        <v>0.14999999999999999</v>
      </c>
      <c r="J34" s="161">
        <f>ROUND(((SUM(BF138:BF324))*I34),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ROUND((SUM(BG138:BG324)),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ROUND((SUM(BH138:BH324)),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ROUND((SUM(BI138:BI324)),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Praha Holešovice OŘ Praha - oprava vnitřních prostor Praha Holešovice č. p. 24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SO.01 - Úprava kanceláří ve 3. NP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Praha Holešovice</v>
      </c>
      <c r="G89" s="40"/>
      <c r="H89" s="40"/>
      <c r="I89" s="147" t="s">
        <v>22</v>
      </c>
      <c r="J89" s="79" t="str">
        <f>IF(J12="","",J12)</f>
        <v>26. 6. 2020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98</v>
      </c>
      <c r="D94" s="189"/>
      <c r="E94" s="189"/>
      <c r="F94" s="189"/>
      <c r="G94" s="189"/>
      <c r="H94" s="189"/>
      <c r="I94" s="190"/>
      <c r="J94" s="191" t="s">
        <v>99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100</v>
      </c>
      <c r="D96" s="40"/>
      <c r="E96" s="40"/>
      <c r="F96" s="40"/>
      <c r="G96" s="40"/>
      <c r="H96" s="40"/>
      <c r="I96" s="144"/>
      <c r="J96" s="110">
        <f>J138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93"/>
      <c r="C97" s="194"/>
      <c r="D97" s="195" t="s">
        <v>102</v>
      </c>
      <c r="E97" s="196"/>
      <c r="F97" s="196"/>
      <c r="G97" s="196"/>
      <c r="H97" s="196"/>
      <c r="I97" s="197"/>
      <c r="J97" s="198">
        <f>J139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103</v>
      </c>
      <c r="E98" s="196"/>
      <c r="F98" s="196"/>
      <c r="G98" s="196"/>
      <c r="H98" s="196"/>
      <c r="I98" s="197"/>
      <c r="J98" s="198">
        <f>J148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104</v>
      </c>
      <c r="E99" s="196"/>
      <c r="F99" s="196"/>
      <c r="G99" s="196"/>
      <c r="H99" s="196"/>
      <c r="I99" s="197"/>
      <c r="J99" s="198">
        <f>J151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105</v>
      </c>
      <c r="E100" s="196"/>
      <c r="F100" s="196"/>
      <c r="G100" s="196"/>
      <c r="H100" s="196"/>
      <c r="I100" s="197"/>
      <c r="J100" s="198">
        <f>J156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106</v>
      </c>
      <c r="E101" s="196"/>
      <c r="F101" s="196"/>
      <c r="G101" s="196"/>
      <c r="H101" s="196"/>
      <c r="I101" s="197"/>
      <c r="J101" s="198">
        <f>J169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3"/>
      <c r="C102" s="194"/>
      <c r="D102" s="195" t="s">
        <v>107</v>
      </c>
      <c r="E102" s="196"/>
      <c r="F102" s="196"/>
      <c r="G102" s="196"/>
      <c r="H102" s="196"/>
      <c r="I102" s="197"/>
      <c r="J102" s="198">
        <f>J175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3"/>
      <c r="C103" s="194"/>
      <c r="D103" s="195" t="s">
        <v>108</v>
      </c>
      <c r="E103" s="196"/>
      <c r="F103" s="196"/>
      <c r="G103" s="196"/>
      <c r="H103" s="196"/>
      <c r="I103" s="197"/>
      <c r="J103" s="198">
        <f>J183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3"/>
      <c r="C104" s="194"/>
      <c r="D104" s="195" t="s">
        <v>109</v>
      </c>
      <c r="E104" s="196"/>
      <c r="F104" s="196"/>
      <c r="G104" s="196"/>
      <c r="H104" s="196"/>
      <c r="I104" s="197"/>
      <c r="J104" s="198">
        <f>J186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3"/>
      <c r="C105" s="194"/>
      <c r="D105" s="195" t="s">
        <v>110</v>
      </c>
      <c r="E105" s="196"/>
      <c r="F105" s="196"/>
      <c r="G105" s="196"/>
      <c r="H105" s="196"/>
      <c r="I105" s="197"/>
      <c r="J105" s="198">
        <f>J226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3"/>
      <c r="C106" s="194"/>
      <c r="D106" s="195" t="s">
        <v>111</v>
      </c>
      <c r="E106" s="196"/>
      <c r="F106" s="196"/>
      <c r="G106" s="196"/>
      <c r="H106" s="196"/>
      <c r="I106" s="197"/>
      <c r="J106" s="198">
        <f>J239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3"/>
      <c r="C107" s="194"/>
      <c r="D107" s="195" t="s">
        <v>112</v>
      </c>
      <c r="E107" s="196"/>
      <c r="F107" s="196"/>
      <c r="G107" s="196"/>
      <c r="H107" s="196"/>
      <c r="I107" s="197"/>
      <c r="J107" s="198">
        <f>J244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93"/>
      <c r="C108" s="194"/>
      <c r="D108" s="195" t="s">
        <v>113</v>
      </c>
      <c r="E108" s="196"/>
      <c r="F108" s="196"/>
      <c r="G108" s="196"/>
      <c r="H108" s="196"/>
      <c r="I108" s="197"/>
      <c r="J108" s="198">
        <f>J260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93"/>
      <c r="C109" s="194"/>
      <c r="D109" s="195" t="s">
        <v>114</v>
      </c>
      <c r="E109" s="196"/>
      <c r="F109" s="196"/>
      <c r="G109" s="196"/>
      <c r="H109" s="196"/>
      <c r="I109" s="197"/>
      <c r="J109" s="198">
        <f>J277</f>
        <v>0</v>
      </c>
      <c r="K109" s="194"/>
      <c r="L109" s="19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93"/>
      <c r="C110" s="194"/>
      <c r="D110" s="195" t="s">
        <v>115</v>
      </c>
      <c r="E110" s="196"/>
      <c r="F110" s="196"/>
      <c r="G110" s="196"/>
      <c r="H110" s="196"/>
      <c r="I110" s="197"/>
      <c r="J110" s="198">
        <f>J285</f>
        <v>0</v>
      </c>
      <c r="K110" s="194"/>
      <c r="L110" s="19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93"/>
      <c r="C111" s="194"/>
      <c r="D111" s="195" t="s">
        <v>116</v>
      </c>
      <c r="E111" s="196"/>
      <c r="F111" s="196"/>
      <c r="G111" s="196"/>
      <c r="H111" s="196"/>
      <c r="I111" s="197"/>
      <c r="J111" s="198">
        <f>J288</f>
        <v>0</v>
      </c>
      <c r="K111" s="194"/>
      <c r="L111" s="19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93"/>
      <c r="C112" s="194"/>
      <c r="D112" s="195" t="s">
        <v>117</v>
      </c>
      <c r="E112" s="196"/>
      <c r="F112" s="196"/>
      <c r="G112" s="196"/>
      <c r="H112" s="196"/>
      <c r="I112" s="197"/>
      <c r="J112" s="198">
        <f>J297</f>
        <v>0</v>
      </c>
      <c r="K112" s="194"/>
      <c r="L112" s="19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93"/>
      <c r="C113" s="194"/>
      <c r="D113" s="195" t="s">
        <v>118</v>
      </c>
      <c r="E113" s="196"/>
      <c r="F113" s="196"/>
      <c r="G113" s="196"/>
      <c r="H113" s="196"/>
      <c r="I113" s="197"/>
      <c r="J113" s="198">
        <f>J302</f>
        <v>0</v>
      </c>
      <c r="K113" s="194"/>
      <c r="L113" s="19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93"/>
      <c r="C114" s="194"/>
      <c r="D114" s="195" t="s">
        <v>119</v>
      </c>
      <c r="E114" s="196"/>
      <c r="F114" s="196"/>
      <c r="G114" s="196"/>
      <c r="H114" s="196"/>
      <c r="I114" s="197"/>
      <c r="J114" s="198">
        <f>J306</f>
        <v>0</v>
      </c>
      <c r="K114" s="194"/>
      <c r="L114" s="19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93"/>
      <c r="C115" s="194"/>
      <c r="D115" s="195" t="s">
        <v>120</v>
      </c>
      <c r="E115" s="196"/>
      <c r="F115" s="196"/>
      <c r="G115" s="196"/>
      <c r="H115" s="196"/>
      <c r="I115" s="197"/>
      <c r="J115" s="198">
        <f>J308</f>
        <v>0</v>
      </c>
      <c r="K115" s="194"/>
      <c r="L115" s="19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93"/>
      <c r="C116" s="194"/>
      <c r="D116" s="195" t="s">
        <v>121</v>
      </c>
      <c r="E116" s="196"/>
      <c r="F116" s="196"/>
      <c r="G116" s="196"/>
      <c r="H116" s="196"/>
      <c r="I116" s="197"/>
      <c r="J116" s="198">
        <f>J315</f>
        <v>0</v>
      </c>
      <c r="K116" s="194"/>
      <c r="L116" s="19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93"/>
      <c r="C117" s="194"/>
      <c r="D117" s="195" t="s">
        <v>122</v>
      </c>
      <c r="E117" s="196"/>
      <c r="F117" s="196"/>
      <c r="G117" s="196"/>
      <c r="H117" s="196"/>
      <c r="I117" s="197"/>
      <c r="J117" s="198">
        <f>J321</f>
        <v>0</v>
      </c>
      <c r="K117" s="194"/>
      <c r="L117" s="19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93"/>
      <c r="C118" s="194"/>
      <c r="D118" s="195" t="s">
        <v>123</v>
      </c>
      <c r="E118" s="196"/>
      <c r="F118" s="196"/>
      <c r="G118" s="196"/>
      <c r="H118" s="196"/>
      <c r="I118" s="197"/>
      <c r="J118" s="198">
        <f>J323</f>
        <v>0</v>
      </c>
      <c r="K118" s="194"/>
      <c r="L118" s="19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183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186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124</v>
      </c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3.25" customHeight="1">
      <c r="A128" s="38"/>
      <c r="B128" s="39"/>
      <c r="C128" s="40"/>
      <c r="D128" s="40"/>
      <c r="E128" s="187" t="str">
        <f>E7</f>
        <v>Praha Holešovice OŘ Praha - oprava vnitřních prostor Praha Holešovice č. p. 24</v>
      </c>
      <c r="F128" s="32"/>
      <c r="G128" s="32"/>
      <c r="H128" s="32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95</v>
      </c>
      <c r="D129" s="40"/>
      <c r="E129" s="40"/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E9</f>
        <v>SO.01 - Úprava kanceláří ve 3. NP</v>
      </c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4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F12</f>
        <v>Praha Holešovice</v>
      </c>
      <c r="G132" s="40"/>
      <c r="H132" s="40"/>
      <c r="I132" s="147" t="s">
        <v>22</v>
      </c>
      <c r="J132" s="79" t="str">
        <f>IF(J12="","",J12)</f>
        <v>26. 6. 2020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E15</f>
        <v>Správa železnic, státní organizace</v>
      </c>
      <c r="G134" s="40"/>
      <c r="H134" s="40"/>
      <c r="I134" s="147" t="s">
        <v>32</v>
      </c>
      <c r="J134" s="36" t="str">
        <f>E21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30</v>
      </c>
      <c r="D135" s="40"/>
      <c r="E135" s="40"/>
      <c r="F135" s="27" t="str">
        <f>IF(E18="","",E18)</f>
        <v>Vyplň údaj</v>
      </c>
      <c r="G135" s="40"/>
      <c r="H135" s="40"/>
      <c r="I135" s="147" t="s">
        <v>35</v>
      </c>
      <c r="J135" s="36" t="str">
        <f>E24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144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0" customFormat="1" ht="29.28" customHeight="1">
      <c r="A137" s="200"/>
      <c r="B137" s="201"/>
      <c r="C137" s="202" t="s">
        <v>125</v>
      </c>
      <c r="D137" s="203" t="s">
        <v>62</v>
      </c>
      <c r="E137" s="203" t="s">
        <v>58</v>
      </c>
      <c r="F137" s="203" t="s">
        <v>59</v>
      </c>
      <c r="G137" s="203" t="s">
        <v>126</v>
      </c>
      <c r="H137" s="203" t="s">
        <v>127</v>
      </c>
      <c r="I137" s="204" t="s">
        <v>128</v>
      </c>
      <c r="J137" s="205" t="s">
        <v>99</v>
      </c>
      <c r="K137" s="206" t="s">
        <v>129</v>
      </c>
      <c r="L137" s="207"/>
      <c r="M137" s="100" t="s">
        <v>1</v>
      </c>
      <c r="N137" s="101" t="s">
        <v>41</v>
      </c>
      <c r="O137" s="101" t="s">
        <v>130</v>
      </c>
      <c r="P137" s="101" t="s">
        <v>131</v>
      </c>
      <c r="Q137" s="101" t="s">
        <v>132</v>
      </c>
      <c r="R137" s="101" t="s">
        <v>133</v>
      </c>
      <c r="S137" s="101" t="s">
        <v>134</v>
      </c>
      <c r="T137" s="101" t="s">
        <v>135</v>
      </c>
      <c r="U137" s="102" t="s">
        <v>136</v>
      </c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8"/>
      <c r="B138" s="39"/>
      <c r="C138" s="107" t="s">
        <v>137</v>
      </c>
      <c r="D138" s="40"/>
      <c r="E138" s="40"/>
      <c r="F138" s="40"/>
      <c r="G138" s="40"/>
      <c r="H138" s="40"/>
      <c r="I138" s="144"/>
      <c r="J138" s="208">
        <f>BK138</f>
        <v>0</v>
      </c>
      <c r="K138" s="40"/>
      <c r="L138" s="44"/>
      <c r="M138" s="103"/>
      <c r="N138" s="209"/>
      <c r="O138" s="104"/>
      <c r="P138" s="210">
        <f>P139+P148+P151+P156+P169+P175+P183+P186+P226+P239+P244+P260+P277+P285+P288+P297+P302+P306+P308+P315+P321+P323</f>
        <v>0</v>
      </c>
      <c r="Q138" s="104"/>
      <c r="R138" s="210">
        <f>R139+R148+R151+R156+R169+R175+R183+R186+R226+R239+R244+R260+R277+R285+R288+R297+R302+R306+R308+R315+R321+R323</f>
        <v>6.00997279</v>
      </c>
      <c r="S138" s="104"/>
      <c r="T138" s="210">
        <f>T139+T148+T151+T156+T169+T175+T183+T186+T226+T239+T244+T260+T277+T285+T288+T297+T302+T306+T308+T315+T321+T323</f>
        <v>0</v>
      </c>
      <c r="U138" s="105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76</v>
      </c>
      <c r="AU138" s="17" t="s">
        <v>101</v>
      </c>
      <c r="BK138" s="211">
        <f>BK139+BK148+BK151+BK156+BK169+BK175+BK183+BK186+BK226+BK239+BK244+BK260+BK277+BK285+BK288+BK297+BK302+BK306+BK308+BK315+BK321+BK323</f>
        <v>0</v>
      </c>
    </row>
    <row r="139" s="11" customFormat="1" ht="25.92" customHeight="1">
      <c r="A139" s="11"/>
      <c r="B139" s="212"/>
      <c r="C139" s="213"/>
      <c r="D139" s="214" t="s">
        <v>76</v>
      </c>
      <c r="E139" s="215" t="s">
        <v>138</v>
      </c>
      <c r="F139" s="215" t="s">
        <v>139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SUM(P140:P147)</f>
        <v>0</v>
      </c>
      <c r="Q139" s="220"/>
      <c r="R139" s="221">
        <f>SUM(R140:R147)</f>
        <v>0</v>
      </c>
      <c r="S139" s="220"/>
      <c r="T139" s="221">
        <f>SUM(T140:T147)</f>
        <v>0</v>
      </c>
      <c r="U139" s="222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23" t="s">
        <v>140</v>
      </c>
      <c r="AT139" s="224" t="s">
        <v>76</v>
      </c>
      <c r="AU139" s="224" t="s">
        <v>77</v>
      </c>
      <c r="AY139" s="223" t="s">
        <v>141</v>
      </c>
      <c r="BK139" s="225">
        <f>SUM(BK140:BK147)</f>
        <v>0</v>
      </c>
    </row>
    <row r="140" s="2" customFormat="1" ht="16.5" customHeight="1">
      <c r="A140" s="38"/>
      <c r="B140" s="39"/>
      <c r="C140" s="226" t="s">
        <v>85</v>
      </c>
      <c r="D140" s="226" t="s">
        <v>142</v>
      </c>
      <c r="E140" s="227" t="s">
        <v>143</v>
      </c>
      <c r="F140" s="228" t="s">
        <v>144</v>
      </c>
      <c r="G140" s="229" t="s">
        <v>145</v>
      </c>
      <c r="H140" s="230">
        <v>1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146</v>
      </c>
      <c r="AT140" s="238" t="s">
        <v>142</v>
      </c>
      <c r="AU140" s="238" t="s">
        <v>85</v>
      </c>
      <c r="AY140" s="17" t="s">
        <v>141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146</v>
      </c>
      <c r="BM140" s="238" t="s">
        <v>147</v>
      </c>
    </row>
    <row r="141" s="2" customFormat="1" ht="21.75" customHeight="1">
      <c r="A141" s="38"/>
      <c r="B141" s="39"/>
      <c r="C141" s="226" t="s">
        <v>87</v>
      </c>
      <c r="D141" s="226" t="s">
        <v>142</v>
      </c>
      <c r="E141" s="227" t="s">
        <v>148</v>
      </c>
      <c r="F141" s="228" t="s">
        <v>149</v>
      </c>
      <c r="G141" s="229" t="s">
        <v>150</v>
      </c>
      <c r="H141" s="230">
        <v>3310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146</v>
      </c>
      <c r="AT141" s="238" t="s">
        <v>142</v>
      </c>
      <c r="AU141" s="238" t="s">
        <v>85</v>
      </c>
      <c r="AY141" s="17" t="s">
        <v>141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146</v>
      </c>
      <c r="BM141" s="238" t="s">
        <v>151</v>
      </c>
    </row>
    <row r="142" s="2" customFormat="1" ht="16.5" customHeight="1">
      <c r="A142" s="38"/>
      <c r="B142" s="39"/>
      <c r="C142" s="226" t="s">
        <v>140</v>
      </c>
      <c r="D142" s="226" t="s">
        <v>142</v>
      </c>
      <c r="E142" s="227" t="s">
        <v>152</v>
      </c>
      <c r="F142" s="228" t="s">
        <v>153</v>
      </c>
      <c r="G142" s="229" t="s">
        <v>154</v>
      </c>
      <c r="H142" s="230">
        <v>0.23000000000000001</v>
      </c>
      <c r="I142" s="231"/>
      <c r="J142" s="232">
        <f>ROUND(I142*H142,2)</f>
        <v>0</v>
      </c>
      <c r="K142" s="233"/>
      <c r="L142" s="44"/>
      <c r="M142" s="234" t="s">
        <v>1</v>
      </c>
      <c r="N142" s="235" t="s">
        <v>42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146</v>
      </c>
      <c r="AT142" s="238" t="s">
        <v>142</v>
      </c>
      <c r="AU142" s="238" t="s">
        <v>85</v>
      </c>
      <c r="AY142" s="17" t="s">
        <v>141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85</v>
      </c>
      <c r="BK142" s="239">
        <f>ROUND(I142*H142,2)</f>
        <v>0</v>
      </c>
      <c r="BL142" s="17" t="s">
        <v>146</v>
      </c>
      <c r="BM142" s="238" t="s">
        <v>155</v>
      </c>
    </row>
    <row r="143" s="2" customFormat="1" ht="16.5" customHeight="1">
      <c r="A143" s="38"/>
      <c r="B143" s="39"/>
      <c r="C143" s="226" t="s">
        <v>156</v>
      </c>
      <c r="D143" s="226" t="s">
        <v>142</v>
      </c>
      <c r="E143" s="227" t="s">
        <v>157</v>
      </c>
      <c r="F143" s="228" t="s">
        <v>158</v>
      </c>
      <c r="G143" s="229" t="s">
        <v>154</v>
      </c>
      <c r="H143" s="230">
        <v>1.8979999999999999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42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6">
        <f>S143*H143</f>
        <v>0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146</v>
      </c>
      <c r="AT143" s="238" t="s">
        <v>142</v>
      </c>
      <c r="AU143" s="238" t="s">
        <v>85</v>
      </c>
      <c r="AY143" s="17" t="s">
        <v>141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85</v>
      </c>
      <c r="BK143" s="239">
        <f>ROUND(I143*H143,2)</f>
        <v>0</v>
      </c>
      <c r="BL143" s="17" t="s">
        <v>146</v>
      </c>
      <c r="BM143" s="238" t="s">
        <v>159</v>
      </c>
    </row>
    <row r="144" s="2" customFormat="1" ht="16.5" customHeight="1">
      <c r="A144" s="38"/>
      <c r="B144" s="39"/>
      <c r="C144" s="226" t="s">
        <v>160</v>
      </c>
      <c r="D144" s="226" t="s">
        <v>142</v>
      </c>
      <c r="E144" s="227" t="s">
        <v>161</v>
      </c>
      <c r="F144" s="228" t="s">
        <v>162</v>
      </c>
      <c r="G144" s="229" t="s">
        <v>154</v>
      </c>
      <c r="H144" s="230">
        <v>0.97799999999999998</v>
      </c>
      <c r="I144" s="231"/>
      <c r="J144" s="232">
        <f>ROUND(I144*H144,2)</f>
        <v>0</v>
      </c>
      <c r="K144" s="233"/>
      <c r="L144" s="44"/>
      <c r="M144" s="234" t="s">
        <v>1</v>
      </c>
      <c r="N144" s="235" t="s">
        <v>42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6">
        <f>S144*H144</f>
        <v>0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146</v>
      </c>
      <c r="AT144" s="238" t="s">
        <v>142</v>
      </c>
      <c r="AU144" s="238" t="s">
        <v>85</v>
      </c>
      <c r="AY144" s="17" t="s">
        <v>141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85</v>
      </c>
      <c r="BK144" s="239">
        <f>ROUND(I144*H144,2)</f>
        <v>0</v>
      </c>
      <c r="BL144" s="17" t="s">
        <v>146</v>
      </c>
      <c r="BM144" s="238" t="s">
        <v>163</v>
      </c>
    </row>
    <row r="145" s="2" customFormat="1" ht="16.5" customHeight="1">
      <c r="A145" s="38"/>
      <c r="B145" s="39"/>
      <c r="C145" s="226" t="s">
        <v>164</v>
      </c>
      <c r="D145" s="226" t="s">
        <v>142</v>
      </c>
      <c r="E145" s="227" t="s">
        <v>165</v>
      </c>
      <c r="F145" s="228" t="s">
        <v>166</v>
      </c>
      <c r="G145" s="229" t="s">
        <v>154</v>
      </c>
      <c r="H145" s="230">
        <v>0.51800000000000002</v>
      </c>
      <c r="I145" s="231"/>
      <c r="J145" s="232">
        <f>ROUND(I145*H145,2)</f>
        <v>0</v>
      </c>
      <c r="K145" s="233"/>
      <c r="L145" s="44"/>
      <c r="M145" s="234" t="s">
        <v>1</v>
      </c>
      <c r="N145" s="235" t="s">
        <v>42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6">
        <f>S145*H145</f>
        <v>0</v>
      </c>
      <c r="U145" s="23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146</v>
      </c>
      <c r="AT145" s="238" t="s">
        <v>142</v>
      </c>
      <c r="AU145" s="238" t="s">
        <v>85</v>
      </c>
      <c r="AY145" s="17" t="s">
        <v>141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146</v>
      </c>
      <c r="BM145" s="238" t="s">
        <v>167</v>
      </c>
    </row>
    <row r="146" s="2" customFormat="1" ht="16.5" customHeight="1">
      <c r="A146" s="38"/>
      <c r="B146" s="39"/>
      <c r="C146" s="226" t="s">
        <v>168</v>
      </c>
      <c r="D146" s="226" t="s">
        <v>142</v>
      </c>
      <c r="E146" s="227" t="s">
        <v>169</v>
      </c>
      <c r="F146" s="228" t="s">
        <v>170</v>
      </c>
      <c r="G146" s="229" t="s">
        <v>150</v>
      </c>
      <c r="H146" s="230">
        <v>120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42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146</v>
      </c>
      <c r="AT146" s="238" t="s">
        <v>142</v>
      </c>
      <c r="AU146" s="238" t="s">
        <v>85</v>
      </c>
      <c r="AY146" s="17" t="s">
        <v>141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146</v>
      </c>
      <c r="BM146" s="238" t="s">
        <v>171</v>
      </c>
    </row>
    <row r="147" s="2" customFormat="1" ht="16.5" customHeight="1">
      <c r="A147" s="38"/>
      <c r="B147" s="39"/>
      <c r="C147" s="226" t="s">
        <v>172</v>
      </c>
      <c r="D147" s="226" t="s">
        <v>142</v>
      </c>
      <c r="E147" s="227" t="s">
        <v>173</v>
      </c>
      <c r="F147" s="228" t="s">
        <v>174</v>
      </c>
      <c r="G147" s="229" t="s">
        <v>150</v>
      </c>
      <c r="H147" s="230">
        <v>40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42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146</v>
      </c>
      <c r="AT147" s="238" t="s">
        <v>142</v>
      </c>
      <c r="AU147" s="238" t="s">
        <v>85</v>
      </c>
      <c r="AY147" s="17" t="s">
        <v>141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85</v>
      </c>
      <c r="BK147" s="239">
        <f>ROUND(I147*H147,2)</f>
        <v>0</v>
      </c>
      <c r="BL147" s="17" t="s">
        <v>146</v>
      </c>
      <c r="BM147" s="238" t="s">
        <v>175</v>
      </c>
    </row>
    <row r="148" s="11" customFormat="1" ht="25.92" customHeight="1">
      <c r="A148" s="11"/>
      <c r="B148" s="212"/>
      <c r="C148" s="213"/>
      <c r="D148" s="214" t="s">
        <v>76</v>
      </c>
      <c r="E148" s="215" t="s">
        <v>176</v>
      </c>
      <c r="F148" s="215" t="s">
        <v>177</v>
      </c>
      <c r="G148" s="213"/>
      <c r="H148" s="213"/>
      <c r="I148" s="216"/>
      <c r="J148" s="217">
        <f>BK148</f>
        <v>0</v>
      </c>
      <c r="K148" s="213"/>
      <c r="L148" s="218"/>
      <c r="M148" s="219"/>
      <c r="N148" s="220"/>
      <c r="O148" s="220"/>
      <c r="P148" s="221">
        <f>SUM(P149:P150)</f>
        <v>0</v>
      </c>
      <c r="Q148" s="220"/>
      <c r="R148" s="221">
        <f>SUM(R149:R150)</f>
        <v>0</v>
      </c>
      <c r="S148" s="220"/>
      <c r="T148" s="221">
        <f>SUM(T149:T150)</f>
        <v>0</v>
      </c>
      <c r="U148" s="222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23" t="s">
        <v>140</v>
      </c>
      <c r="AT148" s="224" t="s">
        <v>76</v>
      </c>
      <c r="AU148" s="224" t="s">
        <v>77</v>
      </c>
      <c r="AY148" s="223" t="s">
        <v>141</v>
      </c>
      <c r="BK148" s="225">
        <f>SUM(BK149:BK150)</f>
        <v>0</v>
      </c>
    </row>
    <row r="149" s="2" customFormat="1" ht="16.5" customHeight="1">
      <c r="A149" s="38"/>
      <c r="B149" s="39"/>
      <c r="C149" s="226" t="s">
        <v>178</v>
      </c>
      <c r="D149" s="226" t="s">
        <v>142</v>
      </c>
      <c r="E149" s="227" t="s">
        <v>179</v>
      </c>
      <c r="F149" s="228" t="s">
        <v>180</v>
      </c>
      <c r="G149" s="229" t="s">
        <v>150</v>
      </c>
      <c r="H149" s="230">
        <v>1500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42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146</v>
      </c>
      <c r="AT149" s="238" t="s">
        <v>142</v>
      </c>
      <c r="AU149" s="238" t="s">
        <v>85</v>
      </c>
      <c r="AY149" s="17" t="s">
        <v>141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146</v>
      </c>
      <c r="BM149" s="238" t="s">
        <v>181</v>
      </c>
    </row>
    <row r="150" s="2" customFormat="1" ht="16.5" customHeight="1">
      <c r="A150" s="38"/>
      <c r="B150" s="39"/>
      <c r="C150" s="226" t="s">
        <v>182</v>
      </c>
      <c r="D150" s="226" t="s">
        <v>142</v>
      </c>
      <c r="E150" s="227" t="s">
        <v>183</v>
      </c>
      <c r="F150" s="228" t="s">
        <v>184</v>
      </c>
      <c r="G150" s="229" t="s">
        <v>145</v>
      </c>
      <c r="H150" s="230">
        <v>42</v>
      </c>
      <c r="I150" s="231"/>
      <c r="J150" s="232">
        <f>ROUND(I150*H150,2)</f>
        <v>0</v>
      </c>
      <c r="K150" s="233"/>
      <c r="L150" s="44"/>
      <c r="M150" s="234" t="s">
        <v>1</v>
      </c>
      <c r="N150" s="235" t="s">
        <v>42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146</v>
      </c>
      <c r="AT150" s="238" t="s">
        <v>142</v>
      </c>
      <c r="AU150" s="238" t="s">
        <v>85</v>
      </c>
      <c r="AY150" s="17" t="s">
        <v>141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146</v>
      </c>
      <c r="BM150" s="238" t="s">
        <v>185</v>
      </c>
    </row>
    <row r="151" s="11" customFormat="1" ht="25.92" customHeight="1">
      <c r="A151" s="11"/>
      <c r="B151" s="212"/>
      <c r="C151" s="213"/>
      <c r="D151" s="214" t="s">
        <v>76</v>
      </c>
      <c r="E151" s="215" t="s">
        <v>140</v>
      </c>
      <c r="F151" s="215" t="s">
        <v>186</v>
      </c>
      <c r="G151" s="213"/>
      <c r="H151" s="213"/>
      <c r="I151" s="216"/>
      <c r="J151" s="217">
        <f>BK151</f>
        <v>0</v>
      </c>
      <c r="K151" s="213"/>
      <c r="L151" s="218"/>
      <c r="M151" s="219"/>
      <c r="N151" s="220"/>
      <c r="O151" s="220"/>
      <c r="P151" s="221">
        <f>SUM(P152:P155)</f>
        <v>0</v>
      </c>
      <c r="Q151" s="220"/>
      <c r="R151" s="221">
        <f>SUM(R152:R155)</f>
        <v>0</v>
      </c>
      <c r="S151" s="220"/>
      <c r="T151" s="221">
        <f>SUM(T152:T155)</f>
        <v>0</v>
      </c>
      <c r="U151" s="222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23" t="s">
        <v>85</v>
      </c>
      <c r="AT151" s="224" t="s">
        <v>76</v>
      </c>
      <c r="AU151" s="224" t="s">
        <v>77</v>
      </c>
      <c r="AY151" s="223" t="s">
        <v>141</v>
      </c>
      <c r="BK151" s="225">
        <f>SUM(BK152:BK155)</f>
        <v>0</v>
      </c>
    </row>
    <row r="152" s="2" customFormat="1" ht="21.75" customHeight="1">
      <c r="A152" s="38"/>
      <c r="B152" s="39"/>
      <c r="C152" s="226" t="s">
        <v>14</v>
      </c>
      <c r="D152" s="226" t="s">
        <v>142</v>
      </c>
      <c r="E152" s="227" t="s">
        <v>187</v>
      </c>
      <c r="F152" s="228" t="s">
        <v>188</v>
      </c>
      <c r="G152" s="229" t="s">
        <v>145</v>
      </c>
      <c r="H152" s="230">
        <v>17</v>
      </c>
      <c r="I152" s="231"/>
      <c r="J152" s="232">
        <f>ROUND(I152*H152,2)</f>
        <v>0</v>
      </c>
      <c r="K152" s="233"/>
      <c r="L152" s="44"/>
      <c r="M152" s="234" t="s">
        <v>1</v>
      </c>
      <c r="N152" s="235" t="s">
        <v>42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156</v>
      </c>
      <c r="AT152" s="238" t="s">
        <v>142</v>
      </c>
      <c r="AU152" s="238" t="s">
        <v>85</v>
      </c>
      <c r="AY152" s="17" t="s">
        <v>141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85</v>
      </c>
      <c r="BK152" s="239">
        <f>ROUND(I152*H152,2)</f>
        <v>0</v>
      </c>
      <c r="BL152" s="17" t="s">
        <v>156</v>
      </c>
      <c r="BM152" s="238" t="s">
        <v>189</v>
      </c>
    </row>
    <row r="153" s="2" customFormat="1" ht="21.75" customHeight="1">
      <c r="A153" s="38"/>
      <c r="B153" s="39"/>
      <c r="C153" s="226" t="s">
        <v>190</v>
      </c>
      <c r="D153" s="226" t="s">
        <v>142</v>
      </c>
      <c r="E153" s="227" t="s">
        <v>191</v>
      </c>
      <c r="F153" s="228" t="s">
        <v>192</v>
      </c>
      <c r="G153" s="229" t="s">
        <v>193</v>
      </c>
      <c r="H153" s="230">
        <v>37.82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42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156</v>
      </c>
      <c r="AT153" s="238" t="s">
        <v>142</v>
      </c>
      <c r="AU153" s="238" t="s">
        <v>85</v>
      </c>
      <c r="AY153" s="17" t="s">
        <v>141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85</v>
      </c>
      <c r="BK153" s="239">
        <f>ROUND(I153*H153,2)</f>
        <v>0</v>
      </c>
      <c r="BL153" s="17" t="s">
        <v>156</v>
      </c>
      <c r="BM153" s="238" t="s">
        <v>194</v>
      </c>
    </row>
    <row r="154" s="2" customFormat="1" ht="21.75" customHeight="1">
      <c r="A154" s="38"/>
      <c r="B154" s="39"/>
      <c r="C154" s="226" t="s">
        <v>195</v>
      </c>
      <c r="D154" s="226" t="s">
        <v>142</v>
      </c>
      <c r="E154" s="227" t="s">
        <v>196</v>
      </c>
      <c r="F154" s="228" t="s">
        <v>197</v>
      </c>
      <c r="G154" s="229" t="s">
        <v>193</v>
      </c>
      <c r="H154" s="230">
        <v>243.56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42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156</v>
      </c>
      <c r="AT154" s="238" t="s">
        <v>142</v>
      </c>
      <c r="AU154" s="238" t="s">
        <v>85</v>
      </c>
      <c r="AY154" s="17" t="s">
        <v>141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156</v>
      </c>
      <c r="BM154" s="238" t="s">
        <v>198</v>
      </c>
    </row>
    <row r="155" s="2" customFormat="1" ht="21.75" customHeight="1">
      <c r="A155" s="38"/>
      <c r="B155" s="39"/>
      <c r="C155" s="226" t="s">
        <v>199</v>
      </c>
      <c r="D155" s="226" t="s">
        <v>142</v>
      </c>
      <c r="E155" s="227" t="s">
        <v>200</v>
      </c>
      <c r="F155" s="228" t="s">
        <v>201</v>
      </c>
      <c r="G155" s="229" t="s">
        <v>150</v>
      </c>
      <c r="H155" s="230">
        <v>82.439999999999998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42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156</v>
      </c>
      <c r="AT155" s="238" t="s">
        <v>142</v>
      </c>
      <c r="AU155" s="238" t="s">
        <v>85</v>
      </c>
      <c r="AY155" s="17" t="s">
        <v>141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85</v>
      </c>
      <c r="BK155" s="239">
        <f>ROUND(I155*H155,2)</f>
        <v>0</v>
      </c>
      <c r="BL155" s="17" t="s">
        <v>156</v>
      </c>
      <c r="BM155" s="238" t="s">
        <v>202</v>
      </c>
    </row>
    <row r="156" s="11" customFormat="1" ht="25.92" customHeight="1">
      <c r="A156" s="11"/>
      <c r="B156" s="212"/>
      <c r="C156" s="213"/>
      <c r="D156" s="214" t="s">
        <v>76</v>
      </c>
      <c r="E156" s="215" t="s">
        <v>164</v>
      </c>
      <c r="F156" s="215" t="s">
        <v>203</v>
      </c>
      <c r="G156" s="213"/>
      <c r="H156" s="213"/>
      <c r="I156" s="216"/>
      <c r="J156" s="217">
        <f>BK156</f>
        <v>0</v>
      </c>
      <c r="K156" s="213"/>
      <c r="L156" s="218"/>
      <c r="M156" s="219"/>
      <c r="N156" s="220"/>
      <c r="O156" s="220"/>
      <c r="P156" s="221">
        <f>SUM(P157:P168)</f>
        <v>0</v>
      </c>
      <c r="Q156" s="220"/>
      <c r="R156" s="221">
        <f>SUM(R157:R168)</f>
        <v>0</v>
      </c>
      <c r="S156" s="220"/>
      <c r="T156" s="221">
        <f>SUM(T157:T168)</f>
        <v>0</v>
      </c>
      <c r="U156" s="222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23" t="s">
        <v>85</v>
      </c>
      <c r="AT156" s="224" t="s">
        <v>76</v>
      </c>
      <c r="AU156" s="224" t="s">
        <v>77</v>
      </c>
      <c r="AY156" s="223" t="s">
        <v>141</v>
      </c>
      <c r="BK156" s="225">
        <f>SUM(BK157:BK168)</f>
        <v>0</v>
      </c>
    </row>
    <row r="157" s="2" customFormat="1" ht="21.75" customHeight="1">
      <c r="A157" s="38"/>
      <c r="B157" s="39"/>
      <c r="C157" s="226" t="s">
        <v>8</v>
      </c>
      <c r="D157" s="226" t="s">
        <v>142</v>
      </c>
      <c r="E157" s="227" t="s">
        <v>204</v>
      </c>
      <c r="F157" s="228" t="s">
        <v>205</v>
      </c>
      <c r="G157" s="229" t="s">
        <v>193</v>
      </c>
      <c r="H157" s="230">
        <v>783.58500000000004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42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156</v>
      </c>
      <c r="AT157" s="238" t="s">
        <v>142</v>
      </c>
      <c r="AU157" s="238" t="s">
        <v>85</v>
      </c>
      <c r="AY157" s="17" t="s">
        <v>141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85</v>
      </c>
      <c r="BK157" s="239">
        <f>ROUND(I157*H157,2)</f>
        <v>0</v>
      </c>
      <c r="BL157" s="17" t="s">
        <v>156</v>
      </c>
      <c r="BM157" s="238" t="s">
        <v>206</v>
      </c>
    </row>
    <row r="158" s="2" customFormat="1" ht="21.75" customHeight="1">
      <c r="A158" s="38"/>
      <c r="B158" s="39"/>
      <c r="C158" s="226" t="s">
        <v>207</v>
      </c>
      <c r="D158" s="226" t="s">
        <v>142</v>
      </c>
      <c r="E158" s="227" t="s">
        <v>208</v>
      </c>
      <c r="F158" s="228" t="s">
        <v>209</v>
      </c>
      <c r="G158" s="229" t="s">
        <v>193</v>
      </c>
      <c r="H158" s="230">
        <v>783.58500000000004</v>
      </c>
      <c r="I158" s="231"/>
      <c r="J158" s="232">
        <f>ROUND(I158*H158,2)</f>
        <v>0</v>
      </c>
      <c r="K158" s="233"/>
      <c r="L158" s="44"/>
      <c r="M158" s="234" t="s">
        <v>1</v>
      </c>
      <c r="N158" s="235" t="s">
        <v>42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6">
        <f>S158*H158</f>
        <v>0</v>
      </c>
      <c r="U158" s="23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156</v>
      </c>
      <c r="AT158" s="238" t="s">
        <v>142</v>
      </c>
      <c r="AU158" s="238" t="s">
        <v>85</v>
      </c>
      <c r="AY158" s="17" t="s">
        <v>141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85</v>
      </c>
      <c r="BK158" s="239">
        <f>ROUND(I158*H158,2)</f>
        <v>0</v>
      </c>
      <c r="BL158" s="17" t="s">
        <v>156</v>
      </c>
      <c r="BM158" s="238" t="s">
        <v>210</v>
      </c>
    </row>
    <row r="159" s="2" customFormat="1" ht="21.75" customHeight="1">
      <c r="A159" s="38"/>
      <c r="B159" s="39"/>
      <c r="C159" s="226" t="s">
        <v>211</v>
      </c>
      <c r="D159" s="226" t="s">
        <v>142</v>
      </c>
      <c r="E159" s="227" t="s">
        <v>212</v>
      </c>
      <c r="F159" s="228" t="s">
        <v>213</v>
      </c>
      <c r="G159" s="229" t="s">
        <v>193</v>
      </c>
      <c r="H159" s="230">
        <v>783.58500000000004</v>
      </c>
      <c r="I159" s="231"/>
      <c r="J159" s="232">
        <f>ROUND(I159*H159,2)</f>
        <v>0</v>
      </c>
      <c r="K159" s="233"/>
      <c r="L159" s="44"/>
      <c r="M159" s="234" t="s">
        <v>1</v>
      </c>
      <c r="N159" s="235" t="s">
        <v>42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156</v>
      </c>
      <c r="AT159" s="238" t="s">
        <v>142</v>
      </c>
      <c r="AU159" s="238" t="s">
        <v>85</v>
      </c>
      <c r="AY159" s="17" t="s">
        <v>141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85</v>
      </c>
      <c r="BK159" s="239">
        <f>ROUND(I159*H159,2)</f>
        <v>0</v>
      </c>
      <c r="BL159" s="17" t="s">
        <v>156</v>
      </c>
      <c r="BM159" s="238" t="s">
        <v>214</v>
      </c>
    </row>
    <row r="160" s="2" customFormat="1" ht="21.75" customHeight="1">
      <c r="A160" s="38"/>
      <c r="B160" s="39"/>
      <c r="C160" s="226" t="s">
        <v>215</v>
      </c>
      <c r="D160" s="226" t="s">
        <v>142</v>
      </c>
      <c r="E160" s="227" t="s">
        <v>216</v>
      </c>
      <c r="F160" s="228" t="s">
        <v>217</v>
      </c>
      <c r="G160" s="229" t="s">
        <v>193</v>
      </c>
      <c r="H160" s="230">
        <v>206.83000000000001</v>
      </c>
      <c r="I160" s="231"/>
      <c r="J160" s="232">
        <f>ROUND(I160*H160,2)</f>
        <v>0</v>
      </c>
      <c r="K160" s="233"/>
      <c r="L160" s="44"/>
      <c r="M160" s="234" t="s">
        <v>1</v>
      </c>
      <c r="N160" s="235" t="s">
        <v>42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6">
        <f>S160*H160</f>
        <v>0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156</v>
      </c>
      <c r="AT160" s="238" t="s">
        <v>142</v>
      </c>
      <c r="AU160" s="238" t="s">
        <v>85</v>
      </c>
      <c r="AY160" s="17" t="s">
        <v>141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85</v>
      </c>
      <c r="BK160" s="239">
        <f>ROUND(I160*H160,2)</f>
        <v>0</v>
      </c>
      <c r="BL160" s="17" t="s">
        <v>156</v>
      </c>
      <c r="BM160" s="238" t="s">
        <v>218</v>
      </c>
    </row>
    <row r="161" s="2" customFormat="1" ht="21.75" customHeight="1">
      <c r="A161" s="38"/>
      <c r="B161" s="39"/>
      <c r="C161" s="226" t="s">
        <v>219</v>
      </c>
      <c r="D161" s="226" t="s">
        <v>142</v>
      </c>
      <c r="E161" s="227" t="s">
        <v>220</v>
      </c>
      <c r="F161" s="228" t="s">
        <v>221</v>
      </c>
      <c r="G161" s="229" t="s">
        <v>193</v>
      </c>
      <c r="H161" s="230">
        <v>32.436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42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156</v>
      </c>
      <c r="AT161" s="238" t="s">
        <v>142</v>
      </c>
      <c r="AU161" s="238" t="s">
        <v>85</v>
      </c>
      <c r="AY161" s="17" t="s">
        <v>141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85</v>
      </c>
      <c r="BK161" s="239">
        <f>ROUND(I161*H161,2)</f>
        <v>0</v>
      </c>
      <c r="BL161" s="17" t="s">
        <v>156</v>
      </c>
      <c r="BM161" s="238" t="s">
        <v>222</v>
      </c>
    </row>
    <row r="162" s="2" customFormat="1" ht="21.75" customHeight="1">
      <c r="A162" s="38"/>
      <c r="B162" s="39"/>
      <c r="C162" s="226" t="s">
        <v>223</v>
      </c>
      <c r="D162" s="226" t="s">
        <v>142</v>
      </c>
      <c r="E162" s="227" t="s">
        <v>224</v>
      </c>
      <c r="F162" s="228" t="s">
        <v>225</v>
      </c>
      <c r="G162" s="229" t="s">
        <v>150</v>
      </c>
      <c r="H162" s="230">
        <v>140.31</v>
      </c>
      <c r="I162" s="231"/>
      <c r="J162" s="232">
        <f>ROUND(I162*H162,2)</f>
        <v>0</v>
      </c>
      <c r="K162" s="233"/>
      <c r="L162" s="44"/>
      <c r="M162" s="234" t="s">
        <v>1</v>
      </c>
      <c r="N162" s="235" t="s">
        <v>42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156</v>
      </c>
      <c r="AT162" s="238" t="s">
        <v>142</v>
      </c>
      <c r="AU162" s="238" t="s">
        <v>85</v>
      </c>
      <c r="AY162" s="17" t="s">
        <v>141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85</v>
      </c>
      <c r="BK162" s="239">
        <f>ROUND(I162*H162,2)</f>
        <v>0</v>
      </c>
      <c r="BL162" s="17" t="s">
        <v>156</v>
      </c>
      <c r="BM162" s="238" t="s">
        <v>226</v>
      </c>
    </row>
    <row r="163" s="2" customFormat="1" ht="21.75" customHeight="1">
      <c r="A163" s="38"/>
      <c r="B163" s="39"/>
      <c r="C163" s="226" t="s">
        <v>7</v>
      </c>
      <c r="D163" s="226" t="s">
        <v>142</v>
      </c>
      <c r="E163" s="227" t="s">
        <v>227</v>
      </c>
      <c r="F163" s="228" t="s">
        <v>228</v>
      </c>
      <c r="G163" s="229" t="s">
        <v>150</v>
      </c>
      <c r="H163" s="230">
        <v>108.5</v>
      </c>
      <c r="I163" s="231"/>
      <c r="J163" s="232">
        <f>ROUND(I163*H163,2)</f>
        <v>0</v>
      </c>
      <c r="K163" s="233"/>
      <c r="L163" s="44"/>
      <c r="M163" s="234" t="s">
        <v>1</v>
      </c>
      <c r="N163" s="235" t="s">
        <v>42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156</v>
      </c>
      <c r="AT163" s="238" t="s">
        <v>142</v>
      </c>
      <c r="AU163" s="238" t="s">
        <v>85</v>
      </c>
      <c r="AY163" s="17" t="s">
        <v>141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85</v>
      </c>
      <c r="BK163" s="239">
        <f>ROUND(I163*H163,2)</f>
        <v>0</v>
      </c>
      <c r="BL163" s="17" t="s">
        <v>156</v>
      </c>
      <c r="BM163" s="238" t="s">
        <v>229</v>
      </c>
    </row>
    <row r="164" s="2" customFormat="1" ht="21.75" customHeight="1">
      <c r="A164" s="38"/>
      <c r="B164" s="39"/>
      <c r="C164" s="226" t="s">
        <v>230</v>
      </c>
      <c r="D164" s="226" t="s">
        <v>142</v>
      </c>
      <c r="E164" s="227" t="s">
        <v>231</v>
      </c>
      <c r="F164" s="228" t="s">
        <v>232</v>
      </c>
      <c r="G164" s="229" t="s">
        <v>145</v>
      </c>
      <c r="H164" s="230">
        <v>11</v>
      </c>
      <c r="I164" s="231"/>
      <c r="J164" s="232">
        <f>ROUND(I164*H164,2)</f>
        <v>0</v>
      </c>
      <c r="K164" s="233"/>
      <c r="L164" s="44"/>
      <c r="M164" s="234" t="s">
        <v>1</v>
      </c>
      <c r="N164" s="235" t="s">
        <v>42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156</v>
      </c>
      <c r="AT164" s="238" t="s">
        <v>142</v>
      </c>
      <c r="AU164" s="238" t="s">
        <v>85</v>
      </c>
      <c r="AY164" s="17" t="s">
        <v>141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85</v>
      </c>
      <c r="BK164" s="239">
        <f>ROUND(I164*H164,2)</f>
        <v>0</v>
      </c>
      <c r="BL164" s="17" t="s">
        <v>156</v>
      </c>
      <c r="BM164" s="238" t="s">
        <v>233</v>
      </c>
    </row>
    <row r="165" s="2" customFormat="1" ht="21.75" customHeight="1">
      <c r="A165" s="38"/>
      <c r="B165" s="39"/>
      <c r="C165" s="226" t="s">
        <v>234</v>
      </c>
      <c r="D165" s="226" t="s">
        <v>142</v>
      </c>
      <c r="E165" s="227" t="s">
        <v>235</v>
      </c>
      <c r="F165" s="228" t="s">
        <v>236</v>
      </c>
      <c r="G165" s="229" t="s">
        <v>145</v>
      </c>
      <c r="H165" s="230">
        <v>11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42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156</v>
      </c>
      <c r="AT165" s="238" t="s">
        <v>142</v>
      </c>
      <c r="AU165" s="238" t="s">
        <v>85</v>
      </c>
      <c r="AY165" s="17" t="s">
        <v>141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85</v>
      </c>
      <c r="BK165" s="239">
        <f>ROUND(I165*H165,2)</f>
        <v>0</v>
      </c>
      <c r="BL165" s="17" t="s">
        <v>156</v>
      </c>
      <c r="BM165" s="238" t="s">
        <v>237</v>
      </c>
    </row>
    <row r="166" s="2" customFormat="1" ht="21.75" customHeight="1">
      <c r="A166" s="38"/>
      <c r="B166" s="39"/>
      <c r="C166" s="226" t="s">
        <v>238</v>
      </c>
      <c r="D166" s="226" t="s">
        <v>142</v>
      </c>
      <c r="E166" s="227" t="s">
        <v>239</v>
      </c>
      <c r="F166" s="228" t="s">
        <v>240</v>
      </c>
      <c r="G166" s="229" t="s">
        <v>145</v>
      </c>
      <c r="H166" s="230">
        <v>6</v>
      </c>
      <c r="I166" s="231"/>
      <c r="J166" s="232">
        <f>ROUND(I166*H166,2)</f>
        <v>0</v>
      </c>
      <c r="K166" s="233"/>
      <c r="L166" s="44"/>
      <c r="M166" s="234" t="s">
        <v>1</v>
      </c>
      <c r="N166" s="235" t="s">
        <v>42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6">
        <f>S166*H166</f>
        <v>0</v>
      </c>
      <c r="U166" s="23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156</v>
      </c>
      <c r="AT166" s="238" t="s">
        <v>142</v>
      </c>
      <c r="AU166" s="238" t="s">
        <v>85</v>
      </c>
      <c r="AY166" s="17" t="s">
        <v>141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85</v>
      </c>
      <c r="BK166" s="239">
        <f>ROUND(I166*H166,2)</f>
        <v>0</v>
      </c>
      <c r="BL166" s="17" t="s">
        <v>156</v>
      </c>
      <c r="BM166" s="238" t="s">
        <v>241</v>
      </c>
    </row>
    <row r="167" s="2" customFormat="1" ht="16.5" customHeight="1">
      <c r="A167" s="38"/>
      <c r="B167" s="39"/>
      <c r="C167" s="226" t="s">
        <v>242</v>
      </c>
      <c r="D167" s="226" t="s">
        <v>142</v>
      </c>
      <c r="E167" s="227" t="s">
        <v>243</v>
      </c>
      <c r="F167" s="228" t="s">
        <v>244</v>
      </c>
      <c r="G167" s="229" t="s">
        <v>245</v>
      </c>
      <c r="H167" s="230">
        <v>6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42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156</v>
      </c>
      <c r="AT167" s="238" t="s">
        <v>142</v>
      </c>
      <c r="AU167" s="238" t="s">
        <v>85</v>
      </c>
      <c r="AY167" s="17" t="s">
        <v>141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85</v>
      </c>
      <c r="BK167" s="239">
        <f>ROUND(I167*H167,2)</f>
        <v>0</v>
      </c>
      <c r="BL167" s="17" t="s">
        <v>156</v>
      </c>
      <c r="BM167" s="238" t="s">
        <v>246</v>
      </c>
    </row>
    <row r="168" s="2" customFormat="1" ht="21.75" customHeight="1">
      <c r="A168" s="38"/>
      <c r="B168" s="39"/>
      <c r="C168" s="226" t="s">
        <v>247</v>
      </c>
      <c r="D168" s="226" t="s">
        <v>142</v>
      </c>
      <c r="E168" s="227" t="s">
        <v>248</v>
      </c>
      <c r="F168" s="228" t="s">
        <v>249</v>
      </c>
      <c r="G168" s="229" t="s">
        <v>145</v>
      </c>
      <c r="H168" s="230">
        <v>6</v>
      </c>
      <c r="I168" s="231"/>
      <c r="J168" s="232">
        <f>ROUND(I168*H168,2)</f>
        <v>0</v>
      </c>
      <c r="K168" s="233"/>
      <c r="L168" s="44"/>
      <c r="M168" s="234" t="s">
        <v>1</v>
      </c>
      <c r="N168" s="235" t="s">
        <v>42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156</v>
      </c>
      <c r="AT168" s="238" t="s">
        <v>142</v>
      </c>
      <c r="AU168" s="238" t="s">
        <v>85</v>
      </c>
      <c r="AY168" s="17" t="s">
        <v>141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85</v>
      </c>
      <c r="BK168" s="239">
        <f>ROUND(I168*H168,2)</f>
        <v>0</v>
      </c>
      <c r="BL168" s="17" t="s">
        <v>156</v>
      </c>
      <c r="BM168" s="238" t="s">
        <v>250</v>
      </c>
    </row>
    <row r="169" s="11" customFormat="1" ht="25.92" customHeight="1">
      <c r="A169" s="11"/>
      <c r="B169" s="212"/>
      <c r="C169" s="213"/>
      <c r="D169" s="214" t="s">
        <v>76</v>
      </c>
      <c r="E169" s="215" t="s">
        <v>251</v>
      </c>
      <c r="F169" s="215" t="s">
        <v>252</v>
      </c>
      <c r="G169" s="213"/>
      <c r="H169" s="213"/>
      <c r="I169" s="216"/>
      <c r="J169" s="217">
        <f>BK169</f>
        <v>0</v>
      </c>
      <c r="K169" s="213"/>
      <c r="L169" s="218"/>
      <c r="M169" s="219"/>
      <c r="N169" s="220"/>
      <c r="O169" s="220"/>
      <c r="P169" s="221">
        <f>SUM(P170:P174)</f>
        <v>0</v>
      </c>
      <c r="Q169" s="220"/>
      <c r="R169" s="221">
        <f>SUM(R170:R174)</f>
        <v>0</v>
      </c>
      <c r="S169" s="220"/>
      <c r="T169" s="221">
        <f>SUM(T170:T174)</f>
        <v>0</v>
      </c>
      <c r="U169" s="222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23" t="s">
        <v>85</v>
      </c>
      <c r="AT169" s="224" t="s">
        <v>76</v>
      </c>
      <c r="AU169" s="224" t="s">
        <v>77</v>
      </c>
      <c r="AY169" s="223" t="s">
        <v>141</v>
      </c>
      <c r="BK169" s="225">
        <f>SUM(BK170:BK174)</f>
        <v>0</v>
      </c>
    </row>
    <row r="170" s="2" customFormat="1" ht="16.5" customHeight="1">
      <c r="A170" s="38"/>
      <c r="B170" s="39"/>
      <c r="C170" s="226" t="s">
        <v>253</v>
      </c>
      <c r="D170" s="226" t="s">
        <v>142</v>
      </c>
      <c r="E170" s="227" t="s">
        <v>254</v>
      </c>
      <c r="F170" s="228" t="s">
        <v>255</v>
      </c>
      <c r="G170" s="229" t="s">
        <v>256</v>
      </c>
      <c r="H170" s="230">
        <v>1</v>
      </c>
      <c r="I170" s="231"/>
      <c r="J170" s="232">
        <f>ROUND(I170*H170,2)</f>
        <v>0</v>
      </c>
      <c r="K170" s="233"/>
      <c r="L170" s="44"/>
      <c r="M170" s="234" t="s">
        <v>1</v>
      </c>
      <c r="N170" s="235" t="s">
        <v>42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6">
        <f>S170*H170</f>
        <v>0</v>
      </c>
      <c r="U170" s="23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156</v>
      </c>
      <c r="AT170" s="238" t="s">
        <v>142</v>
      </c>
      <c r="AU170" s="238" t="s">
        <v>85</v>
      </c>
      <c r="AY170" s="17" t="s">
        <v>141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85</v>
      </c>
      <c r="BK170" s="239">
        <f>ROUND(I170*H170,2)</f>
        <v>0</v>
      </c>
      <c r="BL170" s="17" t="s">
        <v>156</v>
      </c>
      <c r="BM170" s="238" t="s">
        <v>257</v>
      </c>
    </row>
    <row r="171" s="2" customFormat="1" ht="16.5" customHeight="1">
      <c r="A171" s="38"/>
      <c r="B171" s="39"/>
      <c r="C171" s="226" t="s">
        <v>258</v>
      </c>
      <c r="D171" s="226" t="s">
        <v>142</v>
      </c>
      <c r="E171" s="227" t="s">
        <v>259</v>
      </c>
      <c r="F171" s="228" t="s">
        <v>260</v>
      </c>
      <c r="G171" s="229" t="s">
        <v>256</v>
      </c>
      <c r="H171" s="230">
        <v>1</v>
      </c>
      <c r="I171" s="231"/>
      <c r="J171" s="232">
        <f>ROUND(I171*H171,2)</f>
        <v>0</v>
      </c>
      <c r="K171" s="233"/>
      <c r="L171" s="44"/>
      <c r="M171" s="234" t="s">
        <v>1</v>
      </c>
      <c r="N171" s="235" t="s">
        <v>42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156</v>
      </c>
      <c r="AT171" s="238" t="s">
        <v>142</v>
      </c>
      <c r="AU171" s="238" t="s">
        <v>85</v>
      </c>
      <c r="AY171" s="17" t="s">
        <v>141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85</v>
      </c>
      <c r="BK171" s="239">
        <f>ROUND(I171*H171,2)</f>
        <v>0</v>
      </c>
      <c r="BL171" s="17" t="s">
        <v>156</v>
      </c>
      <c r="BM171" s="238" t="s">
        <v>261</v>
      </c>
    </row>
    <row r="172" s="2" customFormat="1" ht="16.5" customHeight="1">
      <c r="A172" s="38"/>
      <c r="B172" s="39"/>
      <c r="C172" s="226" t="s">
        <v>262</v>
      </c>
      <c r="D172" s="226" t="s">
        <v>142</v>
      </c>
      <c r="E172" s="227" t="s">
        <v>263</v>
      </c>
      <c r="F172" s="228" t="s">
        <v>264</v>
      </c>
      <c r="G172" s="229" t="s">
        <v>256</v>
      </c>
      <c r="H172" s="230">
        <v>2</v>
      </c>
      <c r="I172" s="231"/>
      <c r="J172" s="232">
        <f>ROUND(I172*H172,2)</f>
        <v>0</v>
      </c>
      <c r="K172" s="233"/>
      <c r="L172" s="44"/>
      <c r="M172" s="234" t="s">
        <v>1</v>
      </c>
      <c r="N172" s="235" t="s">
        <v>42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6">
        <f>S172*H172</f>
        <v>0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156</v>
      </c>
      <c r="AT172" s="238" t="s">
        <v>142</v>
      </c>
      <c r="AU172" s="238" t="s">
        <v>85</v>
      </c>
      <c r="AY172" s="17" t="s">
        <v>141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85</v>
      </c>
      <c r="BK172" s="239">
        <f>ROUND(I172*H172,2)</f>
        <v>0</v>
      </c>
      <c r="BL172" s="17" t="s">
        <v>156</v>
      </c>
      <c r="BM172" s="238" t="s">
        <v>265</v>
      </c>
    </row>
    <row r="173" s="2" customFormat="1" ht="16.5" customHeight="1">
      <c r="A173" s="38"/>
      <c r="B173" s="39"/>
      <c r="C173" s="226" t="s">
        <v>266</v>
      </c>
      <c r="D173" s="226" t="s">
        <v>142</v>
      </c>
      <c r="E173" s="227" t="s">
        <v>267</v>
      </c>
      <c r="F173" s="228" t="s">
        <v>268</v>
      </c>
      <c r="G173" s="229" t="s">
        <v>256</v>
      </c>
      <c r="H173" s="230">
        <v>2</v>
      </c>
      <c r="I173" s="231"/>
      <c r="J173" s="232">
        <f>ROUND(I173*H173,2)</f>
        <v>0</v>
      </c>
      <c r="K173" s="233"/>
      <c r="L173" s="44"/>
      <c r="M173" s="234" t="s">
        <v>1</v>
      </c>
      <c r="N173" s="235" t="s">
        <v>42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156</v>
      </c>
      <c r="AT173" s="238" t="s">
        <v>142</v>
      </c>
      <c r="AU173" s="238" t="s">
        <v>85</v>
      </c>
      <c r="AY173" s="17" t="s">
        <v>141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85</v>
      </c>
      <c r="BK173" s="239">
        <f>ROUND(I173*H173,2)</f>
        <v>0</v>
      </c>
      <c r="BL173" s="17" t="s">
        <v>156</v>
      </c>
      <c r="BM173" s="238" t="s">
        <v>269</v>
      </c>
    </row>
    <row r="174" s="2" customFormat="1" ht="16.5" customHeight="1">
      <c r="A174" s="38"/>
      <c r="B174" s="39"/>
      <c r="C174" s="226" t="s">
        <v>270</v>
      </c>
      <c r="D174" s="226" t="s">
        <v>142</v>
      </c>
      <c r="E174" s="227" t="s">
        <v>271</v>
      </c>
      <c r="F174" s="228" t="s">
        <v>272</v>
      </c>
      <c r="G174" s="229" t="s">
        <v>256</v>
      </c>
      <c r="H174" s="230">
        <v>2</v>
      </c>
      <c r="I174" s="231"/>
      <c r="J174" s="232">
        <f>ROUND(I174*H174,2)</f>
        <v>0</v>
      </c>
      <c r="K174" s="233"/>
      <c r="L174" s="44"/>
      <c r="M174" s="234" t="s">
        <v>1</v>
      </c>
      <c r="N174" s="235" t="s">
        <v>42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6">
        <f>S174*H174</f>
        <v>0</v>
      </c>
      <c r="U174" s="23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156</v>
      </c>
      <c r="AT174" s="238" t="s">
        <v>142</v>
      </c>
      <c r="AU174" s="238" t="s">
        <v>85</v>
      </c>
      <c r="AY174" s="17" t="s">
        <v>141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85</v>
      </c>
      <c r="BK174" s="239">
        <f>ROUND(I174*H174,2)</f>
        <v>0</v>
      </c>
      <c r="BL174" s="17" t="s">
        <v>156</v>
      </c>
      <c r="BM174" s="238" t="s">
        <v>273</v>
      </c>
    </row>
    <row r="175" s="11" customFormat="1" ht="25.92" customHeight="1">
      <c r="A175" s="11"/>
      <c r="B175" s="212"/>
      <c r="C175" s="213"/>
      <c r="D175" s="214" t="s">
        <v>76</v>
      </c>
      <c r="E175" s="215" t="s">
        <v>274</v>
      </c>
      <c r="F175" s="215" t="s">
        <v>275</v>
      </c>
      <c r="G175" s="213"/>
      <c r="H175" s="213"/>
      <c r="I175" s="216"/>
      <c r="J175" s="217">
        <f>BK175</f>
        <v>0</v>
      </c>
      <c r="K175" s="213"/>
      <c r="L175" s="218"/>
      <c r="M175" s="219"/>
      <c r="N175" s="220"/>
      <c r="O175" s="220"/>
      <c r="P175" s="221">
        <f>SUM(P176:P182)</f>
        <v>0</v>
      </c>
      <c r="Q175" s="220"/>
      <c r="R175" s="221">
        <f>SUM(R176:R182)</f>
        <v>0</v>
      </c>
      <c r="S175" s="220"/>
      <c r="T175" s="221">
        <f>SUM(T176:T182)</f>
        <v>0</v>
      </c>
      <c r="U175" s="222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23" t="s">
        <v>87</v>
      </c>
      <c r="AT175" s="224" t="s">
        <v>76</v>
      </c>
      <c r="AU175" s="224" t="s">
        <v>77</v>
      </c>
      <c r="AY175" s="223" t="s">
        <v>141</v>
      </c>
      <c r="BK175" s="225">
        <f>SUM(BK176:BK182)</f>
        <v>0</v>
      </c>
    </row>
    <row r="176" s="2" customFormat="1" ht="16.5" customHeight="1">
      <c r="A176" s="38"/>
      <c r="B176" s="39"/>
      <c r="C176" s="226" t="s">
        <v>276</v>
      </c>
      <c r="D176" s="226" t="s">
        <v>142</v>
      </c>
      <c r="E176" s="227" t="s">
        <v>277</v>
      </c>
      <c r="F176" s="228" t="s">
        <v>278</v>
      </c>
      <c r="G176" s="229" t="s">
        <v>150</v>
      </c>
      <c r="H176" s="230">
        <v>40</v>
      </c>
      <c r="I176" s="231"/>
      <c r="J176" s="232">
        <f>ROUND(I176*H176,2)</f>
        <v>0</v>
      </c>
      <c r="K176" s="233"/>
      <c r="L176" s="44"/>
      <c r="M176" s="234" t="s">
        <v>1</v>
      </c>
      <c r="N176" s="235" t="s">
        <v>42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207</v>
      </c>
      <c r="AT176" s="238" t="s">
        <v>142</v>
      </c>
      <c r="AU176" s="238" t="s">
        <v>85</v>
      </c>
      <c r="AY176" s="17" t="s">
        <v>141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85</v>
      </c>
      <c r="BK176" s="239">
        <f>ROUND(I176*H176,2)</f>
        <v>0</v>
      </c>
      <c r="BL176" s="17" t="s">
        <v>207</v>
      </c>
      <c r="BM176" s="238" t="s">
        <v>279</v>
      </c>
    </row>
    <row r="177" s="2" customFormat="1" ht="21.75" customHeight="1">
      <c r="A177" s="38"/>
      <c r="B177" s="39"/>
      <c r="C177" s="226" t="s">
        <v>280</v>
      </c>
      <c r="D177" s="226" t="s">
        <v>142</v>
      </c>
      <c r="E177" s="227" t="s">
        <v>281</v>
      </c>
      <c r="F177" s="228" t="s">
        <v>282</v>
      </c>
      <c r="G177" s="229" t="s">
        <v>150</v>
      </c>
      <c r="H177" s="230">
        <v>25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42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207</v>
      </c>
      <c r="AT177" s="238" t="s">
        <v>142</v>
      </c>
      <c r="AU177" s="238" t="s">
        <v>85</v>
      </c>
      <c r="AY177" s="17" t="s">
        <v>141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85</v>
      </c>
      <c r="BK177" s="239">
        <f>ROUND(I177*H177,2)</f>
        <v>0</v>
      </c>
      <c r="BL177" s="17" t="s">
        <v>207</v>
      </c>
      <c r="BM177" s="238" t="s">
        <v>283</v>
      </c>
    </row>
    <row r="178" s="2" customFormat="1" ht="21.75" customHeight="1">
      <c r="A178" s="38"/>
      <c r="B178" s="39"/>
      <c r="C178" s="226" t="s">
        <v>284</v>
      </c>
      <c r="D178" s="226" t="s">
        <v>142</v>
      </c>
      <c r="E178" s="227" t="s">
        <v>285</v>
      </c>
      <c r="F178" s="228" t="s">
        <v>286</v>
      </c>
      <c r="G178" s="229" t="s">
        <v>150</v>
      </c>
      <c r="H178" s="230">
        <v>30</v>
      </c>
      <c r="I178" s="231"/>
      <c r="J178" s="232">
        <f>ROUND(I178*H178,2)</f>
        <v>0</v>
      </c>
      <c r="K178" s="233"/>
      <c r="L178" s="44"/>
      <c r="M178" s="234" t="s">
        <v>1</v>
      </c>
      <c r="N178" s="235" t="s">
        <v>42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6">
        <f>S178*H178</f>
        <v>0</v>
      </c>
      <c r="U178" s="23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207</v>
      </c>
      <c r="AT178" s="238" t="s">
        <v>142</v>
      </c>
      <c r="AU178" s="238" t="s">
        <v>85</v>
      </c>
      <c r="AY178" s="17" t="s">
        <v>141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85</v>
      </c>
      <c r="BK178" s="239">
        <f>ROUND(I178*H178,2)</f>
        <v>0</v>
      </c>
      <c r="BL178" s="17" t="s">
        <v>207</v>
      </c>
      <c r="BM178" s="238" t="s">
        <v>287</v>
      </c>
    </row>
    <row r="179" s="2" customFormat="1" ht="16.5" customHeight="1">
      <c r="A179" s="38"/>
      <c r="B179" s="39"/>
      <c r="C179" s="226" t="s">
        <v>288</v>
      </c>
      <c r="D179" s="226" t="s">
        <v>142</v>
      </c>
      <c r="E179" s="227" t="s">
        <v>289</v>
      </c>
      <c r="F179" s="228" t="s">
        <v>290</v>
      </c>
      <c r="G179" s="229" t="s">
        <v>256</v>
      </c>
      <c r="H179" s="230">
        <v>1</v>
      </c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42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207</v>
      </c>
      <c r="AT179" s="238" t="s">
        <v>142</v>
      </c>
      <c r="AU179" s="238" t="s">
        <v>85</v>
      </c>
      <c r="AY179" s="17" t="s">
        <v>141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85</v>
      </c>
      <c r="BK179" s="239">
        <f>ROUND(I179*H179,2)</f>
        <v>0</v>
      </c>
      <c r="BL179" s="17" t="s">
        <v>207</v>
      </c>
      <c r="BM179" s="238" t="s">
        <v>291</v>
      </c>
    </row>
    <row r="180" s="2" customFormat="1" ht="16.5" customHeight="1">
      <c r="A180" s="38"/>
      <c r="B180" s="39"/>
      <c r="C180" s="226" t="s">
        <v>292</v>
      </c>
      <c r="D180" s="226" t="s">
        <v>142</v>
      </c>
      <c r="E180" s="227" t="s">
        <v>293</v>
      </c>
      <c r="F180" s="228" t="s">
        <v>294</v>
      </c>
      <c r="G180" s="229" t="s">
        <v>256</v>
      </c>
      <c r="H180" s="230">
        <v>1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42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207</v>
      </c>
      <c r="AT180" s="238" t="s">
        <v>142</v>
      </c>
      <c r="AU180" s="238" t="s">
        <v>85</v>
      </c>
      <c r="AY180" s="17" t="s">
        <v>141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85</v>
      </c>
      <c r="BK180" s="239">
        <f>ROUND(I180*H180,2)</f>
        <v>0</v>
      </c>
      <c r="BL180" s="17" t="s">
        <v>207</v>
      </c>
      <c r="BM180" s="238" t="s">
        <v>295</v>
      </c>
    </row>
    <row r="181" s="2" customFormat="1" ht="16.5" customHeight="1">
      <c r="A181" s="38"/>
      <c r="B181" s="39"/>
      <c r="C181" s="226" t="s">
        <v>296</v>
      </c>
      <c r="D181" s="226" t="s">
        <v>142</v>
      </c>
      <c r="E181" s="227" t="s">
        <v>297</v>
      </c>
      <c r="F181" s="228" t="s">
        <v>298</v>
      </c>
      <c r="G181" s="229" t="s">
        <v>150</v>
      </c>
      <c r="H181" s="230">
        <v>95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42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207</v>
      </c>
      <c r="AT181" s="238" t="s">
        <v>142</v>
      </c>
      <c r="AU181" s="238" t="s">
        <v>85</v>
      </c>
      <c r="AY181" s="17" t="s">
        <v>141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85</v>
      </c>
      <c r="BK181" s="239">
        <f>ROUND(I181*H181,2)</f>
        <v>0</v>
      </c>
      <c r="BL181" s="17" t="s">
        <v>207</v>
      </c>
      <c r="BM181" s="238" t="s">
        <v>299</v>
      </c>
    </row>
    <row r="182" s="2" customFormat="1" ht="21.75" customHeight="1">
      <c r="A182" s="38"/>
      <c r="B182" s="39"/>
      <c r="C182" s="226" t="s">
        <v>300</v>
      </c>
      <c r="D182" s="226" t="s">
        <v>142</v>
      </c>
      <c r="E182" s="227" t="s">
        <v>301</v>
      </c>
      <c r="F182" s="228" t="s">
        <v>302</v>
      </c>
      <c r="G182" s="229" t="s">
        <v>303</v>
      </c>
      <c r="H182" s="240"/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42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207</v>
      </c>
      <c r="AT182" s="238" t="s">
        <v>142</v>
      </c>
      <c r="AU182" s="238" t="s">
        <v>85</v>
      </c>
      <c r="AY182" s="17" t="s">
        <v>141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85</v>
      </c>
      <c r="BK182" s="239">
        <f>ROUND(I182*H182,2)</f>
        <v>0</v>
      </c>
      <c r="BL182" s="17" t="s">
        <v>207</v>
      </c>
      <c r="BM182" s="238" t="s">
        <v>304</v>
      </c>
    </row>
    <row r="183" s="11" customFormat="1" ht="25.92" customHeight="1">
      <c r="A183" s="11"/>
      <c r="B183" s="212"/>
      <c r="C183" s="213"/>
      <c r="D183" s="214" t="s">
        <v>76</v>
      </c>
      <c r="E183" s="215" t="s">
        <v>305</v>
      </c>
      <c r="F183" s="215" t="s">
        <v>306</v>
      </c>
      <c r="G183" s="213"/>
      <c r="H183" s="213"/>
      <c r="I183" s="216"/>
      <c r="J183" s="217">
        <f>BK183</f>
        <v>0</v>
      </c>
      <c r="K183" s="213"/>
      <c r="L183" s="218"/>
      <c r="M183" s="219"/>
      <c r="N183" s="220"/>
      <c r="O183" s="220"/>
      <c r="P183" s="221">
        <f>SUM(P184:P185)</f>
        <v>0</v>
      </c>
      <c r="Q183" s="220"/>
      <c r="R183" s="221">
        <f>SUM(R184:R185)</f>
        <v>0</v>
      </c>
      <c r="S183" s="220"/>
      <c r="T183" s="221">
        <f>SUM(T184:T185)</f>
        <v>0</v>
      </c>
      <c r="U183" s="222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23" t="s">
        <v>87</v>
      </c>
      <c r="AT183" s="224" t="s">
        <v>76</v>
      </c>
      <c r="AU183" s="224" t="s">
        <v>77</v>
      </c>
      <c r="AY183" s="223" t="s">
        <v>141</v>
      </c>
      <c r="BK183" s="225">
        <f>SUM(BK184:BK185)</f>
        <v>0</v>
      </c>
    </row>
    <row r="184" s="2" customFormat="1" ht="44.25" customHeight="1">
      <c r="A184" s="38"/>
      <c r="B184" s="39"/>
      <c r="C184" s="226" t="s">
        <v>307</v>
      </c>
      <c r="D184" s="226" t="s">
        <v>142</v>
      </c>
      <c r="E184" s="227" t="s">
        <v>308</v>
      </c>
      <c r="F184" s="228" t="s">
        <v>309</v>
      </c>
      <c r="G184" s="229" t="s">
        <v>145</v>
      </c>
      <c r="H184" s="230">
        <v>8</v>
      </c>
      <c r="I184" s="231"/>
      <c r="J184" s="232">
        <f>ROUND(I184*H184,2)</f>
        <v>0</v>
      </c>
      <c r="K184" s="233"/>
      <c r="L184" s="44"/>
      <c r="M184" s="234" t="s">
        <v>1</v>
      </c>
      <c r="N184" s="235" t="s">
        <v>42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6">
        <f>S184*H184</f>
        <v>0</v>
      </c>
      <c r="U184" s="23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207</v>
      </c>
      <c r="AT184" s="238" t="s">
        <v>142</v>
      </c>
      <c r="AU184" s="238" t="s">
        <v>85</v>
      </c>
      <c r="AY184" s="17" t="s">
        <v>141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85</v>
      </c>
      <c r="BK184" s="239">
        <f>ROUND(I184*H184,2)</f>
        <v>0</v>
      </c>
      <c r="BL184" s="17" t="s">
        <v>207</v>
      </c>
      <c r="BM184" s="238" t="s">
        <v>310</v>
      </c>
    </row>
    <row r="185" s="2" customFormat="1" ht="21.75" customHeight="1">
      <c r="A185" s="38"/>
      <c r="B185" s="39"/>
      <c r="C185" s="226" t="s">
        <v>311</v>
      </c>
      <c r="D185" s="226" t="s">
        <v>142</v>
      </c>
      <c r="E185" s="227" t="s">
        <v>312</v>
      </c>
      <c r="F185" s="228" t="s">
        <v>313</v>
      </c>
      <c r="G185" s="229" t="s">
        <v>303</v>
      </c>
      <c r="H185" s="240"/>
      <c r="I185" s="231"/>
      <c r="J185" s="232">
        <f>ROUND(I185*H185,2)</f>
        <v>0</v>
      </c>
      <c r="K185" s="233"/>
      <c r="L185" s="44"/>
      <c r="M185" s="234" t="s">
        <v>1</v>
      </c>
      <c r="N185" s="235" t="s">
        <v>42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6">
        <f>S185*H185</f>
        <v>0</v>
      </c>
      <c r="U185" s="23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207</v>
      </c>
      <c r="AT185" s="238" t="s">
        <v>142</v>
      </c>
      <c r="AU185" s="238" t="s">
        <v>85</v>
      </c>
      <c r="AY185" s="17" t="s">
        <v>141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85</v>
      </c>
      <c r="BK185" s="239">
        <f>ROUND(I185*H185,2)</f>
        <v>0</v>
      </c>
      <c r="BL185" s="17" t="s">
        <v>207</v>
      </c>
      <c r="BM185" s="238" t="s">
        <v>314</v>
      </c>
    </row>
    <row r="186" s="11" customFormat="1" ht="25.92" customHeight="1">
      <c r="A186" s="11"/>
      <c r="B186" s="212"/>
      <c r="C186" s="213"/>
      <c r="D186" s="214" t="s">
        <v>76</v>
      </c>
      <c r="E186" s="215" t="s">
        <v>315</v>
      </c>
      <c r="F186" s="215" t="s">
        <v>316</v>
      </c>
      <c r="G186" s="213"/>
      <c r="H186" s="213"/>
      <c r="I186" s="216"/>
      <c r="J186" s="217">
        <f>BK186</f>
        <v>0</v>
      </c>
      <c r="K186" s="213"/>
      <c r="L186" s="218"/>
      <c r="M186" s="219"/>
      <c r="N186" s="220"/>
      <c r="O186" s="220"/>
      <c r="P186" s="221">
        <f>SUM(P187:P225)</f>
        <v>0</v>
      </c>
      <c r="Q186" s="220"/>
      <c r="R186" s="221">
        <f>SUM(R187:R225)</f>
        <v>0</v>
      </c>
      <c r="S186" s="220"/>
      <c r="T186" s="221">
        <f>SUM(T187:T225)</f>
        <v>0</v>
      </c>
      <c r="U186" s="222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23" t="s">
        <v>87</v>
      </c>
      <c r="AT186" s="224" t="s">
        <v>76</v>
      </c>
      <c r="AU186" s="224" t="s">
        <v>77</v>
      </c>
      <c r="AY186" s="223" t="s">
        <v>141</v>
      </c>
      <c r="BK186" s="225">
        <f>SUM(BK187:BK225)</f>
        <v>0</v>
      </c>
    </row>
    <row r="187" s="2" customFormat="1" ht="21.75" customHeight="1">
      <c r="A187" s="38"/>
      <c r="B187" s="39"/>
      <c r="C187" s="226" t="s">
        <v>317</v>
      </c>
      <c r="D187" s="226" t="s">
        <v>142</v>
      </c>
      <c r="E187" s="227" t="s">
        <v>318</v>
      </c>
      <c r="F187" s="228" t="s">
        <v>319</v>
      </c>
      <c r="G187" s="229" t="s">
        <v>150</v>
      </c>
      <c r="H187" s="230">
        <v>220</v>
      </c>
      <c r="I187" s="231"/>
      <c r="J187" s="232">
        <f>ROUND(I187*H187,2)</f>
        <v>0</v>
      </c>
      <c r="K187" s="233"/>
      <c r="L187" s="44"/>
      <c r="M187" s="234" t="s">
        <v>1</v>
      </c>
      <c r="N187" s="235" t="s">
        <v>42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6">
        <f>S187*H187</f>
        <v>0</v>
      </c>
      <c r="U187" s="23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207</v>
      </c>
      <c r="AT187" s="238" t="s">
        <v>142</v>
      </c>
      <c r="AU187" s="238" t="s">
        <v>85</v>
      </c>
      <c r="AY187" s="17" t="s">
        <v>141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85</v>
      </c>
      <c r="BK187" s="239">
        <f>ROUND(I187*H187,2)</f>
        <v>0</v>
      </c>
      <c r="BL187" s="17" t="s">
        <v>207</v>
      </c>
      <c r="BM187" s="238" t="s">
        <v>320</v>
      </c>
    </row>
    <row r="188" s="2" customFormat="1" ht="16.5" customHeight="1">
      <c r="A188" s="38"/>
      <c r="B188" s="39"/>
      <c r="C188" s="226" t="s">
        <v>321</v>
      </c>
      <c r="D188" s="226" t="s">
        <v>142</v>
      </c>
      <c r="E188" s="227" t="s">
        <v>322</v>
      </c>
      <c r="F188" s="228" t="s">
        <v>323</v>
      </c>
      <c r="G188" s="229" t="s">
        <v>145</v>
      </c>
      <c r="H188" s="230">
        <v>180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42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6">
        <f>S188*H188</f>
        <v>0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207</v>
      </c>
      <c r="AT188" s="238" t="s">
        <v>142</v>
      </c>
      <c r="AU188" s="238" t="s">
        <v>85</v>
      </c>
      <c r="AY188" s="17" t="s">
        <v>141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85</v>
      </c>
      <c r="BK188" s="239">
        <f>ROUND(I188*H188,2)</f>
        <v>0</v>
      </c>
      <c r="BL188" s="17" t="s">
        <v>207</v>
      </c>
      <c r="BM188" s="238" t="s">
        <v>324</v>
      </c>
    </row>
    <row r="189" s="2" customFormat="1" ht="16.5" customHeight="1">
      <c r="A189" s="38"/>
      <c r="B189" s="39"/>
      <c r="C189" s="226" t="s">
        <v>325</v>
      </c>
      <c r="D189" s="226" t="s">
        <v>142</v>
      </c>
      <c r="E189" s="227" t="s">
        <v>326</v>
      </c>
      <c r="F189" s="228" t="s">
        <v>327</v>
      </c>
      <c r="G189" s="229" t="s">
        <v>145</v>
      </c>
      <c r="H189" s="230">
        <v>60</v>
      </c>
      <c r="I189" s="231"/>
      <c r="J189" s="232">
        <f>ROUND(I189*H189,2)</f>
        <v>0</v>
      </c>
      <c r="K189" s="233"/>
      <c r="L189" s="44"/>
      <c r="M189" s="234" t="s">
        <v>1</v>
      </c>
      <c r="N189" s="235" t="s">
        <v>42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6">
        <f>S189*H189</f>
        <v>0</v>
      </c>
      <c r="U189" s="23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207</v>
      </c>
      <c r="AT189" s="238" t="s">
        <v>142</v>
      </c>
      <c r="AU189" s="238" t="s">
        <v>85</v>
      </c>
      <c r="AY189" s="17" t="s">
        <v>141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85</v>
      </c>
      <c r="BK189" s="239">
        <f>ROUND(I189*H189,2)</f>
        <v>0</v>
      </c>
      <c r="BL189" s="17" t="s">
        <v>207</v>
      </c>
      <c r="BM189" s="238" t="s">
        <v>328</v>
      </c>
    </row>
    <row r="190" s="2" customFormat="1" ht="16.5" customHeight="1">
      <c r="A190" s="38"/>
      <c r="B190" s="39"/>
      <c r="C190" s="226" t="s">
        <v>329</v>
      </c>
      <c r="D190" s="226" t="s">
        <v>142</v>
      </c>
      <c r="E190" s="227" t="s">
        <v>330</v>
      </c>
      <c r="F190" s="228" t="s">
        <v>331</v>
      </c>
      <c r="G190" s="229" t="s">
        <v>145</v>
      </c>
      <c r="H190" s="230">
        <v>25</v>
      </c>
      <c r="I190" s="231"/>
      <c r="J190" s="232">
        <f>ROUND(I190*H190,2)</f>
        <v>0</v>
      </c>
      <c r="K190" s="233"/>
      <c r="L190" s="44"/>
      <c r="M190" s="234" t="s">
        <v>1</v>
      </c>
      <c r="N190" s="235" t="s">
        <v>42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6">
        <f>S190*H190</f>
        <v>0</v>
      </c>
      <c r="U190" s="23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207</v>
      </c>
      <c r="AT190" s="238" t="s">
        <v>142</v>
      </c>
      <c r="AU190" s="238" t="s">
        <v>85</v>
      </c>
      <c r="AY190" s="17" t="s">
        <v>141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85</v>
      </c>
      <c r="BK190" s="239">
        <f>ROUND(I190*H190,2)</f>
        <v>0</v>
      </c>
      <c r="BL190" s="17" t="s">
        <v>207</v>
      </c>
      <c r="BM190" s="238" t="s">
        <v>332</v>
      </c>
    </row>
    <row r="191" s="2" customFormat="1" ht="16.5" customHeight="1">
      <c r="A191" s="38"/>
      <c r="B191" s="39"/>
      <c r="C191" s="226" t="s">
        <v>333</v>
      </c>
      <c r="D191" s="226" t="s">
        <v>142</v>
      </c>
      <c r="E191" s="227" t="s">
        <v>334</v>
      </c>
      <c r="F191" s="228" t="s">
        <v>335</v>
      </c>
      <c r="G191" s="229" t="s">
        <v>145</v>
      </c>
      <c r="H191" s="230">
        <v>25</v>
      </c>
      <c r="I191" s="231"/>
      <c r="J191" s="232">
        <f>ROUND(I191*H191,2)</f>
        <v>0</v>
      </c>
      <c r="K191" s="233"/>
      <c r="L191" s="44"/>
      <c r="M191" s="234" t="s">
        <v>1</v>
      </c>
      <c r="N191" s="235" t="s">
        <v>42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6">
        <f>S191*H191</f>
        <v>0</v>
      </c>
      <c r="U191" s="23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207</v>
      </c>
      <c r="AT191" s="238" t="s">
        <v>142</v>
      </c>
      <c r="AU191" s="238" t="s">
        <v>85</v>
      </c>
      <c r="AY191" s="17" t="s">
        <v>141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85</v>
      </c>
      <c r="BK191" s="239">
        <f>ROUND(I191*H191,2)</f>
        <v>0</v>
      </c>
      <c r="BL191" s="17" t="s">
        <v>207</v>
      </c>
      <c r="BM191" s="238" t="s">
        <v>336</v>
      </c>
    </row>
    <row r="192" s="2" customFormat="1" ht="16.5" customHeight="1">
      <c r="A192" s="38"/>
      <c r="B192" s="39"/>
      <c r="C192" s="226" t="s">
        <v>337</v>
      </c>
      <c r="D192" s="226" t="s">
        <v>142</v>
      </c>
      <c r="E192" s="227" t="s">
        <v>338</v>
      </c>
      <c r="F192" s="228" t="s">
        <v>339</v>
      </c>
      <c r="G192" s="229" t="s">
        <v>145</v>
      </c>
      <c r="H192" s="230">
        <v>123</v>
      </c>
      <c r="I192" s="231"/>
      <c r="J192" s="232">
        <f>ROUND(I192*H192,2)</f>
        <v>0</v>
      </c>
      <c r="K192" s="233"/>
      <c r="L192" s="44"/>
      <c r="M192" s="234" t="s">
        <v>1</v>
      </c>
      <c r="N192" s="235" t="s">
        <v>42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6">
        <f>S192*H192</f>
        <v>0</v>
      </c>
      <c r="U192" s="23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207</v>
      </c>
      <c r="AT192" s="238" t="s">
        <v>142</v>
      </c>
      <c r="AU192" s="238" t="s">
        <v>85</v>
      </c>
      <c r="AY192" s="17" t="s">
        <v>141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85</v>
      </c>
      <c r="BK192" s="239">
        <f>ROUND(I192*H192,2)</f>
        <v>0</v>
      </c>
      <c r="BL192" s="17" t="s">
        <v>207</v>
      </c>
      <c r="BM192" s="238" t="s">
        <v>340</v>
      </c>
    </row>
    <row r="193" s="2" customFormat="1" ht="16.5" customHeight="1">
      <c r="A193" s="38"/>
      <c r="B193" s="39"/>
      <c r="C193" s="226" t="s">
        <v>341</v>
      </c>
      <c r="D193" s="226" t="s">
        <v>142</v>
      </c>
      <c r="E193" s="227" t="s">
        <v>342</v>
      </c>
      <c r="F193" s="228" t="s">
        <v>343</v>
      </c>
      <c r="G193" s="229" t="s">
        <v>145</v>
      </c>
      <c r="H193" s="230">
        <v>123</v>
      </c>
      <c r="I193" s="231"/>
      <c r="J193" s="232">
        <f>ROUND(I193*H193,2)</f>
        <v>0</v>
      </c>
      <c r="K193" s="233"/>
      <c r="L193" s="44"/>
      <c r="M193" s="234" t="s">
        <v>1</v>
      </c>
      <c r="N193" s="235" t="s">
        <v>42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207</v>
      </c>
      <c r="AT193" s="238" t="s">
        <v>142</v>
      </c>
      <c r="AU193" s="238" t="s">
        <v>85</v>
      </c>
      <c r="AY193" s="17" t="s">
        <v>141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85</v>
      </c>
      <c r="BK193" s="239">
        <f>ROUND(I193*H193,2)</f>
        <v>0</v>
      </c>
      <c r="BL193" s="17" t="s">
        <v>207</v>
      </c>
      <c r="BM193" s="238" t="s">
        <v>344</v>
      </c>
    </row>
    <row r="194" s="2" customFormat="1" ht="16.5" customHeight="1">
      <c r="A194" s="38"/>
      <c r="B194" s="39"/>
      <c r="C194" s="226" t="s">
        <v>345</v>
      </c>
      <c r="D194" s="226" t="s">
        <v>142</v>
      </c>
      <c r="E194" s="227" t="s">
        <v>346</v>
      </c>
      <c r="F194" s="228" t="s">
        <v>347</v>
      </c>
      <c r="G194" s="229" t="s">
        <v>145</v>
      </c>
      <c r="H194" s="230">
        <v>1</v>
      </c>
      <c r="I194" s="231"/>
      <c r="J194" s="232">
        <f>ROUND(I194*H194,2)</f>
        <v>0</v>
      </c>
      <c r="K194" s="233"/>
      <c r="L194" s="44"/>
      <c r="M194" s="234" t="s">
        <v>1</v>
      </c>
      <c r="N194" s="235" t="s">
        <v>42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6">
        <f>S194*H194</f>
        <v>0</v>
      </c>
      <c r="U194" s="23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207</v>
      </c>
      <c r="AT194" s="238" t="s">
        <v>142</v>
      </c>
      <c r="AU194" s="238" t="s">
        <v>85</v>
      </c>
      <c r="AY194" s="17" t="s">
        <v>141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85</v>
      </c>
      <c r="BK194" s="239">
        <f>ROUND(I194*H194,2)</f>
        <v>0</v>
      </c>
      <c r="BL194" s="17" t="s">
        <v>207</v>
      </c>
      <c r="BM194" s="238" t="s">
        <v>348</v>
      </c>
    </row>
    <row r="195" s="2" customFormat="1" ht="21.75" customHeight="1">
      <c r="A195" s="38"/>
      <c r="B195" s="39"/>
      <c r="C195" s="226" t="s">
        <v>349</v>
      </c>
      <c r="D195" s="226" t="s">
        <v>142</v>
      </c>
      <c r="E195" s="227" t="s">
        <v>350</v>
      </c>
      <c r="F195" s="228" t="s">
        <v>351</v>
      </c>
      <c r="G195" s="229" t="s">
        <v>145</v>
      </c>
      <c r="H195" s="230">
        <v>1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42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207</v>
      </c>
      <c r="AT195" s="238" t="s">
        <v>142</v>
      </c>
      <c r="AU195" s="238" t="s">
        <v>85</v>
      </c>
      <c r="AY195" s="17" t="s">
        <v>141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85</v>
      </c>
      <c r="BK195" s="239">
        <f>ROUND(I195*H195,2)</f>
        <v>0</v>
      </c>
      <c r="BL195" s="17" t="s">
        <v>207</v>
      </c>
      <c r="BM195" s="238" t="s">
        <v>352</v>
      </c>
    </row>
    <row r="196" s="2" customFormat="1" ht="21.75" customHeight="1">
      <c r="A196" s="38"/>
      <c r="B196" s="39"/>
      <c r="C196" s="226" t="s">
        <v>353</v>
      </c>
      <c r="D196" s="226" t="s">
        <v>142</v>
      </c>
      <c r="E196" s="227" t="s">
        <v>354</v>
      </c>
      <c r="F196" s="228" t="s">
        <v>355</v>
      </c>
      <c r="G196" s="229" t="s">
        <v>145</v>
      </c>
      <c r="H196" s="230">
        <v>22</v>
      </c>
      <c r="I196" s="231"/>
      <c r="J196" s="232">
        <f>ROUND(I196*H196,2)</f>
        <v>0</v>
      </c>
      <c r="K196" s="233"/>
      <c r="L196" s="44"/>
      <c r="M196" s="234" t="s">
        <v>1</v>
      </c>
      <c r="N196" s="235" t="s">
        <v>42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6">
        <f>S196*H196</f>
        <v>0</v>
      </c>
      <c r="U196" s="23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207</v>
      </c>
      <c r="AT196" s="238" t="s">
        <v>142</v>
      </c>
      <c r="AU196" s="238" t="s">
        <v>85</v>
      </c>
      <c r="AY196" s="17" t="s">
        <v>141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85</v>
      </c>
      <c r="BK196" s="239">
        <f>ROUND(I196*H196,2)</f>
        <v>0</v>
      </c>
      <c r="BL196" s="17" t="s">
        <v>207</v>
      </c>
      <c r="BM196" s="238" t="s">
        <v>356</v>
      </c>
    </row>
    <row r="197" s="2" customFormat="1" ht="16.5" customHeight="1">
      <c r="A197" s="38"/>
      <c r="B197" s="39"/>
      <c r="C197" s="226" t="s">
        <v>357</v>
      </c>
      <c r="D197" s="226" t="s">
        <v>142</v>
      </c>
      <c r="E197" s="227" t="s">
        <v>358</v>
      </c>
      <c r="F197" s="228" t="s">
        <v>359</v>
      </c>
      <c r="G197" s="229" t="s">
        <v>145</v>
      </c>
      <c r="H197" s="230">
        <v>22</v>
      </c>
      <c r="I197" s="231"/>
      <c r="J197" s="232">
        <f>ROUND(I197*H197,2)</f>
        <v>0</v>
      </c>
      <c r="K197" s="233"/>
      <c r="L197" s="44"/>
      <c r="M197" s="234" t="s">
        <v>1</v>
      </c>
      <c r="N197" s="235" t="s">
        <v>42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6">
        <f>S197*H197</f>
        <v>0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207</v>
      </c>
      <c r="AT197" s="238" t="s">
        <v>142</v>
      </c>
      <c r="AU197" s="238" t="s">
        <v>85</v>
      </c>
      <c r="AY197" s="17" t="s">
        <v>141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85</v>
      </c>
      <c r="BK197" s="239">
        <f>ROUND(I197*H197,2)</f>
        <v>0</v>
      </c>
      <c r="BL197" s="17" t="s">
        <v>207</v>
      </c>
      <c r="BM197" s="238" t="s">
        <v>360</v>
      </c>
    </row>
    <row r="198" s="2" customFormat="1" ht="16.5" customHeight="1">
      <c r="A198" s="38"/>
      <c r="B198" s="39"/>
      <c r="C198" s="226" t="s">
        <v>361</v>
      </c>
      <c r="D198" s="226" t="s">
        <v>142</v>
      </c>
      <c r="E198" s="227" t="s">
        <v>362</v>
      </c>
      <c r="F198" s="228" t="s">
        <v>363</v>
      </c>
      <c r="G198" s="229" t="s">
        <v>256</v>
      </c>
      <c r="H198" s="230">
        <v>1</v>
      </c>
      <c r="I198" s="231"/>
      <c r="J198" s="232">
        <f>ROUND(I198*H198,2)</f>
        <v>0</v>
      </c>
      <c r="K198" s="233"/>
      <c r="L198" s="44"/>
      <c r="M198" s="234" t="s">
        <v>1</v>
      </c>
      <c r="N198" s="235" t="s">
        <v>42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6">
        <f>S198*H198</f>
        <v>0</v>
      </c>
      <c r="U198" s="23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207</v>
      </c>
      <c r="AT198" s="238" t="s">
        <v>142</v>
      </c>
      <c r="AU198" s="238" t="s">
        <v>85</v>
      </c>
      <c r="AY198" s="17" t="s">
        <v>141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85</v>
      </c>
      <c r="BK198" s="239">
        <f>ROUND(I198*H198,2)</f>
        <v>0</v>
      </c>
      <c r="BL198" s="17" t="s">
        <v>207</v>
      </c>
      <c r="BM198" s="238" t="s">
        <v>364</v>
      </c>
    </row>
    <row r="199" s="2" customFormat="1" ht="16.5" customHeight="1">
      <c r="A199" s="38"/>
      <c r="B199" s="39"/>
      <c r="C199" s="226" t="s">
        <v>365</v>
      </c>
      <c r="D199" s="226" t="s">
        <v>142</v>
      </c>
      <c r="E199" s="227" t="s">
        <v>366</v>
      </c>
      <c r="F199" s="228" t="s">
        <v>367</v>
      </c>
      <c r="G199" s="229" t="s">
        <v>256</v>
      </c>
      <c r="H199" s="230">
        <v>1</v>
      </c>
      <c r="I199" s="231"/>
      <c r="J199" s="232">
        <f>ROUND(I199*H199,2)</f>
        <v>0</v>
      </c>
      <c r="K199" s="233"/>
      <c r="L199" s="44"/>
      <c r="M199" s="234" t="s">
        <v>1</v>
      </c>
      <c r="N199" s="235" t="s">
        <v>42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6">
        <f>S199*H199</f>
        <v>0</v>
      </c>
      <c r="U199" s="23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207</v>
      </c>
      <c r="AT199" s="238" t="s">
        <v>142</v>
      </c>
      <c r="AU199" s="238" t="s">
        <v>85</v>
      </c>
      <c r="AY199" s="17" t="s">
        <v>141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85</v>
      </c>
      <c r="BK199" s="239">
        <f>ROUND(I199*H199,2)</f>
        <v>0</v>
      </c>
      <c r="BL199" s="17" t="s">
        <v>207</v>
      </c>
      <c r="BM199" s="238" t="s">
        <v>368</v>
      </c>
    </row>
    <row r="200" s="2" customFormat="1" ht="16.5" customHeight="1">
      <c r="A200" s="38"/>
      <c r="B200" s="39"/>
      <c r="C200" s="226" t="s">
        <v>369</v>
      </c>
      <c r="D200" s="226" t="s">
        <v>142</v>
      </c>
      <c r="E200" s="227" t="s">
        <v>370</v>
      </c>
      <c r="F200" s="228" t="s">
        <v>371</v>
      </c>
      <c r="G200" s="229" t="s">
        <v>145</v>
      </c>
      <c r="H200" s="230">
        <v>85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42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207</v>
      </c>
      <c r="AT200" s="238" t="s">
        <v>142</v>
      </c>
      <c r="AU200" s="238" t="s">
        <v>85</v>
      </c>
      <c r="AY200" s="17" t="s">
        <v>141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85</v>
      </c>
      <c r="BK200" s="239">
        <f>ROUND(I200*H200,2)</f>
        <v>0</v>
      </c>
      <c r="BL200" s="17" t="s">
        <v>207</v>
      </c>
      <c r="BM200" s="238" t="s">
        <v>372</v>
      </c>
    </row>
    <row r="201" s="2" customFormat="1" ht="16.5" customHeight="1">
      <c r="A201" s="38"/>
      <c r="B201" s="39"/>
      <c r="C201" s="226" t="s">
        <v>373</v>
      </c>
      <c r="D201" s="226" t="s">
        <v>142</v>
      </c>
      <c r="E201" s="227" t="s">
        <v>374</v>
      </c>
      <c r="F201" s="228" t="s">
        <v>375</v>
      </c>
      <c r="G201" s="229" t="s">
        <v>145</v>
      </c>
      <c r="H201" s="230">
        <v>85</v>
      </c>
      <c r="I201" s="231"/>
      <c r="J201" s="232">
        <f>ROUND(I201*H201,2)</f>
        <v>0</v>
      </c>
      <c r="K201" s="233"/>
      <c r="L201" s="44"/>
      <c r="M201" s="234" t="s">
        <v>1</v>
      </c>
      <c r="N201" s="235" t="s">
        <v>42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6">
        <f>S201*H201</f>
        <v>0</v>
      </c>
      <c r="U201" s="23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207</v>
      </c>
      <c r="AT201" s="238" t="s">
        <v>142</v>
      </c>
      <c r="AU201" s="238" t="s">
        <v>85</v>
      </c>
      <c r="AY201" s="17" t="s">
        <v>141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85</v>
      </c>
      <c r="BK201" s="239">
        <f>ROUND(I201*H201,2)</f>
        <v>0</v>
      </c>
      <c r="BL201" s="17" t="s">
        <v>207</v>
      </c>
      <c r="BM201" s="238" t="s">
        <v>376</v>
      </c>
    </row>
    <row r="202" s="2" customFormat="1" ht="16.5" customHeight="1">
      <c r="A202" s="38"/>
      <c r="B202" s="39"/>
      <c r="C202" s="226" t="s">
        <v>377</v>
      </c>
      <c r="D202" s="226" t="s">
        <v>142</v>
      </c>
      <c r="E202" s="227" t="s">
        <v>378</v>
      </c>
      <c r="F202" s="228" t="s">
        <v>379</v>
      </c>
      <c r="G202" s="229" t="s">
        <v>256</v>
      </c>
      <c r="H202" s="230">
        <v>1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42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207</v>
      </c>
      <c r="AT202" s="238" t="s">
        <v>142</v>
      </c>
      <c r="AU202" s="238" t="s">
        <v>85</v>
      </c>
      <c r="AY202" s="17" t="s">
        <v>141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85</v>
      </c>
      <c r="BK202" s="239">
        <f>ROUND(I202*H202,2)</f>
        <v>0</v>
      </c>
      <c r="BL202" s="17" t="s">
        <v>207</v>
      </c>
      <c r="BM202" s="238" t="s">
        <v>380</v>
      </c>
    </row>
    <row r="203" s="2" customFormat="1" ht="16.5" customHeight="1">
      <c r="A203" s="38"/>
      <c r="B203" s="39"/>
      <c r="C203" s="226" t="s">
        <v>381</v>
      </c>
      <c r="D203" s="226" t="s">
        <v>142</v>
      </c>
      <c r="E203" s="227" t="s">
        <v>382</v>
      </c>
      <c r="F203" s="228" t="s">
        <v>383</v>
      </c>
      <c r="G203" s="229" t="s">
        <v>256</v>
      </c>
      <c r="H203" s="230">
        <v>1</v>
      </c>
      <c r="I203" s="231"/>
      <c r="J203" s="232">
        <f>ROUND(I203*H203,2)</f>
        <v>0</v>
      </c>
      <c r="K203" s="233"/>
      <c r="L203" s="44"/>
      <c r="M203" s="234" t="s">
        <v>1</v>
      </c>
      <c r="N203" s="235" t="s">
        <v>42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6">
        <f>S203*H203</f>
        <v>0</v>
      </c>
      <c r="U203" s="23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207</v>
      </c>
      <c r="AT203" s="238" t="s">
        <v>142</v>
      </c>
      <c r="AU203" s="238" t="s">
        <v>85</v>
      </c>
      <c r="AY203" s="17" t="s">
        <v>141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85</v>
      </c>
      <c r="BK203" s="239">
        <f>ROUND(I203*H203,2)</f>
        <v>0</v>
      </c>
      <c r="BL203" s="17" t="s">
        <v>207</v>
      </c>
      <c r="BM203" s="238" t="s">
        <v>384</v>
      </c>
    </row>
    <row r="204" s="2" customFormat="1" ht="21.75" customHeight="1">
      <c r="A204" s="38"/>
      <c r="B204" s="39"/>
      <c r="C204" s="226" t="s">
        <v>385</v>
      </c>
      <c r="D204" s="226" t="s">
        <v>142</v>
      </c>
      <c r="E204" s="227" t="s">
        <v>386</v>
      </c>
      <c r="F204" s="228" t="s">
        <v>387</v>
      </c>
      <c r="G204" s="229" t="s">
        <v>145</v>
      </c>
      <c r="H204" s="230">
        <v>16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42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6">
        <f>S204*H204</f>
        <v>0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207</v>
      </c>
      <c r="AT204" s="238" t="s">
        <v>142</v>
      </c>
      <c r="AU204" s="238" t="s">
        <v>85</v>
      </c>
      <c r="AY204" s="17" t="s">
        <v>141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85</v>
      </c>
      <c r="BK204" s="239">
        <f>ROUND(I204*H204,2)</f>
        <v>0</v>
      </c>
      <c r="BL204" s="17" t="s">
        <v>207</v>
      </c>
      <c r="BM204" s="238" t="s">
        <v>388</v>
      </c>
    </row>
    <row r="205" s="2" customFormat="1" ht="16.5" customHeight="1">
      <c r="A205" s="38"/>
      <c r="B205" s="39"/>
      <c r="C205" s="226" t="s">
        <v>389</v>
      </c>
      <c r="D205" s="226" t="s">
        <v>142</v>
      </c>
      <c r="E205" s="227" t="s">
        <v>390</v>
      </c>
      <c r="F205" s="228" t="s">
        <v>391</v>
      </c>
      <c r="G205" s="229" t="s">
        <v>145</v>
      </c>
      <c r="H205" s="230">
        <v>16</v>
      </c>
      <c r="I205" s="231"/>
      <c r="J205" s="232">
        <f>ROUND(I205*H205,2)</f>
        <v>0</v>
      </c>
      <c r="K205" s="233"/>
      <c r="L205" s="44"/>
      <c r="M205" s="234" t="s">
        <v>1</v>
      </c>
      <c r="N205" s="235" t="s">
        <v>42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6">
        <f>S205*H205</f>
        <v>0</v>
      </c>
      <c r="U205" s="23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207</v>
      </c>
      <c r="AT205" s="238" t="s">
        <v>142</v>
      </c>
      <c r="AU205" s="238" t="s">
        <v>85</v>
      </c>
      <c r="AY205" s="17" t="s">
        <v>141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85</v>
      </c>
      <c r="BK205" s="239">
        <f>ROUND(I205*H205,2)</f>
        <v>0</v>
      </c>
      <c r="BL205" s="17" t="s">
        <v>207</v>
      </c>
      <c r="BM205" s="238" t="s">
        <v>392</v>
      </c>
    </row>
    <row r="206" s="2" customFormat="1" ht="16.5" customHeight="1">
      <c r="A206" s="38"/>
      <c r="B206" s="39"/>
      <c r="C206" s="226" t="s">
        <v>393</v>
      </c>
      <c r="D206" s="226" t="s">
        <v>142</v>
      </c>
      <c r="E206" s="227" t="s">
        <v>394</v>
      </c>
      <c r="F206" s="228" t="s">
        <v>395</v>
      </c>
      <c r="G206" s="229" t="s">
        <v>145</v>
      </c>
      <c r="H206" s="230">
        <v>6</v>
      </c>
      <c r="I206" s="231"/>
      <c r="J206" s="232">
        <f>ROUND(I206*H206,2)</f>
        <v>0</v>
      </c>
      <c r="K206" s="233"/>
      <c r="L206" s="44"/>
      <c r="M206" s="234" t="s">
        <v>1</v>
      </c>
      <c r="N206" s="235" t="s">
        <v>42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6">
        <f>S206*H206</f>
        <v>0</v>
      </c>
      <c r="U206" s="23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207</v>
      </c>
      <c r="AT206" s="238" t="s">
        <v>142</v>
      </c>
      <c r="AU206" s="238" t="s">
        <v>85</v>
      </c>
      <c r="AY206" s="17" t="s">
        <v>141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85</v>
      </c>
      <c r="BK206" s="239">
        <f>ROUND(I206*H206,2)</f>
        <v>0</v>
      </c>
      <c r="BL206" s="17" t="s">
        <v>207</v>
      </c>
      <c r="BM206" s="238" t="s">
        <v>396</v>
      </c>
    </row>
    <row r="207" s="2" customFormat="1" ht="16.5" customHeight="1">
      <c r="A207" s="38"/>
      <c r="B207" s="39"/>
      <c r="C207" s="226" t="s">
        <v>397</v>
      </c>
      <c r="D207" s="226" t="s">
        <v>142</v>
      </c>
      <c r="E207" s="227" t="s">
        <v>398</v>
      </c>
      <c r="F207" s="228" t="s">
        <v>399</v>
      </c>
      <c r="G207" s="229" t="s">
        <v>145</v>
      </c>
      <c r="H207" s="230">
        <v>6</v>
      </c>
      <c r="I207" s="231"/>
      <c r="J207" s="232">
        <f>ROUND(I207*H207,2)</f>
        <v>0</v>
      </c>
      <c r="K207" s="233"/>
      <c r="L207" s="44"/>
      <c r="M207" s="234" t="s">
        <v>1</v>
      </c>
      <c r="N207" s="235" t="s">
        <v>42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6">
        <f>S207*H207</f>
        <v>0</v>
      </c>
      <c r="U207" s="23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207</v>
      </c>
      <c r="AT207" s="238" t="s">
        <v>142</v>
      </c>
      <c r="AU207" s="238" t="s">
        <v>85</v>
      </c>
      <c r="AY207" s="17" t="s">
        <v>141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85</v>
      </c>
      <c r="BK207" s="239">
        <f>ROUND(I207*H207,2)</f>
        <v>0</v>
      </c>
      <c r="BL207" s="17" t="s">
        <v>207</v>
      </c>
      <c r="BM207" s="238" t="s">
        <v>400</v>
      </c>
    </row>
    <row r="208" s="2" customFormat="1" ht="16.5" customHeight="1">
      <c r="A208" s="38"/>
      <c r="B208" s="39"/>
      <c r="C208" s="226" t="s">
        <v>401</v>
      </c>
      <c r="D208" s="226" t="s">
        <v>142</v>
      </c>
      <c r="E208" s="227" t="s">
        <v>402</v>
      </c>
      <c r="F208" s="228" t="s">
        <v>403</v>
      </c>
      <c r="G208" s="229" t="s">
        <v>145</v>
      </c>
      <c r="H208" s="230">
        <v>5</v>
      </c>
      <c r="I208" s="231"/>
      <c r="J208" s="232">
        <f>ROUND(I208*H208,2)</f>
        <v>0</v>
      </c>
      <c r="K208" s="233"/>
      <c r="L208" s="44"/>
      <c r="M208" s="234" t="s">
        <v>1</v>
      </c>
      <c r="N208" s="235" t="s">
        <v>42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6">
        <f>S208*H208</f>
        <v>0</v>
      </c>
      <c r="U208" s="23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207</v>
      </c>
      <c r="AT208" s="238" t="s">
        <v>142</v>
      </c>
      <c r="AU208" s="238" t="s">
        <v>85</v>
      </c>
      <c r="AY208" s="17" t="s">
        <v>141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85</v>
      </c>
      <c r="BK208" s="239">
        <f>ROUND(I208*H208,2)</f>
        <v>0</v>
      </c>
      <c r="BL208" s="17" t="s">
        <v>207</v>
      </c>
      <c r="BM208" s="238" t="s">
        <v>404</v>
      </c>
    </row>
    <row r="209" s="2" customFormat="1" ht="16.5" customHeight="1">
      <c r="A209" s="38"/>
      <c r="B209" s="39"/>
      <c r="C209" s="226" t="s">
        <v>405</v>
      </c>
      <c r="D209" s="226" t="s">
        <v>142</v>
      </c>
      <c r="E209" s="227" t="s">
        <v>406</v>
      </c>
      <c r="F209" s="228" t="s">
        <v>407</v>
      </c>
      <c r="G209" s="229" t="s">
        <v>145</v>
      </c>
      <c r="H209" s="230">
        <v>5</v>
      </c>
      <c r="I209" s="231"/>
      <c r="J209" s="232">
        <f>ROUND(I209*H209,2)</f>
        <v>0</v>
      </c>
      <c r="K209" s="233"/>
      <c r="L209" s="44"/>
      <c r="M209" s="234" t="s">
        <v>1</v>
      </c>
      <c r="N209" s="235" t="s">
        <v>42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6">
        <f>S209*H209</f>
        <v>0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207</v>
      </c>
      <c r="AT209" s="238" t="s">
        <v>142</v>
      </c>
      <c r="AU209" s="238" t="s">
        <v>85</v>
      </c>
      <c r="AY209" s="17" t="s">
        <v>141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85</v>
      </c>
      <c r="BK209" s="239">
        <f>ROUND(I209*H209,2)</f>
        <v>0</v>
      </c>
      <c r="BL209" s="17" t="s">
        <v>207</v>
      </c>
      <c r="BM209" s="238" t="s">
        <v>408</v>
      </c>
    </row>
    <row r="210" s="2" customFormat="1" ht="16.5" customHeight="1">
      <c r="A210" s="38"/>
      <c r="B210" s="39"/>
      <c r="C210" s="226" t="s">
        <v>146</v>
      </c>
      <c r="D210" s="226" t="s">
        <v>142</v>
      </c>
      <c r="E210" s="227" t="s">
        <v>409</v>
      </c>
      <c r="F210" s="228" t="s">
        <v>410</v>
      </c>
      <c r="G210" s="229" t="s">
        <v>145</v>
      </c>
      <c r="H210" s="230">
        <v>2</v>
      </c>
      <c r="I210" s="231"/>
      <c r="J210" s="232">
        <f>ROUND(I210*H210,2)</f>
        <v>0</v>
      </c>
      <c r="K210" s="233"/>
      <c r="L210" s="44"/>
      <c r="M210" s="234" t="s">
        <v>1</v>
      </c>
      <c r="N210" s="235" t="s">
        <v>42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6">
        <f>S210*H210</f>
        <v>0</v>
      </c>
      <c r="U210" s="237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207</v>
      </c>
      <c r="AT210" s="238" t="s">
        <v>142</v>
      </c>
      <c r="AU210" s="238" t="s">
        <v>85</v>
      </c>
      <c r="AY210" s="17" t="s">
        <v>141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85</v>
      </c>
      <c r="BK210" s="239">
        <f>ROUND(I210*H210,2)</f>
        <v>0</v>
      </c>
      <c r="BL210" s="17" t="s">
        <v>207</v>
      </c>
      <c r="BM210" s="238" t="s">
        <v>411</v>
      </c>
    </row>
    <row r="211" s="2" customFormat="1" ht="16.5" customHeight="1">
      <c r="A211" s="38"/>
      <c r="B211" s="39"/>
      <c r="C211" s="226" t="s">
        <v>412</v>
      </c>
      <c r="D211" s="226" t="s">
        <v>142</v>
      </c>
      <c r="E211" s="227" t="s">
        <v>413</v>
      </c>
      <c r="F211" s="228" t="s">
        <v>414</v>
      </c>
      <c r="G211" s="229" t="s">
        <v>145</v>
      </c>
      <c r="H211" s="230">
        <v>2</v>
      </c>
      <c r="I211" s="231"/>
      <c r="J211" s="232">
        <f>ROUND(I211*H211,2)</f>
        <v>0</v>
      </c>
      <c r="K211" s="233"/>
      <c r="L211" s="44"/>
      <c r="M211" s="234" t="s">
        <v>1</v>
      </c>
      <c r="N211" s="235" t="s">
        <v>42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6">
        <f>S211*H211</f>
        <v>0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207</v>
      </c>
      <c r="AT211" s="238" t="s">
        <v>142</v>
      </c>
      <c r="AU211" s="238" t="s">
        <v>85</v>
      </c>
      <c r="AY211" s="17" t="s">
        <v>141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85</v>
      </c>
      <c r="BK211" s="239">
        <f>ROUND(I211*H211,2)</f>
        <v>0</v>
      </c>
      <c r="BL211" s="17" t="s">
        <v>207</v>
      </c>
      <c r="BM211" s="238" t="s">
        <v>415</v>
      </c>
    </row>
    <row r="212" s="2" customFormat="1" ht="16.5" customHeight="1">
      <c r="A212" s="38"/>
      <c r="B212" s="39"/>
      <c r="C212" s="226" t="s">
        <v>416</v>
      </c>
      <c r="D212" s="226" t="s">
        <v>142</v>
      </c>
      <c r="E212" s="227" t="s">
        <v>417</v>
      </c>
      <c r="F212" s="228" t="s">
        <v>418</v>
      </c>
      <c r="G212" s="229" t="s">
        <v>145</v>
      </c>
      <c r="H212" s="230">
        <v>33</v>
      </c>
      <c r="I212" s="231"/>
      <c r="J212" s="232">
        <f>ROUND(I212*H212,2)</f>
        <v>0</v>
      </c>
      <c r="K212" s="233"/>
      <c r="L212" s="44"/>
      <c r="M212" s="234" t="s">
        <v>1</v>
      </c>
      <c r="N212" s="235" t="s">
        <v>42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207</v>
      </c>
      <c r="AT212" s="238" t="s">
        <v>142</v>
      </c>
      <c r="AU212" s="238" t="s">
        <v>85</v>
      </c>
      <c r="AY212" s="17" t="s">
        <v>141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85</v>
      </c>
      <c r="BK212" s="239">
        <f>ROUND(I212*H212,2)</f>
        <v>0</v>
      </c>
      <c r="BL212" s="17" t="s">
        <v>207</v>
      </c>
      <c r="BM212" s="238" t="s">
        <v>419</v>
      </c>
    </row>
    <row r="213" s="2" customFormat="1" ht="16.5" customHeight="1">
      <c r="A213" s="38"/>
      <c r="B213" s="39"/>
      <c r="C213" s="226" t="s">
        <v>420</v>
      </c>
      <c r="D213" s="226" t="s">
        <v>142</v>
      </c>
      <c r="E213" s="227" t="s">
        <v>421</v>
      </c>
      <c r="F213" s="228" t="s">
        <v>422</v>
      </c>
      <c r="G213" s="229" t="s">
        <v>145</v>
      </c>
      <c r="H213" s="230">
        <v>33</v>
      </c>
      <c r="I213" s="231"/>
      <c r="J213" s="232">
        <f>ROUND(I213*H213,2)</f>
        <v>0</v>
      </c>
      <c r="K213" s="233"/>
      <c r="L213" s="44"/>
      <c r="M213" s="234" t="s">
        <v>1</v>
      </c>
      <c r="N213" s="235" t="s">
        <v>42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6">
        <f>S213*H213</f>
        <v>0</v>
      </c>
      <c r="U213" s="23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207</v>
      </c>
      <c r="AT213" s="238" t="s">
        <v>142</v>
      </c>
      <c r="AU213" s="238" t="s">
        <v>85</v>
      </c>
      <c r="AY213" s="17" t="s">
        <v>141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85</v>
      </c>
      <c r="BK213" s="239">
        <f>ROUND(I213*H213,2)</f>
        <v>0</v>
      </c>
      <c r="BL213" s="17" t="s">
        <v>207</v>
      </c>
      <c r="BM213" s="238" t="s">
        <v>423</v>
      </c>
    </row>
    <row r="214" s="2" customFormat="1" ht="21.75" customHeight="1">
      <c r="A214" s="38"/>
      <c r="B214" s="39"/>
      <c r="C214" s="226" t="s">
        <v>424</v>
      </c>
      <c r="D214" s="226" t="s">
        <v>142</v>
      </c>
      <c r="E214" s="227" t="s">
        <v>425</v>
      </c>
      <c r="F214" s="228" t="s">
        <v>426</v>
      </c>
      <c r="G214" s="229" t="s">
        <v>145</v>
      </c>
      <c r="H214" s="230">
        <v>3</v>
      </c>
      <c r="I214" s="231"/>
      <c r="J214" s="232">
        <f>ROUND(I214*H214,2)</f>
        <v>0</v>
      </c>
      <c r="K214" s="233"/>
      <c r="L214" s="44"/>
      <c r="M214" s="234" t="s">
        <v>1</v>
      </c>
      <c r="N214" s="235" t="s">
        <v>42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6">
        <f>S214*H214</f>
        <v>0</v>
      </c>
      <c r="U214" s="23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207</v>
      </c>
      <c r="AT214" s="238" t="s">
        <v>142</v>
      </c>
      <c r="AU214" s="238" t="s">
        <v>85</v>
      </c>
      <c r="AY214" s="17" t="s">
        <v>141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85</v>
      </c>
      <c r="BK214" s="239">
        <f>ROUND(I214*H214,2)</f>
        <v>0</v>
      </c>
      <c r="BL214" s="17" t="s">
        <v>207</v>
      </c>
      <c r="BM214" s="238" t="s">
        <v>427</v>
      </c>
    </row>
    <row r="215" s="2" customFormat="1" ht="21.75" customHeight="1">
      <c r="A215" s="38"/>
      <c r="B215" s="39"/>
      <c r="C215" s="226" t="s">
        <v>428</v>
      </c>
      <c r="D215" s="226" t="s">
        <v>142</v>
      </c>
      <c r="E215" s="227" t="s">
        <v>429</v>
      </c>
      <c r="F215" s="228" t="s">
        <v>430</v>
      </c>
      <c r="G215" s="229" t="s">
        <v>145</v>
      </c>
      <c r="H215" s="230">
        <v>3</v>
      </c>
      <c r="I215" s="231"/>
      <c r="J215" s="232">
        <f>ROUND(I215*H215,2)</f>
        <v>0</v>
      </c>
      <c r="K215" s="233"/>
      <c r="L215" s="44"/>
      <c r="M215" s="234" t="s">
        <v>1</v>
      </c>
      <c r="N215" s="235" t="s">
        <v>42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6">
        <f>S215*H215</f>
        <v>0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207</v>
      </c>
      <c r="AT215" s="238" t="s">
        <v>142</v>
      </c>
      <c r="AU215" s="238" t="s">
        <v>85</v>
      </c>
      <c r="AY215" s="17" t="s">
        <v>141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85</v>
      </c>
      <c r="BK215" s="239">
        <f>ROUND(I215*H215,2)</f>
        <v>0</v>
      </c>
      <c r="BL215" s="17" t="s">
        <v>207</v>
      </c>
      <c r="BM215" s="238" t="s">
        <v>431</v>
      </c>
    </row>
    <row r="216" s="2" customFormat="1" ht="16.5" customHeight="1">
      <c r="A216" s="38"/>
      <c r="B216" s="39"/>
      <c r="C216" s="226" t="s">
        <v>432</v>
      </c>
      <c r="D216" s="226" t="s">
        <v>142</v>
      </c>
      <c r="E216" s="227" t="s">
        <v>433</v>
      </c>
      <c r="F216" s="228" t="s">
        <v>434</v>
      </c>
      <c r="G216" s="229" t="s">
        <v>145</v>
      </c>
      <c r="H216" s="230">
        <v>2</v>
      </c>
      <c r="I216" s="231"/>
      <c r="J216" s="232">
        <f>ROUND(I216*H216,2)</f>
        <v>0</v>
      </c>
      <c r="K216" s="233"/>
      <c r="L216" s="44"/>
      <c r="M216" s="234" t="s">
        <v>1</v>
      </c>
      <c r="N216" s="235" t="s">
        <v>42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6">
        <f>S216*H216</f>
        <v>0</v>
      </c>
      <c r="U216" s="237" t="s">
        <v>1</v>
      </c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207</v>
      </c>
      <c r="AT216" s="238" t="s">
        <v>142</v>
      </c>
      <c r="AU216" s="238" t="s">
        <v>85</v>
      </c>
      <c r="AY216" s="17" t="s">
        <v>141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85</v>
      </c>
      <c r="BK216" s="239">
        <f>ROUND(I216*H216,2)</f>
        <v>0</v>
      </c>
      <c r="BL216" s="17" t="s">
        <v>207</v>
      </c>
      <c r="BM216" s="238" t="s">
        <v>435</v>
      </c>
    </row>
    <row r="217" s="2" customFormat="1" ht="16.5" customHeight="1">
      <c r="A217" s="38"/>
      <c r="B217" s="39"/>
      <c r="C217" s="226" t="s">
        <v>436</v>
      </c>
      <c r="D217" s="226" t="s">
        <v>142</v>
      </c>
      <c r="E217" s="227" t="s">
        <v>437</v>
      </c>
      <c r="F217" s="228" t="s">
        <v>438</v>
      </c>
      <c r="G217" s="229" t="s">
        <v>145</v>
      </c>
      <c r="H217" s="230">
        <v>2</v>
      </c>
      <c r="I217" s="231"/>
      <c r="J217" s="232">
        <f>ROUND(I217*H217,2)</f>
        <v>0</v>
      </c>
      <c r="K217" s="233"/>
      <c r="L217" s="44"/>
      <c r="M217" s="234" t="s">
        <v>1</v>
      </c>
      <c r="N217" s="235" t="s">
        <v>42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6">
        <f>S217*H217</f>
        <v>0</v>
      </c>
      <c r="U217" s="23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207</v>
      </c>
      <c r="AT217" s="238" t="s">
        <v>142</v>
      </c>
      <c r="AU217" s="238" t="s">
        <v>85</v>
      </c>
      <c r="AY217" s="17" t="s">
        <v>141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85</v>
      </c>
      <c r="BK217" s="239">
        <f>ROUND(I217*H217,2)</f>
        <v>0</v>
      </c>
      <c r="BL217" s="17" t="s">
        <v>207</v>
      </c>
      <c r="BM217" s="238" t="s">
        <v>439</v>
      </c>
    </row>
    <row r="218" s="2" customFormat="1" ht="16.5" customHeight="1">
      <c r="A218" s="38"/>
      <c r="B218" s="39"/>
      <c r="C218" s="226" t="s">
        <v>440</v>
      </c>
      <c r="D218" s="226" t="s">
        <v>142</v>
      </c>
      <c r="E218" s="227" t="s">
        <v>441</v>
      </c>
      <c r="F218" s="228" t="s">
        <v>442</v>
      </c>
      <c r="G218" s="229" t="s">
        <v>145</v>
      </c>
      <c r="H218" s="230">
        <v>12</v>
      </c>
      <c r="I218" s="231"/>
      <c r="J218" s="232">
        <f>ROUND(I218*H218,2)</f>
        <v>0</v>
      </c>
      <c r="K218" s="233"/>
      <c r="L218" s="44"/>
      <c r="M218" s="234" t="s">
        <v>1</v>
      </c>
      <c r="N218" s="235" t="s">
        <v>42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6">
        <f>S218*H218</f>
        <v>0</v>
      </c>
      <c r="U218" s="237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207</v>
      </c>
      <c r="AT218" s="238" t="s">
        <v>142</v>
      </c>
      <c r="AU218" s="238" t="s">
        <v>85</v>
      </c>
      <c r="AY218" s="17" t="s">
        <v>141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85</v>
      </c>
      <c r="BK218" s="239">
        <f>ROUND(I218*H218,2)</f>
        <v>0</v>
      </c>
      <c r="BL218" s="17" t="s">
        <v>207</v>
      </c>
      <c r="BM218" s="238" t="s">
        <v>443</v>
      </c>
    </row>
    <row r="219" s="2" customFormat="1" ht="16.5" customHeight="1">
      <c r="A219" s="38"/>
      <c r="B219" s="39"/>
      <c r="C219" s="226" t="s">
        <v>444</v>
      </c>
      <c r="D219" s="226" t="s">
        <v>142</v>
      </c>
      <c r="E219" s="227" t="s">
        <v>445</v>
      </c>
      <c r="F219" s="228" t="s">
        <v>446</v>
      </c>
      <c r="G219" s="229" t="s">
        <v>145</v>
      </c>
      <c r="H219" s="230">
        <v>20</v>
      </c>
      <c r="I219" s="231"/>
      <c r="J219" s="232">
        <f>ROUND(I219*H219,2)</f>
        <v>0</v>
      </c>
      <c r="K219" s="233"/>
      <c r="L219" s="44"/>
      <c r="M219" s="234" t="s">
        <v>1</v>
      </c>
      <c r="N219" s="235" t="s">
        <v>42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6">
        <f>S219*H219</f>
        <v>0</v>
      </c>
      <c r="U219" s="23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207</v>
      </c>
      <c r="AT219" s="238" t="s">
        <v>142</v>
      </c>
      <c r="AU219" s="238" t="s">
        <v>85</v>
      </c>
      <c r="AY219" s="17" t="s">
        <v>141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85</v>
      </c>
      <c r="BK219" s="239">
        <f>ROUND(I219*H219,2)</f>
        <v>0</v>
      </c>
      <c r="BL219" s="17" t="s">
        <v>207</v>
      </c>
      <c r="BM219" s="238" t="s">
        <v>447</v>
      </c>
    </row>
    <row r="220" s="2" customFormat="1" ht="16.5" customHeight="1">
      <c r="A220" s="38"/>
      <c r="B220" s="39"/>
      <c r="C220" s="226" t="s">
        <v>448</v>
      </c>
      <c r="D220" s="226" t="s">
        <v>142</v>
      </c>
      <c r="E220" s="227" t="s">
        <v>449</v>
      </c>
      <c r="F220" s="228" t="s">
        <v>450</v>
      </c>
      <c r="G220" s="229" t="s">
        <v>145</v>
      </c>
      <c r="H220" s="230">
        <v>64</v>
      </c>
      <c r="I220" s="231"/>
      <c r="J220" s="232">
        <f>ROUND(I220*H220,2)</f>
        <v>0</v>
      </c>
      <c r="K220" s="233"/>
      <c r="L220" s="44"/>
      <c r="M220" s="234" t="s">
        <v>1</v>
      </c>
      <c r="N220" s="235" t="s">
        <v>42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6">
        <f>S220*H220</f>
        <v>0</v>
      </c>
      <c r="U220" s="237" t="s">
        <v>1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207</v>
      </c>
      <c r="AT220" s="238" t="s">
        <v>142</v>
      </c>
      <c r="AU220" s="238" t="s">
        <v>85</v>
      </c>
      <c r="AY220" s="17" t="s">
        <v>141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85</v>
      </c>
      <c r="BK220" s="239">
        <f>ROUND(I220*H220,2)</f>
        <v>0</v>
      </c>
      <c r="BL220" s="17" t="s">
        <v>207</v>
      </c>
      <c r="BM220" s="238" t="s">
        <v>451</v>
      </c>
    </row>
    <row r="221" s="2" customFormat="1" ht="16.5" customHeight="1">
      <c r="A221" s="38"/>
      <c r="B221" s="39"/>
      <c r="C221" s="226" t="s">
        <v>452</v>
      </c>
      <c r="D221" s="226" t="s">
        <v>142</v>
      </c>
      <c r="E221" s="227" t="s">
        <v>453</v>
      </c>
      <c r="F221" s="228" t="s">
        <v>454</v>
      </c>
      <c r="G221" s="229" t="s">
        <v>150</v>
      </c>
      <c r="H221" s="230">
        <v>50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42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207</v>
      </c>
      <c r="AT221" s="238" t="s">
        <v>142</v>
      </c>
      <c r="AU221" s="238" t="s">
        <v>85</v>
      </c>
      <c r="AY221" s="17" t="s">
        <v>141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85</v>
      </c>
      <c r="BK221" s="239">
        <f>ROUND(I221*H221,2)</f>
        <v>0</v>
      </c>
      <c r="BL221" s="17" t="s">
        <v>207</v>
      </c>
      <c r="BM221" s="238" t="s">
        <v>455</v>
      </c>
    </row>
    <row r="222" s="2" customFormat="1" ht="16.5" customHeight="1">
      <c r="A222" s="38"/>
      <c r="B222" s="39"/>
      <c r="C222" s="226" t="s">
        <v>456</v>
      </c>
      <c r="D222" s="226" t="s">
        <v>142</v>
      </c>
      <c r="E222" s="227" t="s">
        <v>457</v>
      </c>
      <c r="F222" s="228" t="s">
        <v>458</v>
      </c>
      <c r="G222" s="229" t="s">
        <v>150</v>
      </c>
      <c r="H222" s="230">
        <v>50</v>
      </c>
      <c r="I222" s="231"/>
      <c r="J222" s="232">
        <f>ROUND(I222*H222,2)</f>
        <v>0</v>
      </c>
      <c r="K222" s="233"/>
      <c r="L222" s="44"/>
      <c r="M222" s="234" t="s">
        <v>1</v>
      </c>
      <c r="N222" s="235" t="s">
        <v>42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207</v>
      </c>
      <c r="AT222" s="238" t="s">
        <v>142</v>
      </c>
      <c r="AU222" s="238" t="s">
        <v>85</v>
      </c>
      <c r="AY222" s="17" t="s">
        <v>141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85</v>
      </c>
      <c r="BK222" s="239">
        <f>ROUND(I222*H222,2)</f>
        <v>0</v>
      </c>
      <c r="BL222" s="17" t="s">
        <v>207</v>
      </c>
      <c r="BM222" s="238" t="s">
        <v>459</v>
      </c>
    </row>
    <row r="223" s="2" customFormat="1" ht="16.5" customHeight="1">
      <c r="A223" s="38"/>
      <c r="B223" s="39"/>
      <c r="C223" s="226" t="s">
        <v>460</v>
      </c>
      <c r="D223" s="226" t="s">
        <v>142</v>
      </c>
      <c r="E223" s="227" t="s">
        <v>461</v>
      </c>
      <c r="F223" s="228" t="s">
        <v>462</v>
      </c>
      <c r="G223" s="229" t="s">
        <v>150</v>
      </c>
      <c r="H223" s="230">
        <v>35</v>
      </c>
      <c r="I223" s="231"/>
      <c r="J223" s="232">
        <f>ROUND(I223*H223,2)</f>
        <v>0</v>
      </c>
      <c r="K223" s="233"/>
      <c r="L223" s="44"/>
      <c r="M223" s="234" t="s">
        <v>1</v>
      </c>
      <c r="N223" s="235" t="s">
        <v>42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6">
        <f>S223*H223</f>
        <v>0</v>
      </c>
      <c r="U223" s="23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207</v>
      </c>
      <c r="AT223" s="238" t="s">
        <v>142</v>
      </c>
      <c r="AU223" s="238" t="s">
        <v>85</v>
      </c>
      <c r="AY223" s="17" t="s">
        <v>141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85</v>
      </c>
      <c r="BK223" s="239">
        <f>ROUND(I223*H223,2)</f>
        <v>0</v>
      </c>
      <c r="BL223" s="17" t="s">
        <v>207</v>
      </c>
      <c r="BM223" s="238" t="s">
        <v>463</v>
      </c>
    </row>
    <row r="224" s="2" customFormat="1" ht="16.5" customHeight="1">
      <c r="A224" s="38"/>
      <c r="B224" s="39"/>
      <c r="C224" s="226" t="s">
        <v>464</v>
      </c>
      <c r="D224" s="226" t="s">
        <v>142</v>
      </c>
      <c r="E224" s="227" t="s">
        <v>465</v>
      </c>
      <c r="F224" s="228" t="s">
        <v>458</v>
      </c>
      <c r="G224" s="229" t="s">
        <v>150</v>
      </c>
      <c r="H224" s="230">
        <v>35</v>
      </c>
      <c r="I224" s="231"/>
      <c r="J224" s="232">
        <f>ROUND(I224*H224,2)</f>
        <v>0</v>
      </c>
      <c r="K224" s="233"/>
      <c r="L224" s="44"/>
      <c r="M224" s="234" t="s">
        <v>1</v>
      </c>
      <c r="N224" s="235" t="s">
        <v>42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6">
        <f>S224*H224</f>
        <v>0</v>
      </c>
      <c r="U224" s="23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207</v>
      </c>
      <c r="AT224" s="238" t="s">
        <v>142</v>
      </c>
      <c r="AU224" s="238" t="s">
        <v>85</v>
      </c>
      <c r="AY224" s="17" t="s">
        <v>141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85</v>
      </c>
      <c r="BK224" s="239">
        <f>ROUND(I224*H224,2)</f>
        <v>0</v>
      </c>
      <c r="BL224" s="17" t="s">
        <v>207</v>
      </c>
      <c r="BM224" s="238" t="s">
        <v>466</v>
      </c>
    </row>
    <row r="225" s="2" customFormat="1" ht="16.5" customHeight="1">
      <c r="A225" s="38"/>
      <c r="B225" s="39"/>
      <c r="C225" s="226" t="s">
        <v>467</v>
      </c>
      <c r="D225" s="226" t="s">
        <v>142</v>
      </c>
      <c r="E225" s="227" t="s">
        <v>468</v>
      </c>
      <c r="F225" s="228" t="s">
        <v>469</v>
      </c>
      <c r="G225" s="229" t="s">
        <v>256</v>
      </c>
      <c r="H225" s="230">
        <v>1</v>
      </c>
      <c r="I225" s="231"/>
      <c r="J225" s="232">
        <f>ROUND(I225*H225,2)</f>
        <v>0</v>
      </c>
      <c r="K225" s="233"/>
      <c r="L225" s="44"/>
      <c r="M225" s="234" t="s">
        <v>1</v>
      </c>
      <c r="N225" s="235" t="s">
        <v>42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6">
        <f>S225*H225</f>
        <v>0</v>
      </c>
      <c r="U225" s="23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207</v>
      </c>
      <c r="AT225" s="238" t="s">
        <v>142</v>
      </c>
      <c r="AU225" s="238" t="s">
        <v>85</v>
      </c>
      <c r="AY225" s="17" t="s">
        <v>141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85</v>
      </c>
      <c r="BK225" s="239">
        <f>ROUND(I225*H225,2)</f>
        <v>0</v>
      </c>
      <c r="BL225" s="17" t="s">
        <v>207</v>
      </c>
      <c r="BM225" s="238" t="s">
        <v>470</v>
      </c>
    </row>
    <row r="226" s="11" customFormat="1" ht="25.92" customHeight="1">
      <c r="A226" s="11"/>
      <c r="B226" s="212"/>
      <c r="C226" s="213"/>
      <c r="D226" s="214" t="s">
        <v>76</v>
      </c>
      <c r="E226" s="215" t="s">
        <v>471</v>
      </c>
      <c r="F226" s="215" t="s">
        <v>472</v>
      </c>
      <c r="G226" s="213"/>
      <c r="H226" s="213"/>
      <c r="I226" s="216"/>
      <c r="J226" s="217">
        <f>BK226</f>
        <v>0</v>
      </c>
      <c r="K226" s="213"/>
      <c r="L226" s="218"/>
      <c r="M226" s="219"/>
      <c r="N226" s="220"/>
      <c r="O226" s="220"/>
      <c r="P226" s="221">
        <f>SUM(P227:P238)</f>
        <v>0</v>
      </c>
      <c r="Q226" s="220"/>
      <c r="R226" s="221">
        <f>SUM(R227:R238)</f>
        <v>0</v>
      </c>
      <c r="S226" s="220"/>
      <c r="T226" s="221">
        <f>SUM(T227:T238)</f>
        <v>0</v>
      </c>
      <c r="U226" s="222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223" t="s">
        <v>87</v>
      </c>
      <c r="AT226" s="224" t="s">
        <v>76</v>
      </c>
      <c r="AU226" s="224" t="s">
        <v>77</v>
      </c>
      <c r="AY226" s="223" t="s">
        <v>141</v>
      </c>
      <c r="BK226" s="225">
        <f>SUM(BK227:BK238)</f>
        <v>0</v>
      </c>
    </row>
    <row r="227" s="2" customFormat="1" ht="16.5" customHeight="1">
      <c r="A227" s="38"/>
      <c r="B227" s="39"/>
      <c r="C227" s="226" t="s">
        <v>473</v>
      </c>
      <c r="D227" s="226" t="s">
        <v>142</v>
      </c>
      <c r="E227" s="227" t="s">
        <v>474</v>
      </c>
      <c r="F227" s="228" t="s">
        <v>475</v>
      </c>
      <c r="G227" s="229" t="s">
        <v>150</v>
      </c>
      <c r="H227" s="230">
        <v>40</v>
      </c>
      <c r="I227" s="231"/>
      <c r="J227" s="232">
        <f>ROUND(I227*H227,2)</f>
        <v>0</v>
      </c>
      <c r="K227" s="233"/>
      <c r="L227" s="44"/>
      <c r="M227" s="234" t="s">
        <v>1</v>
      </c>
      <c r="N227" s="235" t="s">
        <v>42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6">
        <f>S227*H227</f>
        <v>0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207</v>
      </c>
      <c r="AT227" s="238" t="s">
        <v>142</v>
      </c>
      <c r="AU227" s="238" t="s">
        <v>85</v>
      </c>
      <c r="AY227" s="17" t="s">
        <v>141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85</v>
      </c>
      <c r="BK227" s="239">
        <f>ROUND(I227*H227,2)</f>
        <v>0</v>
      </c>
      <c r="BL227" s="17" t="s">
        <v>207</v>
      </c>
      <c r="BM227" s="238" t="s">
        <v>476</v>
      </c>
    </row>
    <row r="228" s="2" customFormat="1" ht="16.5" customHeight="1">
      <c r="A228" s="38"/>
      <c r="B228" s="39"/>
      <c r="C228" s="226" t="s">
        <v>477</v>
      </c>
      <c r="D228" s="226" t="s">
        <v>142</v>
      </c>
      <c r="E228" s="227" t="s">
        <v>478</v>
      </c>
      <c r="F228" s="228" t="s">
        <v>479</v>
      </c>
      <c r="G228" s="229" t="s">
        <v>150</v>
      </c>
      <c r="H228" s="230">
        <v>160</v>
      </c>
      <c r="I228" s="231"/>
      <c r="J228" s="232">
        <f>ROUND(I228*H228,2)</f>
        <v>0</v>
      </c>
      <c r="K228" s="233"/>
      <c r="L228" s="44"/>
      <c r="M228" s="234" t="s">
        <v>1</v>
      </c>
      <c r="N228" s="235" t="s">
        <v>42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6">
        <f>S228*H228</f>
        <v>0</v>
      </c>
      <c r="U228" s="23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207</v>
      </c>
      <c r="AT228" s="238" t="s">
        <v>142</v>
      </c>
      <c r="AU228" s="238" t="s">
        <v>85</v>
      </c>
      <c r="AY228" s="17" t="s">
        <v>141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85</v>
      </c>
      <c r="BK228" s="239">
        <f>ROUND(I228*H228,2)</f>
        <v>0</v>
      </c>
      <c r="BL228" s="17" t="s">
        <v>207</v>
      </c>
      <c r="BM228" s="238" t="s">
        <v>480</v>
      </c>
    </row>
    <row r="229" s="2" customFormat="1" ht="16.5" customHeight="1">
      <c r="A229" s="38"/>
      <c r="B229" s="39"/>
      <c r="C229" s="226" t="s">
        <v>481</v>
      </c>
      <c r="D229" s="226" t="s">
        <v>142</v>
      </c>
      <c r="E229" s="227" t="s">
        <v>482</v>
      </c>
      <c r="F229" s="228" t="s">
        <v>483</v>
      </c>
      <c r="G229" s="229" t="s">
        <v>150</v>
      </c>
      <c r="H229" s="230">
        <v>160</v>
      </c>
      <c r="I229" s="231"/>
      <c r="J229" s="232">
        <f>ROUND(I229*H229,2)</f>
        <v>0</v>
      </c>
      <c r="K229" s="233"/>
      <c r="L229" s="44"/>
      <c r="M229" s="234" t="s">
        <v>1</v>
      </c>
      <c r="N229" s="235" t="s">
        <v>42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6">
        <f>S229*H229</f>
        <v>0</v>
      </c>
      <c r="U229" s="23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207</v>
      </c>
      <c r="AT229" s="238" t="s">
        <v>142</v>
      </c>
      <c r="AU229" s="238" t="s">
        <v>85</v>
      </c>
      <c r="AY229" s="17" t="s">
        <v>141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85</v>
      </c>
      <c r="BK229" s="239">
        <f>ROUND(I229*H229,2)</f>
        <v>0</v>
      </c>
      <c r="BL229" s="17" t="s">
        <v>207</v>
      </c>
      <c r="BM229" s="238" t="s">
        <v>484</v>
      </c>
    </row>
    <row r="230" s="2" customFormat="1" ht="16.5" customHeight="1">
      <c r="A230" s="38"/>
      <c r="B230" s="39"/>
      <c r="C230" s="226" t="s">
        <v>485</v>
      </c>
      <c r="D230" s="226" t="s">
        <v>142</v>
      </c>
      <c r="E230" s="227" t="s">
        <v>486</v>
      </c>
      <c r="F230" s="228" t="s">
        <v>487</v>
      </c>
      <c r="G230" s="229" t="s">
        <v>150</v>
      </c>
      <c r="H230" s="230">
        <v>210</v>
      </c>
      <c r="I230" s="231"/>
      <c r="J230" s="232">
        <f>ROUND(I230*H230,2)</f>
        <v>0</v>
      </c>
      <c r="K230" s="233"/>
      <c r="L230" s="44"/>
      <c r="M230" s="234" t="s">
        <v>1</v>
      </c>
      <c r="N230" s="235" t="s">
        <v>42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6">
        <f>S230*H230</f>
        <v>0</v>
      </c>
      <c r="U230" s="23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207</v>
      </c>
      <c r="AT230" s="238" t="s">
        <v>142</v>
      </c>
      <c r="AU230" s="238" t="s">
        <v>85</v>
      </c>
      <c r="AY230" s="17" t="s">
        <v>141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85</v>
      </c>
      <c r="BK230" s="239">
        <f>ROUND(I230*H230,2)</f>
        <v>0</v>
      </c>
      <c r="BL230" s="17" t="s">
        <v>207</v>
      </c>
      <c r="BM230" s="238" t="s">
        <v>488</v>
      </c>
    </row>
    <row r="231" s="2" customFormat="1" ht="16.5" customHeight="1">
      <c r="A231" s="38"/>
      <c r="B231" s="39"/>
      <c r="C231" s="226" t="s">
        <v>489</v>
      </c>
      <c r="D231" s="226" t="s">
        <v>142</v>
      </c>
      <c r="E231" s="227" t="s">
        <v>490</v>
      </c>
      <c r="F231" s="228" t="s">
        <v>491</v>
      </c>
      <c r="G231" s="229" t="s">
        <v>150</v>
      </c>
      <c r="H231" s="230">
        <v>80</v>
      </c>
      <c r="I231" s="231"/>
      <c r="J231" s="232">
        <f>ROUND(I231*H231,2)</f>
        <v>0</v>
      </c>
      <c r="K231" s="233"/>
      <c r="L231" s="44"/>
      <c r="M231" s="234" t="s">
        <v>1</v>
      </c>
      <c r="N231" s="235" t="s">
        <v>42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6">
        <f>S231*H231</f>
        <v>0</v>
      </c>
      <c r="U231" s="23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207</v>
      </c>
      <c r="AT231" s="238" t="s">
        <v>142</v>
      </c>
      <c r="AU231" s="238" t="s">
        <v>85</v>
      </c>
      <c r="AY231" s="17" t="s">
        <v>141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85</v>
      </c>
      <c r="BK231" s="239">
        <f>ROUND(I231*H231,2)</f>
        <v>0</v>
      </c>
      <c r="BL231" s="17" t="s">
        <v>207</v>
      </c>
      <c r="BM231" s="238" t="s">
        <v>492</v>
      </c>
    </row>
    <row r="232" s="2" customFormat="1" ht="16.5" customHeight="1">
      <c r="A232" s="38"/>
      <c r="B232" s="39"/>
      <c r="C232" s="226" t="s">
        <v>493</v>
      </c>
      <c r="D232" s="226" t="s">
        <v>142</v>
      </c>
      <c r="E232" s="227" t="s">
        <v>494</v>
      </c>
      <c r="F232" s="228" t="s">
        <v>495</v>
      </c>
      <c r="G232" s="229" t="s">
        <v>150</v>
      </c>
      <c r="H232" s="230">
        <v>80</v>
      </c>
      <c r="I232" s="231"/>
      <c r="J232" s="232">
        <f>ROUND(I232*H232,2)</f>
        <v>0</v>
      </c>
      <c r="K232" s="233"/>
      <c r="L232" s="44"/>
      <c r="M232" s="234" t="s">
        <v>1</v>
      </c>
      <c r="N232" s="235" t="s">
        <v>42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6">
        <f>S232*H232</f>
        <v>0</v>
      </c>
      <c r="U232" s="23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207</v>
      </c>
      <c r="AT232" s="238" t="s">
        <v>142</v>
      </c>
      <c r="AU232" s="238" t="s">
        <v>85</v>
      </c>
      <c r="AY232" s="17" t="s">
        <v>141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85</v>
      </c>
      <c r="BK232" s="239">
        <f>ROUND(I232*H232,2)</f>
        <v>0</v>
      </c>
      <c r="BL232" s="17" t="s">
        <v>207</v>
      </c>
      <c r="BM232" s="238" t="s">
        <v>496</v>
      </c>
    </row>
    <row r="233" s="2" customFormat="1" ht="16.5" customHeight="1">
      <c r="A233" s="38"/>
      <c r="B233" s="39"/>
      <c r="C233" s="226" t="s">
        <v>497</v>
      </c>
      <c r="D233" s="226" t="s">
        <v>142</v>
      </c>
      <c r="E233" s="227" t="s">
        <v>498</v>
      </c>
      <c r="F233" s="228" t="s">
        <v>499</v>
      </c>
      <c r="G233" s="229" t="s">
        <v>245</v>
      </c>
      <c r="H233" s="230">
        <v>8</v>
      </c>
      <c r="I233" s="231"/>
      <c r="J233" s="232">
        <f>ROUND(I233*H233,2)</f>
        <v>0</v>
      </c>
      <c r="K233" s="233"/>
      <c r="L233" s="44"/>
      <c r="M233" s="234" t="s">
        <v>1</v>
      </c>
      <c r="N233" s="235" t="s">
        <v>42</v>
      </c>
      <c r="O233" s="91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6">
        <f>S233*H233</f>
        <v>0</v>
      </c>
      <c r="U233" s="23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207</v>
      </c>
      <c r="AT233" s="238" t="s">
        <v>142</v>
      </c>
      <c r="AU233" s="238" t="s">
        <v>85</v>
      </c>
      <c r="AY233" s="17" t="s">
        <v>141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85</v>
      </c>
      <c r="BK233" s="239">
        <f>ROUND(I233*H233,2)</f>
        <v>0</v>
      </c>
      <c r="BL233" s="17" t="s">
        <v>207</v>
      </c>
      <c r="BM233" s="238" t="s">
        <v>500</v>
      </c>
    </row>
    <row r="234" s="2" customFormat="1" ht="16.5" customHeight="1">
      <c r="A234" s="38"/>
      <c r="B234" s="39"/>
      <c r="C234" s="226" t="s">
        <v>501</v>
      </c>
      <c r="D234" s="226" t="s">
        <v>142</v>
      </c>
      <c r="E234" s="227" t="s">
        <v>502</v>
      </c>
      <c r="F234" s="228" t="s">
        <v>503</v>
      </c>
      <c r="G234" s="229" t="s">
        <v>256</v>
      </c>
      <c r="H234" s="230">
        <v>1</v>
      </c>
      <c r="I234" s="231"/>
      <c r="J234" s="232">
        <f>ROUND(I234*H234,2)</f>
        <v>0</v>
      </c>
      <c r="K234" s="233"/>
      <c r="L234" s="44"/>
      <c r="M234" s="234" t="s">
        <v>1</v>
      </c>
      <c r="N234" s="235" t="s">
        <v>42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6">
        <f>S234*H234</f>
        <v>0</v>
      </c>
      <c r="U234" s="237" t="s">
        <v>1</v>
      </c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207</v>
      </c>
      <c r="AT234" s="238" t="s">
        <v>142</v>
      </c>
      <c r="AU234" s="238" t="s">
        <v>85</v>
      </c>
      <c r="AY234" s="17" t="s">
        <v>141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85</v>
      </c>
      <c r="BK234" s="239">
        <f>ROUND(I234*H234,2)</f>
        <v>0</v>
      </c>
      <c r="BL234" s="17" t="s">
        <v>207</v>
      </c>
      <c r="BM234" s="238" t="s">
        <v>504</v>
      </c>
    </row>
    <row r="235" s="2" customFormat="1" ht="16.5" customHeight="1">
      <c r="A235" s="38"/>
      <c r="B235" s="39"/>
      <c r="C235" s="226" t="s">
        <v>505</v>
      </c>
      <c r="D235" s="226" t="s">
        <v>142</v>
      </c>
      <c r="E235" s="227" t="s">
        <v>506</v>
      </c>
      <c r="F235" s="228" t="s">
        <v>507</v>
      </c>
      <c r="G235" s="229" t="s">
        <v>256</v>
      </c>
      <c r="H235" s="230">
        <v>1</v>
      </c>
      <c r="I235" s="231"/>
      <c r="J235" s="232">
        <f>ROUND(I235*H235,2)</f>
        <v>0</v>
      </c>
      <c r="K235" s="233"/>
      <c r="L235" s="44"/>
      <c r="M235" s="234" t="s">
        <v>1</v>
      </c>
      <c r="N235" s="235" t="s">
        <v>42</v>
      </c>
      <c r="O235" s="91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6">
        <f>S235*H235</f>
        <v>0</v>
      </c>
      <c r="U235" s="237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207</v>
      </c>
      <c r="AT235" s="238" t="s">
        <v>142</v>
      </c>
      <c r="AU235" s="238" t="s">
        <v>85</v>
      </c>
      <c r="AY235" s="17" t="s">
        <v>141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85</v>
      </c>
      <c r="BK235" s="239">
        <f>ROUND(I235*H235,2)</f>
        <v>0</v>
      </c>
      <c r="BL235" s="17" t="s">
        <v>207</v>
      </c>
      <c r="BM235" s="238" t="s">
        <v>508</v>
      </c>
    </row>
    <row r="236" s="2" customFormat="1" ht="16.5" customHeight="1">
      <c r="A236" s="38"/>
      <c r="B236" s="39"/>
      <c r="C236" s="226" t="s">
        <v>509</v>
      </c>
      <c r="D236" s="226" t="s">
        <v>142</v>
      </c>
      <c r="E236" s="227" t="s">
        <v>510</v>
      </c>
      <c r="F236" s="228" t="s">
        <v>511</v>
      </c>
      <c r="G236" s="229" t="s">
        <v>256</v>
      </c>
      <c r="H236" s="230">
        <v>1</v>
      </c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42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6">
        <f>S236*H236</f>
        <v>0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207</v>
      </c>
      <c r="AT236" s="238" t="s">
        <v>142</v>
      </c>
      <c r="AU236" s="238" t="s">
        <v>85</v>
      </c>
      <c r="AY236" s="17" t="s">
        <v>141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85</v>
      </c>
      <c r="BK236" s="239">
        <f>ROUND(I236*H236,2)</f>
        <v>0</v>
      </c>
      <c r="BL236" s="17" t="s">
        <v>207</v>
      </c>
      <c r="BM236" s="238" t="s">
        <v>512</v>
      </c>
    </row>
    <row r="237" s="2" customFormat="1" ht="16.5" customHeight="1">
      <c r="A237" s="38"/>
      <c r="B237" s="39"/>
      <c r="C237" s="226" t="s">
        <v>513</v>
      </c>
      <c r="D237" s="226" t="s">
        <v>142</v>
      </c>
      <c r="E237" s="227" t="s">
        <v>514</v>
      </c>
      <c r="F237" s="228" t="s">
        <v>515</v>
      </c>
      <c r="G237" s="229" t="s">
        <v>245</v>
      </c>
      <c r="H237" s="230">
        <v>2</v>
      </c>
      <c r="I237" s="231"/>
      <c r="J237" s="232">
        <f>ROUND(I237*H237,2)</f>
        <v>0</v>
      </c>
      <c r="K237" s="233"/>
      <c r="L237" s="44"/>
      <c r="M237" s="234" t="s">
        <v>1</v>
      </c>
      <c r="N237" s="235" t="s">
        <v>42</v>
      </c>
      <c r="O237" s="91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6">
        <f>S237*H237</f>
        <v>0</v>
      </c>
      <c r="U237" s="23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207</v>
      </c>
      <c r="AT237" s="238" t="s">
        <v>142</v>
      </c>
      <c r="AU237" s="238" t="s">
        <v>85</v>
      </c>
      <c r="AY237" s="17" t="s">
        <v>141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85</v>
      </c>
      <c r="BK237" s="239">
        <f>ROUND(I237*H237,2)</f>
        <v>0</v>
      </c>
      <c r="BL237" s="17" t="s">
        <v>207</v>
      </c>
      <c r="BM237" s="238" t="s">
        <v>516</v>
      </c>
    </row>
    <row r="238" s="2" customFormat="1" ht="16.5" customHeight="1">
      <c r="A238" s="38"/>
      <c r="B238" s="39"/>
      <c r="C238" s="226" t="s">
        <v>517</v>
      </c>
      <c r="D238" s="226" t="s">
        <v>142</v>
      </c>
      <c r="E238" s="227" t="s">
        <v>518</v>
      </c>
      <c r="F238" s="228" t="s">
        <v>519</v>
      </c>
      <c r="G238" s="229" t="s">
        <v>256</v>
      </c>
      <c r="H238" s="230">
        <v>1</v>
      </c>
      <c r="I238" s="231"/>
      <c r="J238" s="232">
        <f>ROUND(I238*H238,2)</f>
        <v>0</v>
      </c>
      <c r="K238" s="233"/>
      <c r="L238" s="44"/>
      <c r="M238" s="234" t="s">
        <v>1</v>
      </c>
      <c r="N238" s="235" t="s">
        <v>42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6">
        <f>S238*H238</f>
        <v>0</v>
      </c>
      <c r="U238" s="23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207</v>
      </c>
      <c r="AT238" s="238" t="s">
        <v>142</v>
      </c>
      <c r="AU238" s="238" t="s">
        <v>85</v>
      </c>
      <c r="AY238" s="17" t="s">
        <v>141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85</v>
      </c>
      <c r="BK238" s="239">
        <f>ROUND(I238*H238,2)</f>
        <v>0</v>
      </c>
      <c r="BL238" s="17" t="s">
        <v>207</v>
      </c>
      <c r="BM238" s="238" t="s">
        <v>520</v>
      </c>
    </row>
    <row r="239" s="11" customFormat="1" ht="25.92" customHeight="1">
      <c r="A239" s="11"/>
      <c r="B239" s="212"/>
      <c r="C239" s="213"/>
      <c r="D239" s="214" t="s">
        <v>76</v>
      </c>
      <c r="E239" s="215" t="s">
        <v>521</v>
      </c>
      <c r="F239" s="215" t="s">
        <v>522</v>
      </c>
      <c r="G239" s="213"/>
      <c r="H239" s="213"/>
      <c r="I239" s="216"/>
      <c r="J239" s="217">
        <f>BK239</f>
        <v>0</v>
      </c>
      <c r="K239" s="213"/>
      <c r="L239" s="218"/>
      <c r="M239" s="219"/>
      <c r="N239" s="220"/>
      <c r="O239" s="220"/>
      <c r="P239" s="221">
        <f>SUM(P240:P243)</f>
        <v>0</v>
      </c>
      <c r="Q239" s="220"/>
      <c r="R239" s="221">
        <f>SUM(R240:R243)</f>
        <v>1.086813</v>
      </c>
      <c r="S239" s="220"/>
      <c r="T239" s="221">
        <f>SUM(T240:T243)</f>
        <v>0</v>
      </c>
      <c r="U239" s="222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23" t="s">
        <v>85</v>
      </c>
      <c r="AT239" s="224" t="s">
        <v>76</v>
      </c>
      <c r="AU239" s="224" t="s">
        <v>77</v>
      </c>
      <c r="AY239" s="223" t="s">
        <v>141</v>
      </c>
      <c r="BK239" s="225">
        <f>SUM(BK240:BK243)</f>
        <v>0</v>
      </c>
    </row>
    <row r="240" s="2" customFormat="1" ht="21.75" customHeight="1">
      <c r="A240" s="38"/>
      <c r="B240" s="39"/>
      <c r="C240" s="226" t="s">
        <v>523</v>
      </c>
      <c r="D240" s="226" t="s">
        <v>142</v>
      </c>
      <c r="E240" s="227" t="s">
        <v>524</v>
      </c>
      <c r="F240" s="228" t="s">
        <v>525</v>
      </c>
      <c r="G240" s="229" t="s">
        <v>193</v>
      </c>
      <c r="H240" s="230">
        <v>23.716000000000001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42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6">
        <f>S240*H240</f>
        <v>0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156</v>
      </c>
      <c r="AT240" s="238" t="s">
        <v>142</v>
      </c>
      <c r="AU240" s="238" t="s">
        <v>85</v>
      </c>
      <c r="AY240" s="17" t="s">
        <v>141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85</v>
      </c>
      <c r="BK240" s="239">
        <f>ROUND(I240*H240,2)</f>
        <v>0</v>
      </c>
      <c r="BL240" s="17" t="s">
        <v>156</v>
      </c>
      <c r="BM240" s="238" t="s">
        <v>526</v>
      </c>
    </row>
    <row r="241" s="2" customFormat="1" ht="21.75" customHeight="1">
      <c r="A241" s="38"/>
      <c r="B241" s="39"/>
      <c r="C241" s="226" t="s">
        <v>527</v>
      </c>
      <c r="D241" s="226" t="s">
        <v>142</v>
      </c>
      <c r="E241" s="227" t="s">
        <v>528</v>
      </c>
      <c r="F241" s="228" t="s">
        <v>529</v>
      </c>
      <c r="G241" s="229" t="s">
        <v>193</v>
      </c>
      <c r="H241" s="230">
        <v>265.39999999999998</v>
      </c>
      <c r="I241" s="231"/>
      <c r="J241" s="232">
        <f>ROUND(I241*H241,2)</f>
        <v>0</v>
      </c>
      <c r="K241" s="233"/>
      <c r="L241" s="44"/>
      <c r="M241" s="234" t="s">
        <v>1</v>
      </c>
      <c r="N241" s="235" t="s">
        <v>42</v>
      </c>
      <c r="O241" s="91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6">
        <f>S241*H241</f>
        <v>0</v>
      </c>
      <c r="U241" s="23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8" t="s">
        <v>156</v>
      </c>
      <c r="AT241" s="238" t="s">
        <v>142</v>
      </c>
      <c r="AU241" s="238" t="s">
        <v>85</v>
      </c>
      <c r="AY241" s="17" t="s">
        <v>141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7" t="s">
        <v>85</v>
      </c>
      <c r="BK241" s="239">
        <f>ROUND(I241*H241,2)</f>
        <v>0</v>
      </c>
      <c r="BL241" s="17" t="s">
        <v>156</v>
      </c>
      <c r="BM241" s="238" t="s">
        <v>530</v>
      </c>
    </row>
    <row r="242" s="2" customFormat="1" ht="33" customHeight="1">
      <c r="A242" s="38"/>
      <c r="B242" s="39"/>
      <c r="C242" s="241" t="s">
        <v>531</v>
      </c>
      <c r="D242" s="241" t="s">
        <v>532</v>
      </c>
      <c r="E242" s="242" t="s">
        <v>533</v>
      </c>
      <c r="F242" s="243" t="s">
        <v>534</v>
      </c>
      <c r="G242" s="244" t="s">
        <v>193</v>
      </c>
      <c r="H242" s="245">
        <v>278.67000000000002</v>
      </c>
      <c r="I242" s="246"/>
      <c r="J242" s="247">
        <f>ROUND(I242*H242,2)</f>
        <v>0</v>
      </c>
      <c r="K242" s="248"/>
      <c r="L242" s="249"/>
      <c r="M242" s="250" t="s">
        <v>1</v>
      </c>
      <c r="N242" s="251" t="s">
        <v>42</v>
      </c>
      <c r="O242" s="91"/>
      <c r="P242" s="236">
        <f>O242*H242</f>
        <v>0</v>
      </c>
      <c r="Q242" s="236">
        <v>0.0038999999999999998</v>
      </c>
      <c r="R242" s="236">
        <f>Q242*H242</f>
        <v>1.086813</v>
      </c>
      <c r="S242" s="236">
        <v>0</v>
      </c>
      <c r="T242" s="236">
        <f>S242*H242</f>
        <v>0</v>
      </c>
      <c r="U242" s="237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172</v>
      </c>
      <c r="AT242" s="238" t="s">
        <v>532</v>
      </c>
      <c r="AU242" s="238" t="s">
        <v>85</v>
      </c>
      <c r="AY242" s="17" t="s">
        <v>141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85</v>
      </c>
      <c r="BK242" s="239">
        <f>ROUND(I242*H242,2)</f>
        <v>0</v>
      </c>
      <c r="BL242" s="17" t="s">
        <v>156</v>
      </c>
      <c r="BM242" s="238" t="s">
        <v>535</v>
      </c>
    </row>
    <row r="243" s="2" customFormat="1" ht="21.75" customHeight="1">
      <c r="A243" s="38"/>
      <c r="B243" s="39"/>
      <c r="C243" s="226" t="s">
        <v>536</v>
      </c>
      <c r="D243" s="226" t="s">
        <v>142</v>
      </c>
      <c r="E243" s="227" t="s">
        <v>537</v>
      </c>
      <c r="F243" s="228" t="s">
        <v>538</v>
      </c>
      <c r="G243" s="229" t="s">
        <v>539</v>
      </c>
      <c r="H243" s="230">
        <v>2.9289999999999998</v>
      </c>
      <c r="I243" s="231"/>
      <c r="J243" s="232">
        <f>ROUND(I243*H243,2)</f>
        <v>0</v>
      </c>
      <c r="K243" s="233"/>
      <c r="L243" s="44"/>
      <c r="M243" s="234" t="s">
        <v>1</v>
      </c>
      <c r="N243" s="235" t="s">
        <v>42</v>
      </c>
      <c r="O243" s="91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6">
        <f>S243*H243</f>
        <v>0</v>
      </c>
      <c r="U243" s="23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156</v>
      </c>
      <c r="AT243" s="238" t="s">
        <v>142</v>
      </c>
      <c r="AU243" s="238" t="s">
        <v>85</v>
      </c>
      <c r="AY243" s="17" t="s">
        <v>141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85</v>
      </c>
      <c r="BK243" s="239">
        <f>ROUND(I243*H243,2)</f>
        <v>0</v>
      </c>
      <c r="BL243" s="17" t="s">
        <v>156</v>
      </c>
      <c r="BM243" s="238" t="s">
        <v>540</v>
      </c>
    </row>
    <row r="244" s="11" customFormat="1" ht="25.92" customHeight="1">
      <c r="A244" s="11"/>
      <c r="B244" s="212"/>
      <c r="C244" s="213"/>
      <c r="D244" s="214" t="s">
        <v>76</v>
      </c>
      <c r="E244" s="215" t="s">
        <v>541</v>
      </c>
      <c r="F244" s="215" t="s">
        <v>542</v>
      </c>
      <c r="G244" s="213"/>
      <c r="H244" s="213"/>
      <c r="I244" s="216"/>
      <c r="J244" s="217">
        <f>BK244</f>
        <v>0</v>
      </c>
      <c r="K244" s="213"/>
      <c r="L244" s="218"/>
      <c r="M244" s="219"/>
      <c r="N244" s="220"/>
      <c r="O244" s="220"/>
      <c r="P244" s="221">
        <f>SUM(P245:P259)</f>
        <v>0</v>
      </c>
      <c r="Q244" s="220"/>
      <c r="R244" s="221">
        <f>SUM(R245:R259)</f>
        <v>0</v>
      </c>
      <c r="S244" s="220"/>
      <c r="T244" s="221">
        <f>SUM(T245:T259)</f>
        <v>0</v>
      </c>
      <c r="U244" s="222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23" t="s">
        <v>87</v>
      </c>
      <c r="AT244" s="224" t="s">
        <v>76</v>
      </c>
      <c r="AU244" s="224" t="s">
        <v>77</v>
      </c>
      <c r="AY244" s="223" t="s">
        <v>141</v>
      </c>
      <c r="BK244" s="225">
        <f>SUM(BK245:BK259)</f>
        <v>0</v>
      </c>
    </row>
    <row r="245" s="2" customFormat="1" ht="21.75" customHeight="1">
      <c r="A245" s="38"/>
      <c r="B245" s="39"/>
      <c r="C245" s="226" t="s">
        <v>543</v>
      </c>
      <c r="D245" s="226" t="s">
        <v>142</v>
      </c>
      <c r="E245" s="227" t="s">
        <v>544</v>
      </c>
      <c r="F245" s="228" t="s">
        <v>545</v>
      </c>
      <c r="G245" s="229" t="s">
        <v>145</v>
      </c>
      <c r="H245" s="230">
        <v>11</v>
      </c>
      <c r="I245" s="231"/>
      <c r="J245" s="232">
        <f>ROUND(I245*H245,2)</f>
        <v>0</v>
      </c>
      <c r="K245" s="233"/>
      <c r="L245" s="44"/>
      <c r="M245" s="234" t="s">
        <v>1</v>
      </c>
      <c r="N245" s="235" t="s">
        <v>42</v>
      </c>
      <c r="O245" s="91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6">
        <f>S245*H245</f>
        <v>0</v>
      </c>
      <c r="U245" s="23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207</v>
      </c>
      <c r="AT245" s="238" t="s">
        <v>142</v>
      </c>
      <c r="AU245" s="238" t="s">
        <v>85</v>
      </c>
      <c r="AY245" s="17" t="s">
        <v>141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85</v>
      </c>
      <c r="BK245" s="239">
        <f>ROUND(I245*H245,2)</f>
        <v>0</v>
      </c>
      <c r="BL245" s="17" t="s">
        <v>207</v>
      </c>
      <c r="BM245" s="238" t="s">
        <v>546</v>
      </c>
    </row>
    <row r="246" s="2" customFormat="1" ht="21.75" customHeight="1">
      <c r="A246" s="38"/>
      <c r="B246" s="39"/>
      <c r="C246" s="226" t="s">
        <v>547</v>
      </c>
      <c r="D246" s="226" t="s">
        <v>142</v>
      </c>
      <c r="E246" s="227" t="s">
        <v>548</v>
      </c>
      <c r="F246" s="228" t="s">
        <v>549</v>
      </c>
      <c r="G246" s="229" t="s">
        <v>145</v>
      </c>
      <c r="H246" s="230">
        <v>1</v>
      </c>
      <c r="I246" s="231"/>
      <c r="J246" s="232">
        <f>ROUND(I246*H246,2)</f>
        <v>0</v>
      </c>
      <c r="K246" s="233"/>
      <c r="L246" s="44"/>
      <c r="M246" s="234" t="s">
        <v>1</v>
      </c>
      <c r="N246" s="235" t="s">
        <v>42</v>
      </c>
      <c r="O246" s="91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6">
        <f>S246*H246</f>
        <v>0</v>
      </c>
      <c r="U246" s="237" t="s">
        <v>1</v>
      </c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207</v>
      </c>
      <c r="AT246" s="238" t="s">
        <v>142</v>
      </c>
      <c r="AU246" s="238" t="s">
        <v>85</v>
      </c>
      <c r="AY246" s="17" t="s">
        <v>141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85</v>
      </c>
      <c r="BK246" s="239">
        <f>ROUND(I246*H246,2)</f>
        <v>0</v>
      </c>
      <c r="BL246" s="17" t="s">
        <v>207</v>
      </c>
      <c r="BM246" s="238" t="s">
        <v>550</v>
      </c>
    </row>
    <row r="247" s="2" customFormat="1" ht="21.75" customHeight="1">
      <c r="A247" s="38"/>
      <c r="B247" s="39"/>
      <c r="C247" s="226" t="s">
        <v>551</v>
      </c>
      <c r="D247" s="226" t="s">
        <v>142</v>
      </c>
      <c r="E247" s="227" t="s">
        <v>552</v>
      </c>
      <c r="F247" s="228" t="s">
        <v>553</v>
      </c>
      <c r="G247" s="229" t="s">
        <v>145</v>
      </c>
      <c r="H247" s="230">
        <v>10</v>
      </c>
      <c r="I247" s="231"/>
      <c r="J247" s="232">
        <f>ROUND(I247*H247,2)</f>
        <v>0</v>
      </c>
      <c r="K247" s="233"/>
      <c r="L247" s="44"/>
      <c r="M247" s="234" t="s">
        <v>1</v>
      </c>
      <c r="N247" s="235" t="s">
        <v>42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6">
        <f>S247*H247</f>
        <v>0</v>
      </c>
      <c r="U247" s="23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207</v>
      </c>
      <c r="AT247" s="238" t="s">
        <v>142</v>
      </c>
      <c r="AU247" s="238" t="s">
        <v>85</v>
      </c>
      <c r="AY247" s="17" t="s">
        <v>141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85</v>
      </c>
      <c r="BK247" s="239">
        <f>ROUND(I247*H247,2)</f>
        <v>0</v>
      </c>
      <c r="BL247" s="17" t="s">
        <v>207</v>
      </c>
      <c r="BM247" s="238" t="s">
        <v>554</v>
      </c>
    </row>
    <row r="248" s="2" customFormat="1" ht="21.75" customHeight="1">
      <c r="A248" s="38"/>
      <c r="B248" s="39"/>
      <c r="C248" s="226" t="s">
        <v>555</v>
      </c>
      <c r="D248" s="226" t="s">
        <v>142</v>
      </c>
      <c r="E248" s="227" t="s">
        <v>556</v>
      </c>
      <c r="F248" s="228" t="s">
        <v>557</v>
      </c>
      <c r="G248" s="229" t="s">
        <v>145</v>
      </c>
      <c r="H248" s="230">
        <v>6</v>
      </c>
      <c r="I248" s="231"/>
      <c r="J248" s="232">
        <f>ROUND(I248*H248,2)</f>
        <v>0</v>
      </c>
      <c r="K248" s="233"/>
      <c r="L248" s="44"/>
      <c r="M248" s="234" t="s">
        <v>1</v>
      </c>
      <c r="N248" s="235" t="s">
        <v>42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6">
        <f>S248*H248</f>
        <v>0</v>
      </c>
      <c r="U248" s="237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207</v>
      </c>
      <c r="AT248" s="238" t="s">
        <v>142</v>
      </c>
      <c r="AU248" s="238" t="s">
        <v>85</v>
      </c>
      <c r="AY248" s="17" t="s">
        <v>141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85</v>
      </c>
      <c r="BK248" s="239">
        <f>ROUND(I248*H248,2)</f>
        <v>0</v>
      </c>
      <c r="BL248" s="17" t="s">
        <v>207</v>
      </c>
      <c r="BM248" s="238" t="s">
        <v>558</v>
      </c>
    </row>
    <row r="249" s="2" customFormat="1" ht="21.75" customHeight="1">
      <c r="A249" s="38"/>
      <c r="B249" s="39"/>
      <c r="C249" s="226" t="s">
        <v>559</v>
      </c>
      <c r="D249" s="226" t="s">
        <v>142</v>
      </c>
      <c r="E249" s="227" t="s">
        <v>560</v>
      </c>
      <c r="F249" s="228" t="s">
        <v>561</v>
      </c>
      <c r="G249" s="229" t="s">
        <v>245</v>
      </c>
      <c r="H249" s="230">
        <v>6</v>
      </c>
      <c r="I249" s="231"/>
      <c r="J249" s="232">
        <f>ROUND(I249*H249,2)</f>
        <v>0</v>
      </c>
      <c r="K249" s="233"/>
      <c r="L249" s="44"/>
      <c r="M249" s="234" t="s">
        <v>1</v>
      </c>
      <c r="N249" s="235" t="s">
        <v>42</v>
      </c>
      <c r="O249" s="91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6">
        <f>S249*H249</f>
        <v>0</v>
      </c>
      <c r="U249" s="237" t="s">
        <v>1</v>
      </c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207</v>
      </c>
      <c r="AT249" s="238" t="s">
        <v>142</v>
      </c>
      <c r="AU249" s="238" t="s">
        <v>85</v>
      </c>
      <c r="AY249" s="17" t="s">
        <v>141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85</v>
      </c>
      <c r="BK249" s="239">
        <f>ROUND(I249*H249,2)</f>
        <v>0</v>
      </c>
      <c r="BL249" s="17" t="s">
        <v>207</v>
      </c>
      <c r="BM249" s="238" t="s">
        <v>562</v>
      </c>
    </row>
    <row r="250" s="2" customFormat="1" ht="21.75" customHeight="1">
      <c r="A250" s="38"/>
      <c r="B250" s="39"/>
      <c r="C250" s="226" t="s">
        <v>563</v>
      </c>
      <c r="D250" s="226" t="s">
        <v>142</v>
      </c>
      <c r="E250" s="227" t="s">
        <v>564</v>
      </c>
      <c r="F250" s="228" t="s">
        <v>565</v>
      </c>
      <c r="G250" s="229" t="s">
        <v>145</v>
      </c>
      <c r="H250" s="230">
        <v>6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42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6">
        <f>S250*H250</f>
        <v>0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207</v>
      </c>
      <c r="AT250" s="238" t="s">
        <v>142</v>
      </c>
      <c r="AU250" s="238" t="s">
        <v>85</v>
      </c>
      <c r="AY250" s="17" t="s">
        <v>141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85</v>
      </c>
      <c r="BK250" s="239">
        <f>ROUND(I250*H250,2)</f>
        <v>0</v>
      </c>
      <c r="BL250" s="17" t="s">
        <v>207</v>
      </c>
      <c r="BM250" s="238" t="s">
        <v>566</v>
      </c>
    </row>
    <row r="251" s="2" customFormat="1" ht="16.5" customHeight="1">
      <c r="A251" s="38"/>
      <c r="B251" s="39"/>
      <c r="C251" s="226" t="s">
        <v>567</v>
      </c>
      <c r="D251" s="226" t="s">
        <v>142</v>
      </c>
      <c r="E251" s="227" t="s">
        <v>568</v>
      </c>
      <c r="F251" s="228" t="s">
        <v>569</v>
      </c>
      <c r="G251" s="229" t="s">
        <v>145</v>
      </c>
      <c r="H251" s="230">
        <v>11</v>
      </c>
      <c r="I251" s="231"/>
      <c r="J251" s="232">
        <f>ROUND(I251*H251,2)</f>
        <v>0</v>
      </c>
      <c r="K251" s="233"/>
      <c r="L251" s="44"/>
      <c r="M251" s="234" t="s">
        <v>1</v>
      </c>
      <c r="N251" s="235" t="s">
        <v>42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6">
        <f>S251*H251</f>
        <v>0</v>
      </c>
      <c r="U251" s="23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207</v>
      </c>
      <c r="AT251" s="238" t="s">
        <v>142</v>
      </c>
      <c r="AU251" s="238" t="s">
        <v>85</v>
      </c>
      <c r="AY251" s="17" t="s">
        <v>141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85</v>
      </c>
      <c r="BK251" s="239">
        <f>ROUND(I251*H251,2)</f>
        <v>0</v>
      </c>
      <c r="BL251" s="17" t="s">
        <v>207</v>
      </c>
      <c r="BM251" s="238" t="s">
        <v>570</v>
      </c>
    </row>
    <row r="252" s="2" customFormat="1" ht="16.5" customHeight="1">
      <c r="A252" s="38"/>
      <c r="B252" s="39"/>
      <c r="C252" s="226" t="s">
        <v>571</v>
      </c>
      <c r="D252" s="226" t="s">
        <v>142</v>
      </c>
      <c r="E252" s="227" t="s">
        <v>541</v>
      </c>
      <c r="F252" s="228" t="s">
        <v>572</v>
      </c>
      <c r="G252" s="229" t="s">
        <v>145</v>
      </c>
      <c r="H252" s="230">
        <v>11</v>
      </c>
      <c r="I252" s="231"/>
      <c r="J252" s="232">
        <f>ROUND(I252*H252,2)</f>
        <v>0</v>
      </c>
      <c r="K252" s="233"/>
      <c r="L252" s="44"/>
      <c r="M252" s="234" t="s">
        <v>1</v>
      </c>
      <c r="N252" s="235" t="s">
        <v>42</v>
      </c>
      <c r="O252" s="91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6">
        <f>S252*H252</f>
        <v>0</v>
      </c>
      <c r="U252" s="237" t="s">
        <v>1</v>
      </c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207</v>
      </c>
      <c r="AT252" s="238" t="s">
        <v>142</v>
      </c>
      <c r="AU252" s="238" t="s">
        <v>85</v>
      </c>
      <c r="AY252" s="17" t="s">
        <v>141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85</v>
      </c>
      <c r="BK252" s="239">
        <f>ROUND(I252*H252,2)</f>
        <v>0</v>
      </c>
      <c r="BL252" s="17" t="s">
        <v>207</v>
      </c>
      <c r="BM252" s="238" t="s">
        <v>573</v>
      </c>
    </row>
    <row r="253" s="2" customFormat="1" ht="16.5" customHeight="1">
      <c r="A253" s="38"/>
      <c r="B253" s="39"/>
      <c r="C253" s="226" t="s">
        <v>574</v>
      </c>
      <c r="D253" s="226" t="s">
        <v>142</v>
      </c>
      <c r="E253" s="227" t="s">
        <v>575</v>
      </c>
      <c r="F253" s="228" t="s">
        <v>576</v>
      </c>
      <c r="G253" s="229" t="s">
        <v>145</v>
      </c>
      <c r="H253" s="230">
        <v>6</v>
      </c>
      <c r="I253" s="231"/>
      <c r="J253" s="232">
        <f>ROUND(I253*H253,2)</f>
        <v>0</v>
      </c>
      <c r="K253" s="233"/>
      <c r="L253" s="44"/>
      <c r="M253" s="234" t="s">
        <v>1</v>
      </c>
      <c r="N253" s="235" t="s">
        <v>42</v>
      </c>
      <c r="O253" s="91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6">
        <f>S253*H253</f>
        <v>0</v>
      </c>
      <c r="U253" s="237" t="s">
        <v>1</v>
      </c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8" t="s">
        <v>207</v>
      </c>
      <c r="AT253" s="238" t="s">
        <v>142</v>
      </c>
      <c r="AU253" s="238" t="s">
        <v>85</v>
      </c>
      <c r="AY253" s="17" t="s">
        <v>141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7" t="s">
        <v>85</v>
      </c>
      <c r="BK253" s="239">
        <f>ROUND(I253*H253,2)</f>
        <v>0</v>
      </c>
      <c r="BL253" s="17" t="s">
        <v>207</v>
      </c>
      <c r="BM253" s="238" t="s">
        <v>577</v>
      </c>
    </row>
    <row r="254" s="2" customFormat="1" ht="21.75" customHeight="1">
      <c r="A254" s="38"/>
      <c r="B254" s="39"/>
      <c r="C254" s="226" t="s">
        <v>578</v>
      </c>
      <c r="D254" s="226" t="s">
        <v>142</v>
      </c>
      <c r="E254" s="227" t="s">
        <v>579</v>
      </c>
      <c r="F254" s="228" t="s">
        <v>580</v>
      </c>
      <c r="G254" s="229" t="s">
        <v>145</v>
      </c>
      <c r="H254" s="230">
        <v>6</v>
      </c>
      <c r="I254" s="231"/>
      <c r="J254" s="232">
        <f>ROUND(I254*H254,2)</f>
        <v>0</v>
      </c>
      <c r="K254" s="233"/>
      <c r="L254" s="44"/>
      <c r="M254" s="234" t="s">
        <v>1</v>
      </c>
      <c r="N254" s="235" t="s">
        <v>42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6">
        <f>S254*H254</f>
        <v>0</v>
      </c>
      <c r="U254" s="237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207</v>
      </c>
      <c r="AT254" s="238" t="s">
        <v>142</v>
      </c>
      <c r="AU254" s="238" t="s">
        <v>85</v>
      </c>
      <c r="AY254" s="17" t="s">
        <v>141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85</v>
      </c>
      <c r="BK254" s="239">
        <f>ROUND(I254*H254,2)</f>
        <v>0</v>
      </c>
      <c r="BL254" s="17" t="s">
        <v>207</v>
      </c>
      <c r="BM254" s="238" t="s">
        <v>581</v>
      </c>
    </row>
    <row r="255" s="2" customFormat="1" ht="21.75" customHeight="1">
      <c r="A255" s="38"/>
      <c r="B255" s="39"/>
      <c r="C255" s="226" t="s">
        <v>582</v>
      </c>
      <c r="D255" s="226" t="s">
        <v>142</v>
      </c>
      <c r="E255" s="227" t="s">
        <v>583</v>
      </c>
      <c r="F255" s="228" t="s">
        <v>584</v>
      </c>
      <c r="G255" s="229" t="s">
        <v>145</v>
      </c>
      <c r="H255" s="230">
        <v>17</v>
      </c>
      <c r="I255" s="231"/>
      <c r="J255" s="232">
        <f>ROUND(I255*H255,2)</f>
        <v>0</v>
      </c>
      <c r="K255" s="233"/>
      <c r="L255" s="44"/>
      <c r="M255" s="234" t="s">
        <v>1</v>
      </c>
      <c r="N255" s="235" t="s">
        <v>42</v>
      </c>
      <c r="O255" s="91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6">
        <f>S255*H255</f>
        <v>0</v>
      </c>
      <c r="U255" s="237" t="s">
        <v>1</v>
      </c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207</v>
      </c>
      <c r="AT255" s="238" t="s">
        <v>142</v>
      </c>
      <c r="AU255" s="238" t="s">
        <v>85</v>
      </c>
      <c r="AY255" s="17" t="s">
        <v>141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85</v>
      </c>
      <c r="BK255" s="239">
        <f>ROUND(I255*H255,2)</f>
        <v>0</v>
      </c>
      <c r="BL255" s="17" t="s">
        <v>207</v>
      </c>
      <c r="BM255" s="238" t="s">
        <v>585</v>
      </c>
    </row>
    <row r="256" s="2" customFormat="1" ht="21.75" customHeight="1">
      <c r="A256" s="38"/>
      <c r="B256" s="39"/>
      <c r="C256" s="226" t="s">
        <v>586</v>
      </c>
      <c r="D256" s="226" t="s">
        <v>142</v>
      </c>
      <c r="E256" s="227" t="s">
        <v>587</v>
      </c>
      <c r="F256" s="228" t="s">
        <v>588</v>
      </c>
      <c r="G256" s="229" t="s">
        <v>145</v>
      </c>
      <c r="H256" s="230">
        <v>20</v>
      </c>
      <c r="I256" s="231"/>
      <c r="J256" s="232">
        <f>ROUND(I256*H256,2)</f>
        <v>0</v>
      </c>
      <c r="K256" s="233"/>
      <c r="L256" s="44"/>
      <c r="M256" s="234" t="s">
        <v>1</v>
      </c>
      <c r="N256" s="235" t="s">
        <v>42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6">
        <f>S256*H256</f>
        <v>0</v>
      </c>
      <c r="U256" s="23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207</v>
      </c>
      <c r="AT256" s="238" t="s">
        <v>142</v>
      </c>
      <c r="AU256" s="238" t="s">
        <v>85</v>
      </c>
      <c r="AY256" s="17" t="s">
        <v>141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85</v>
      </c>
      <c r="BK256" s="239">
        <f>ROUND(I256*H256,2)</f>
        <v>0</v>
      </c>
      <c r="BL256" s="17" t="s">
        <v>207</v>
      </c>
      <c r="BM256" s="238" t="s">
        <v>589</v>
      </c>
    </row>
    <row r="257" s="2" customFormat="1" ht="21.75" customHeight="1">
      <c r="A257" s="38"/>
      <c r="B257" s="39"/>
      <c r="C257" s="226" t="s">
        <v>590</v>
      </c>
      <c r="D257" s="226" t="s">
        <v>142</v>
      </c>
      <c r="E257" s="227" t="s">
        <v>591</v>
      </c>
      <c r="F257" s="228" t="s">
        <v>592</v>
      </c>
      <c r="G257" s="229" t="s">
        <v>256</v>
      </c>
      <c r="H257" s="230">
        <v>1</v>
      </c>
      <c r="I257" s="231"/>
      <c r="J257" s="232">
        <f>ROUND(I257*H257,2)</f>
        <v>0</v>
      </c>
      <c r="K257" s="233"/>
      <c r="L257" s="44"/>
      <c r="M257" s="234" t="s">
        <v>1</v>
      </c>
      <c r="N257" s="235" t="s">
        <v>42</v>
      </c>
      <c r="O257" s="91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6">
        <f>S257*H257</f>
        <v>0</v>
      </c>
      <c r="U257" s="23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207</v>
      </c>
      <c r="AT257" s="238" t="s">
        <v>142</v>
      </c>
      <c r="AU257" s="238" t="s">
        <v>85</v>
      </c>
      <c r="AY257" s="17" t="s">
        <v>141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85</v>
      </c>
      <c r="BK257" s="239">
        <f>ROUND(I257*H257,2)</f>
        <v>0</v>
      </c>
      <c r="BL257" s="17" t="s">
        <v>207</v>
      </c>
      <c r="BM257" s="238" t="s">
        <v>593</v>
      </c>
    </row>
    <row r="258" s="2" customFormat="1" ht="16.5" customHeight="1">
      <c r="A258" s="38"/>
      <c r="B258" s="39"/>
      <c r="C258" s="226" t="s">
        <v>594</v>
      </c>
      <c r="D258" s="226" t="s">
        <v>142</v>
      </c>
      <c r="E258" s="227" t="s">
        <v>595</v>
      </c>
      <c r="F258" s="228" t="s">
        <v>596</v>
      </c>
      <c r="G258" s="229" t="s">
        <v>256</v>
      </c>
      <c r="H258" s="230">
        <v>1</v>
      </c>
      <c r="I258" s="231"/>
      <c r="J258" s="232">
        <f>ROUND(I258*H258,2)</f>
        <v>0</v>
      </c>
      <c r="K258" s="233"/>
      <c r="L258" s="44"/>
      <c r="M258" s="234" t="s">
        <v>1</v>
      </c>
      <c r="N258" s="235" t="s">
        <v>42</v>
      </c>
      <c r="O258" s="91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6">
        <f>S258*H258</f>
        <v>0</v>
      </c>
      <c r="U258" s="23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207</v>
      </c>
      <c r="AT258" s="238" t="s">
        <v>142</v>
      </c>
      <c r="AU258" s="238" t="s">
        <v>85</v>
      </c>
      <c r="AY258" s="17" t="s">
        <v>141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85</v>
      </c>
      <c r="BK258" s="239">
        <f>ROUND(I258*H258,2)</f>
        <v>0</v>
      </c>
      <c r="BL258" s="17" t="s">
        <v>207</v>
      </c>
      <c r="BM258" s="238" t="s">
        <v>597</v>
      </c>
    </row>
    <row r="259" s="2" customFormat="1" ht="21.75" customHeight="1">
      <c r="A259" s="38"/>
      <c r="B259" s="39"/>
      <c r="C259" s="226" t="s">
        <v>598</v>
      </c>
      <c r="D259" s="226" t="s">
        <v>142</v>
      </c>
      <c r="E259" s="227" t="s">
        <v>599</v>
      </c>
      <c r="F259" s="228" t="s">
        <v>600</v>
      </c>
      <c r="G259" s="229" t="s">
        <v>539</v>
      </c>
      <c r="H259" s="230">
        <v>0.44</v>
      </c>
      <c r="I259" s="231"/>
      <c r="J259" s="232">
        <f>ROUND(I259*H259,2)</f>
        <v>0</v>
      </c>
      <c r="K259" s="233"/>
      <c r="L259" s="44"/>
      <c r="M259" s="234" t="s">
        <v>1</v>
      </c>
      <c r="N259" s="235" t="s">
        <v>42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6">
        <f>S259*H259</f>
        <v>0</v>
      </c>
      <c r="U259" s="23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207</v>
      </c>
      <c r="AT259" s="238" t="s">
        <v>142</v>
      </c>
      <c r="AU259" s="238" t="s">
        <v>85</v>
      </c>
      <c r="AY259" s="17" t="s">
        <v>141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85</v>
      </c>
      <c r="BK259" s="239">
        <f>ROUND(I259*H259,2)</f>
        <v>0</v>
      </c>
      <c r="BL259" s="17" t="s">
        <v>207</v>
      </c>
      <c r="BM259" s="238" t="s">
        <v>601</v>
      </c>
    </row>
    <row r="260" s="11" customFormat="1" ht="25.92" customHeight="1">
      <c r="A260" s="11"/>
      <c r="B260" s="212"/>
      <c r="C260" s="213"/>
      <c r="D260" s="214" t="s">
        <v>76</v>
      </c>
      <c r="E260" s="215" t="s">
        <v>602</v>
      </c>
      <c r="F260" s="215" t="s">
        <v>603</v>
      </c>
      <c r="G260" s="213"/>
      <c r="H260" s="213"/>
      <c r="I260" s="216"/>
      <c r="J260" s="217">
        <f>BK260</f>
        <v>0</v>
      </c>
      <c r="K260" s="213"/>
      <c r="L260" s="218"/>
      <c r="M260" s="219"/>
      <c r="N260" s="220"/>
      <c r="O260" s="220"/>
      <c r="P260" s="221">
        <f>SUM(P261:P276)</f>
        <v>0</v>
      </c>
      <c r="Q260" s="220"/>
      <c r="R260" s="221">
        <f>SUM(R261:R276)</f>
        <v>3.9334096000000001</v>
      </c>
      <c r="S260" s="220"/>
      <c r="T260" s="221">
        <f>SUM(T261:T276)</f>
        <v>0</v>
      </c>
      <c r="U260" s="222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23" t="s">
        <v>87</v>
      </c>
      <c r="AT260" s="224" t="s">
        <v>76</v>
      </c>
      <c r="AU260" s="224" t="s">
        <v>77</v>
      </c>
      <c r="AY260" s="223" t="s">
        <v>141</v>
      </c>
      <c r="BK260" s="225">
        <f>SUM(BK261:BK276)</f>
        <v>0</v>
      </c>
    </row>
    <row r="261" s="2" customFormat="1" ht="16.5" customHeight="1">
      <c r="A261" s="38"/>
      <c r="B261" s="39"/>
      <c r="C261" s="226" t="s">
        <v>604</v>
      </c>
      <c r="D261" s="226" t="s">
        <v>142</v>
      </c>
      <c r="E261" s="227" t="s">
        <v>605</v>
      </c>
      <c r="F261" s="228" t="s">
        <v>606</v>
      </c>
      <c r="G261" s="229" t="s">
        <v>193</v>
      </c>
      <c r="H261" s="230">
        <v>265.39999999999998</v>
      </c>
      <c r="I261" s="231"/>
      <c r="J261" s="232">
        <f>ROUND(I261*H261,2)</f>
        <v>0</v>
      </c>
      <c r="K261" s="233"/>
      <c r="L261" s="44"/>
      <c r="M261" s="234" t="s">
        <v>1</v>
      </c>
      <c r="N261" s="235" t="s">
        <v>42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6">
        <f>S261*H261</f>
        <v>0</v>
      </c>
      <c r="U261" s="23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207</v>
      </c>
      <c r="AT261" s="238" t="s">
        <v>142</v>
      </c>
      <c r="AU261" s="238" t="s">
        <v>85</v>
      </c>
      <c r="AY261" s="17" t="s">
        <v>141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85</v>
      </c>
      <c r="BK261" s="239">
        <f>ROUND(I261*H261,2)</f>
        <v>0</v>
      </c>
      <c r="BL261" s="17" t="s">
        <v>207</v>
      </c>
      <c r="BM261" s="238" t="s">
        <v>607</v>
      </c>
    </row>
    <row r="262" s="2" customFormat="1" ht="16.5" customHeight="1">
      <c r="A262" s="38"/>
      <c r="B262" s="39"/>
      <c r="C262" s="226" t="s">
        <v>608</v>
      </c>
      <c r="D262" s="226" t="s">
        <v>142</v>
      </c>
      <c r="E262" s="227" t="s">
        <v>609</v>
      </c>
      <c r="F262" s="228" t="s">
        <v>610</v>
      </c>
      <c r="G262" s="229" t="s">
        <v>193</v>
      </c>
      <c r="H262" s="230">
        <v>265.39999999999998</v>
      </c>
      <c r="I262" s="231"/>
      <c r="J262" s="232">
        <f>ROUND(I262*H262,2)</f>
        <v>0</v>
      </c>
      <c r="K262" s="233"/>
      <c r="L262" s="44"/>
      <c r="M262" s="234" t="s">
        <v>1</v>
      </c>
      <c r="N262" s="235" t="s">
        <v>42</v>
      </c>
      <c r="O262" s="91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6">
        <f>S262*H262</f>
        <v>0</v>
      </c>
      <c r="U262" s="237" t="s">
        <v>1</v>
      </c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207</v>
      </c>
      <c r="AT262" s="238" t="s">
        <v>142</v>
      </c>
      <c r="AU262" s="238" t="s">
        <v>85</v>
      </c>
      <c r="AY262" s="17" t="s">
        <v>141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85</v>
      </c>
      <c r="BK262" s="239">
        <f>ROUND(I262*H262,2)</f>
        <v>0</v>
      </c>
      <c r="BL262" s="17" t="s">
        <v>207</v>
      </c>
      <c r="BM262" s="238" t="s">
        <v>611</v>
      </c>
    </row>
    <row r="263" s="2" customFormat="1" ht="16.5" customHeight="1">
      <c r="A263" s="38"/>
      <c r="B263" s="39"/>
      <c r="C263" s="226" t="s">
        <v>612</v>
      </c>
      <c r="D263" s="226" t="s">
        <v>142</v>
      </c>
      <c r="E263" s="227" t="s">
        <v>613</v>
      </c>
      <c r="F263" s="228" t="s">
        <v>614</v>
      </c>
      <c r="G263" s="229" t="s">
        <v>193</v>
      </c>
      <c r="H263" s="230">
        <v>265.39999999999998</v>
      </c>
      <c r="I263" s="231"/>
      <c r="J263" s="232">
        <f>ROUND(I263*H263,2)</f>
        <v>0</v>
      </c>
      <c r="K263" s="233"/>
      <c r="L263" s="44"/>
      <c r="M263" s="234" t="s">
        <v>1</v>
      </c>
      <c r="N263" s="235" t="s">
        <v>42</v>
      </c>
      <c r="O263" s="91"/>
      <c r="P263" s="236">
        <f>O263*H263</f>
        <v>0</v>
      </c>
      <c r="Q263" s="236">
        <v>0.0085000000000000006</v>
      </c>
      <c r="R263" s="236">
        <f>Q263*H263</f>
        <v>2.2559</v>
      </c>
      <c r="S263" s="236">
        <v>0</v>
      </c>
      <c r="T263" s="236">
        <f>S263*H263</f>
        <v>0</v>
      </c>
      <c r="U263" s="23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207</v>
      </c>
      <c r="AT263" s="238" t="s">
        <v>142</v>
      </c>
      <c r="AU263" s="238" t="s">
        <v>85</v>
      </c>
      <c r="AY263" s="17" t="s">
        <v>141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85</v>
      </c>
      <c r="BK263" s="239">
        <f>ROUND(I263*H263,2)</f>
        <v>0</v>
      </c>
      <c r="BL263" s="17" t="s">
        <v>207</v>
      </c>
      <c r="BM263" s="238" t="s">
        <v>615</v>
      </c>
    </row>
    <row r="264" s="2" customFormat="1" ht="21.75" customHeight="1">
      <c r="A264" s="38"/>
      <c r="B264" s="39"/>
      <c r="C264" s="226" t="s">
        <v>616</v>
      </c>
      <c r="D264" s="226" t="s">
        <v>142</v>
      </c>
      <c r="E264" s="227" t="s">
        <v>617</v>
      </c>
      <c r="F264" s="228" t="s">
        <v>618</v>
      </c>
      <c r="G264" s="229" t="s">
        <v>150</v>
      </c>
      <c r="H264" s="230">
        <v>17</v>
      </c>
      <c r="I264" s="231"/>
      <c r="J264" s="232">
        <f>ROUND(I264*H264,2)</f>
        <v>0</v>
      </c>
      <c r="K264" s="233"/>
      <c r="L264" s="44"/>
      <c r="M264" s="234" t="s">
        <v>1</v>
      </c>
      <c r="N264" s="235" t="s">
        <v>42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6">
        <f>S264*H264</f>
        <v>0</v>
      </c>
      <c r="U264" s="237" t="s">
        <v>1</v>
      </c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207</v>
      </c>
      <c r="AT264" s="238" t="s">
        <v>142</v>
      </c>
      <c r="AU264" s="238" t="s">
        <v>85</v>
      </c>
      <c r="AY264" s="17" t="s">
        <v>141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85</v>
      </c>
      <c r="BK264" s="239">
        <f>ROUND(I264*H264,2)</f>
        <v>0</v>
      </c>
      <c r="BL264" s="17" t="s">
        <v>207</v>
      </c>
      <c r="BM264" s="238" t="s">
        <v>619</v>
      </c>
    </row>
    <row r="265" s="2" customFormat="1" ht="16.5" customHeight="1">
      <c r="A265" s="38"/>
      <c r="B265" s="39"/>
      <c r="C265" s="226" t="s">
        <v>620</v>
      </c>
      <c r="D265" s="226" t="s">
        <v>142</v>
      </c>
      <c r="E265" s="227" t="s">
        <v>621</v>
      </c>
      <c r="F265" s="228" t="s">
        <v>622</v>
      </c>
      <c r="G265" s="229" t="s">
        <v>150</v>
      </c>
      <c r="H265" s="230">
        <v>18.699999999999999</v>
      </c>
      <c r="I265" s="231"/>
      <c r="J265" s="232">
        <f>ROUND(I265*H265,2)</f>
        <v>0</v>
      </c>
      <c r="K265" s="233"/>
      <c r="L265" s="44"/>
      <c r="M265" s="234" t="s">
        <v>1</v>
      </c>
      <c r="N265" s="235" t="s">
        <v>42</v>
      </c>
      <c r="O265" s="91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6">
        <f>S265*H265</f>
        <v>0</v>
      </c>
      <c r="U265" s="23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207</v>
      </c>
      <c r="AT265" s="238" t="s">
        <v>142</v>
      </c>
      <c r="AU265" s="238" t="s">
        <v>85</v>
      </c>
      <c r="AY265" s="17" t="s">
        <v>141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85</v>
      </c>
      <c r="BK265" s="239">
        <f>ROUND(I265*H265,2)</f>
        <v>0</v>
      </c>
      <c r="BL265" s="17" t="s">
        <v>207</v>
      </c>
      <c r="BM265" s="238" t="s">
        <v>623</v>
      </c>
    </row>
    <row r="266" s="2" customFormat="1" ht="21.75" customHeight="1">
      <c r="A266" s="38"/>
      <c r="B266" s="39"/>
      <c r="C266" s="226" t="s">
        <v>624</v>
      </c>
      <c r="D266" s="226" t="s">
        <v>142</v>
      </c>
      <c r="E266" s="227" t="s">
        <v>625</v>
      </c>
      <c r="F266" s="228" t="s">
        <v>626</v>
      </c>
      <c r="G266" s="229" t="s">
        <v>150</v>
      </c>
      <c r="H266" s="230">
        <v>71.875</v>
      </c>
      <c r="I266" s="231"/>
      <c r="J266" s="232">
        <f>ROUND(I266*H266,2)</f>
        <v>0</v>
      </c>
      <c r="K266" s="233"/>
      <c r="L266" s="44"/>
      <c r="M266" s="234" t="s">
        <v>1</v>
      </c>
      <c r="N266" s="235" t="s">
        <v>42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6">
        <f>S266*H266</f>
        <v>0</v>
      </c>
      <c r="U266" s="23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207</v>
      </c>
      <c r="AT266" s="238" t="s">
        <v>142</v>
      </c>
      <c r="AU266" s="238" t="s">
        <v>85</v>
      </c>
      <c r="AY266" s="17" t="s">
        <v>141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85</v>
      </c>
      <c r="BK266" s="239">
        <f>ROUND(I266*H266,2)</f>
        <v>0</v>
      </c>
      <c r="BL266" s="17" t="s">
        <v>207</v>
      </c>
      <c r="BM266" s="238" t="s">
        <v>627</v>
      </c>
    </row>
    <row r="267" s="2" customFormat="1" ht="21.75" customHeight="1">
      <c r="A267" s="38"/>
      <c r="B267" s="39"/>
      <c r="C267" s="226" t="s">
        <v>628</v>
      </c>
      <c r="D267" s="226" t="s">
        <v>142</v>
      </c>
      <c r="E267" s="227" t="s">
        <v>629</v>
      </c>
      <c r="F267" s="228" t="s">
        <v>630</v>
      </c>
      <c r="G267" s="229" t="s">
        <v>539</v>
      </c>
      <c r="H267" s="230">
        <v>3.9329999999999998</v>
      </c>
      <c r="I267" s="231"/>
      <c r="J267" s="232">
        <f>ROUND(I267*H267,2)</f>
        <v>0</v>
      </c>
      <c r="K267" s="233"/>
      <c r="L267" s="44"/>
      <c r="M267" s="234" t="s">
        <v>1</v>
      </c>
      <c r="N267" s="235" t="s">
        <v>42</v>
      </c>
      <c r="O267" s="91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6">
        <f>S267*H267</f>
        <v>0</v>
      </c>
      <c r="U267" s="237" t="s">
        <v>1</v>
      </c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207</v>
      </c>
      <c r="AT267" s="238" t="s">
        <v>142</v>
      </c>
      <c r="AU267" s="238" t="s">
        <v>85</v>
      </c>
      <c r="AY267" s="17" t="s">
        <v>141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85</v>
      </c>
      <c r="BK267" s="239">
        <f>ROUND(I267*H267,2)</f>
        <v>0</v>
      </c>
      <c r="BL267" s="17" t="s">
        <v>207</v>
      </c>
      <c r="BM267" s="238" t="s">
        <v>631</v>
      </c>
    </row>
    <row r="268" s="2" customFormat="1" ht="16.5" customHeight="1">
      <c r="A268" s="38"/>
      <c r="B268" s="39"/>
      <c r="C268" s="241" t="s">
        <v>632</v>
      </c>
      <c r="D268" s="241" t="s">
        <v>532</v>
      </c>
      <c r="E268" s="242" t="s">
        <v>633</v>
      </c>
      <c r="F268" s="243" t="s">
        <v>634</v>
      </c>
      <c r="G268" s="244" t="s">
        <v>145</v>
      </c>
      <c r="H268" s="245">
        <v>319</v>
      </c>
      <c r="I268" s="246"/>
      <c r="J268" s="247">
        <f>ROUND(I268*H268,2)</f>
        <v>0</v>
      </c>
      <c r="K268" s="248"/>
      <c r="L268" s="249"/>
      <c r="M268" s="250" t="s">
        <v>1</v>
      </c>
      <c r="N268" s="251" t="s">
        <v>42</v>
      </c>
      <c r="O268" s="91"/>
      <c r="P268" s="236">
        <f>O268*H268</f>
        <v>0</v>
      </c>
      <c r="Q268" s="236">
        <v>0.00050000000000000001</v>
      </c>
      <c r="R268" s="236">
        <f>Q268*H268</f>
        <v>0.1595</v>
      </c>
      <c r="S268" s="236">
        <v>0</v>
      </c>
      <c r="T268" s="236">
        <f>S268*H268</f>
        <v>0</v>
      </c>
      <c r="U268" s="237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276</v>
      </c>
      <c r="AT268" s="238" t="s">
        <v>532</v>
      </c>
      <c r="AU268" s="238" t="s">
        <v>85</v>
      </c>
      <c r="AY268" s="17" t="s">
        <v>141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85</v>
      </c>
      <c r="BK268" s="239">
        <f>ROUND(I268*H268,2)</f>
        <v>0</v>
      </c>
      <c r="BL268" s="17" t="s">
        <v>207</v>
      </c>
      <c r="BM268" s="238" t="s">
        <v>635</v>
      </c>
    </row>
    <row r="269" s="2" customFormat="1" ht="21.75" customHeight="1">
      <c r="A269" s="38"/>
      <c r="B269" s="39"/>
      <c r="C269" s="226" t="s">
        <v>636</v>
      </c>
      <c r="D269" s="226" t="s">
        <v>142</v>
      </c>
      <c r="E269" s="227" t="s">
        <v>637</v>
      </c>
      <c r="F269" s="228" t="s">
        <v>638</v>
      </c>
      <c r="G269" s="229" t="s">
        <v>193</v>
      </c>
      <c r="H269" s="230">
        <v>19.859999999999999</v>
      </c>
      <c r="I269" s="231"/>
      <c r="J269" s="232">
        <f>ROUND(I269*H269,2)</f>
        <v>0</v>
      </c>
      <c r="K269" s="233"/>
      <c r="L269" s="44"/>
      <c r="M269" s="234" t="s">
        <v>1</v>
      </c>
      <c r="N269" s="235" t="s">
        <v>42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6">
        <f>S269*H269</f>
        <v>0</v>
      </c>
      <c r="U269" s="23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207</v>
      </c>
      <c r="AT269" s="238" t="s">
        <v>142</v>
      </c>
      <c r="AU269" s="238" t="s">
        <v>85</v>
      </c>
      <c r="AY269" s="17" t="s">
        <v>141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85</v>
      </c>
      <c r="BK269" s="239">
        <f>ROUND(I269*H269,2)</f>
        <v>0</v>
      </c>
      <c r="BL269" s="17" t="s">
        <v>207</v>
      </c>
      <c r="BM269" s="238" t="s">
        <v>639</v>
      </c>
    </row>
    <row r="270" s="2" customFormat="1" ht="21.75" customHeight="1">
      <c r="A270" s="38"/>
      <c r="B270" s="39"/>
      <c r="C270" s="226" t="s">
        <v>640</v>
      </c>
      <c r="D270" s="226" t="s">
        <v>142</v>
      </c>
      <c r="E270" s="227" t="s">
        <v>641</v>
      </c>
      <c r="F270" s="228" t="s">
        <v>642</v>
      </c>
      <c r="G270" s="229" t="s">
        <v>193</v>
      </c>
      <c r="H270" s="230">
        <v>71.875</v>
      </c>
      <c r="I270" s="231"/>
      <c r="J270" s="232">
        <f>ROUND(I270*H270,2)</f>
        <v>0</v>
      </c>
      <c r="K270" s="233"/>
      <c r="L270" s="44"/>
      <c r="M270" s="234" t="s">
        <v>1</v>
      </c>
      <c r="N270" s="235" t="s">
        <v>42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6">
        <f>S270*H270</f>
        <v>0</v>
      </c>
      <c r="U270" s="237" t="s">
        <v>1</v>
      </c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207</v>
      </c>
      <c r="AT270" s="238" t="s">
        <v>142</v>
      </c>
      <c r="AU270" s="238" t="s">
        <v>85</v>
      </c>
      <c r="AY270" s="17" t="s">
        <v>141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85</v>
      </c>
      <c r="BK270" s="239">
        <f>ROUND(I270*H270,2)</f>
        <v>0</v>
      </c>
      <c r="BL270" s="17" t="s">
        <v>207</v>
      </c>
      <c r="BM270" s="238" t="s">
        <v>643</v>
      </c>
    </row>
    <row r="271" s="2" customFormat="1" ht="16.5" customHeight="1">
      <c r="A271" s="38"/>
      <c r="B271" s="39"/>
      <c r="C271" s="241" t="s">
        <v>644</v>
      </c>
      <c r="D271" s="241" t="s">
        <v>532</v>
      </c>
      <c r="E271" s="242" t="s">
        <v>645</v>
      </c>
      <c r="F271" s="243" t="s">
        <v>646</v>
      </c>
      <c r="G271" s="244" t="s">
        <v>193</v>
      </c>
      <c r="H271" s="245">
        <v>79.063000000000002</v>
      </c>
      <c r="I271" s="246"/>
      <c r="J271" s="247">
        <f>ROUND(I271*H271,2)</f>
        <v>0</v>
      </c>
      <c r="K271" s="248"/>
      <c r="L271" s="249"/>
      <c r="M271" s="250" t="s">
        <v>1</v>
      </c>
      <c r="N271" s="251" t="s">
        <v>42</v>
      </c>
      <c r="O271" s="91"/>
      <c r="P271" s="236">
        <f>O271*H271</f>
        <v>0</v>
      </c>
      <c r="Q271" s="236">
        <v>0.019199999999999998</v>
      </c>
      <c r="R271" s="236">
        <f>Q271*H271</f>
        <v>1.5180095999999999</v>
      </c>
      <c r="S271" s="236">
        <v>0</v>
      </c>
      <c r="T271" s="236">
        <f>S271*H271</f>
        <v>0</v>
      </c>
      <c r="U271" s="237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276</v>
      </c>
      <c r="AT271" s="238" t="s">
        <v>532</v>
      </c>
      <c r="AU271" s="238" t="s">
        <v>85</v>
      </c>
      <c r="AY271" s="17" t="s">
        <v>141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85</v>
      </c>
      <c r="BK271" s="239">
        <f>ROUND(I271*H271,2)</f>
        <v>0</v>
      </c>
      <c r="BL271" s="17" t="s">
        <v>207</v>
      </c>
      <c r="BM271" s="238" t="s">
        <v>647</v>
      </c>
    </row>
    <row r="272" s="2" customFormat="1" ht="33" customHeight="1">
      <c r="A272" s="38"/>
      <c r="B272" s="39"/>
      <c r="C272" s="226" t="s">
        <v>648</v>
      </c>
      <c r="D272" s="226" t="s">
        <v>142</v>
      </c>
      <c r="E272" s="227" t="s">
        <v>649</v>
      </c>
      <c r="F272" s="228" t="s">
        <v>650</v>
      </c>
      <c r="G272" s="229" t="s">
        <v>193</v>
      </c>
      <c r="H272" s="230">
        <v>71.875</v>
      </c>
      <c r="I272" s="231"/>
      <c r="J272" s="232">
        <f>ROUND(I272*H272,2)</f>
        <v>0</v>
      </c>
      <c r="K272" s="233"/>
      <c r="L272" s="44"/>
      <c r="M272" s="234" t="s">
        <v>1</v>
      </c>
      <c r="N272" s="235" t="s">
        <v>42</v>
      </c>
      <c r="O272" s="91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6">
        <f>S272*H272</f>
        <v>0</v>
      </c>
      <c r="U272" s="237" t="s">
        <v>1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207</v>
      </c>
      <c r="AT272" s="238" t="s">
        <v>142</v>
      </c>
      <c r="AU272" s="238" t="s">
        <v>85</v>
      </c>
      <c r="AY272" s="17" t="s">
        <v>141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85</v>
      </c>
      <c r="BK272" s="239">
        <f>ROUND(I272*H272,2)</f>
        <v>0</v>
      </c>
      <c r="BL272" s="17" t="s">
        <v>207</v>
      </c>
      <c r="BM272" s="238" t="s">
        <v>651</v>
      </c>
    </row>
    <row r="273" s="2" customFormat="1" ht="33" customHeight="1">
      <c r="A273" s="38"/>
      <c r="B273" s="39"/>
      <c r="C273" s="226" t="s">
        <v>652</v>
      </c>
      <c r="D273" s="226" t="s">
        <v>142</v>
      </c>
      <c r="E273" s="227" t="s">
        <v>653</v>
      </c>
      <c r="F273" s="228" t="s">
        <v>654</v>
      </c>
      <c r="G273" s="229" t="s">
        <v>193</v>
      </c>
      <c r="H273" s="230">
        <v>71.875</v>
      </c>
      <c r="I273" s="231"/>
      <c r="J273" s="232">
        <f>ROUND(I273*H273,2)</f>
        <v>0</v>
      </c>
      <c r="K273" s="233"/>
      <c r="L273" s="44"/>
      <c r="M273" s="234" t="s">
        <v>1</v>
      </c>
      <c r="N273" s="235" t="s">
        <v>42</v>
      </c>
      <c r="O273" s="91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6">
        <f>S273*H273</f>
        <v>0</v>
      </c>
      <c r="U273" s="237" t="s">
        <v>1</v>
      </c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207</v>
      </c>
      <c r="AT273" s="238" t="s">
        <v>142</v>
      </c>
      <c r="AU273" s="238" t="s">
        <v>85</v>
      </c>
      <c r="AY273" s="17" t="s">
        <v>141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85</v>
      </c>
      <c r="BK273" s="239">
        <f>ROUND(I273*H273,2)</f>
        <v>0</v>
      </c>
      <c r="BL273" s="17" t="s">
        <v>207</v>
      </c>
      <c r="BM273" s="238" t="s">
        <v>655</v>
      </c>
    </row>
    <row r="274" s="2" customFormat="1" ht="21.75" customHeight="1">
      <c r="A274" s="38"/>
      <c r="B274" s="39"/>
      <c r="C274" s="226" t="s">
        <v>656</v>
      </c>
      <c r="D274" s="226" t="s">
        <v>142</v>
      </c>
      <c r="E274" s="227" t="s">
        <v>657</v>
      </c>
      <c r="F274" s="228" t="s">
        <v>658</v>
      </c>
      <c r="G274" s="229" t="s">
        <v>193</v>
      </c>
      <c r="H274" s="230">
        <v>71.875</v>
      </c>
      <c r="I274" s="231"/>
      <c r="J274" s="232">
        <f>ROUND(I274*H274,2)</f>
        <v>0</v>
      </c>
      <c r="K274" s="233"/>
      <c r="L274" s="44"/>
      <c r="M274" s="234" t="s">
        <v>1</v>
      </c>
      <c r="N274" s="235" t="s">
        <v>42</v>
      </c>
      <c r="O274" s="91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6">
        <f>S274*H274</f>
        <v>0</v>
      </c>
      <c r="U274" s="237" t="s">
        <v>1</v>
      </c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207</v>
      </c>
      <c r="AT274" s="238" t="s">
        <v>142</v>
      </c>
      <c r="AU274" s="238" t="s">
        <v>85</v>
      </c>
      <c r="AY274" s="17" t="s">
        <v>141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85</v>
      </c>
      <c r="BK274" s="239">
        <f>ROUND(I274*H274,2)</f>
        <v>0</v>
      </c>
      <c r="BL274" s="17" t="s">
        <v>207</v>
      </c>
      <c r="BM274" s="238" t="s">
        <v>659</v>
      </c>
    </row>
    <row r="275" s="2" customFormat="1" ht="21.75" customHeight="1">
      <c r="A275" s="38"/>
      <c r="B275" s="39"/>
      <c r="C275" s="226" t="s">
        <v>660</v>
      </c>
      <c r="D275" s="226" t="s">
        <v>142</v>
      </c>
      <c r="E275" s="227" t="s">
        <v>661</v>
      </c>
      <c r="F275" s="228" t="s">
        <v>662</v>
      </c>
      <c r="G275" s="229" t="s">
        <v>193</v>
      </c>
      <c r="H275" s="230">
        <v>193.52500000000001</v>
      </c>
      <c r="I275" s="231"/>
      <c r="J275" s="232">
        <f>ROUND(I275*H275,2)</f>
        <v>0</v>
      </c>
      <c r="K275" s="233"/>
      <c r="L275" s="44"/>
      <c r="M275" s="234" t="s">
        <v>1</v>
      </c>
      <c r="N275" s="235" t="s">
        <v>42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6">
        <f>S275*H275</f>
        <v>0</v>
      </c>
      <c r="U275" s="237" t="s">
        <v>1</v>
      </c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207</v>
      </c>
      <c r="AT275" s="238" t="s">
        <v>142</v>
      </c>
      <c r="AU275" s="238" t="s">
        <v>85</v>
      </c>
      <c r="AY275" s="17" t="s">
        <v>141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85</v>
      </c>
      <c r="BK275" s="239">
        <f>ROUND(I275*H275,2)</f>
        <v>0</v>
      </c>
      <c r="BL275" s="17" t="s">
        <v>207</v>
      </c>
      <c r="BM275" s="238" t="s">
        <v>663</v>
      </c>
    </row>
    <row r="276" s="2" customFormat="1" ht="21.75" customHeight="1">
      <c r="A276" s="38"/>
      <c r="B276" s="39"/>
      <c r="C276" s="226" t="s">
        <v>664</v>
      </c>
      <c r="D276" s="226" t="s">
        <v>142</v>
      </c>
      <c r="E276" s="227" t="s">
        <v>629</v>
      </c>
      <c r="F276" s="228" t="s">
        <v>630</v>
      </c>
      <c r="G276" s="229" t="s">
        <v>539</v>
      </c>
      <c r="H276" s="230">
        <v>5.3710000000000004</v>
      </c>
      <c r="I276" s="231"/>
      <c r="J276" s="232">
        <f>ROUND(I276*H276,2)</f>
        <v>0</v>
      </c>
      <c r="K276" s="233"/>
      <c r="L276" s="44"/>
      <c r="M276" s="234" t="s">
        <v>1</v>
      </c>
      <c r="N276" s="235" t="s">
        <v>42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6">
        <f>S276*H276</f>
        <v>0</v>
      </c>
      <c r="U276" s="23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207</v>
      </c>
      <c r="AT276" s="238" t="s">
        <v>142</v>
      </c>
      <c r="AU276" s="238" t="s">
        <v>85</v>
      </c>
      <c r="AY276" s="17" t="s">
        <v>141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85</v>
      </c>
      <c r="BK276" s="239">
        <f>ROUND(I276*H276,2)</f>
        <v>0</v>
      </c>
      <c r="BL276" s="17" t="s">
        <v>207</v>
      </c>
      <c r="BM276" s="238" t="s">
        <v>665</v>
      </c>
    </row>
    <row r="277" s="11" customFormat="1" ht="25.92" customHeight="1">
      <c r="A277" s="11"/>
      <c r="B277" s="212"/>
      <c r="C277" s="213"/>
      <c r="D277" s="214" t="s">
        <v>76</v>
      </c>
      <c r="E277" s="215" t="s">
        <v>666</v>
      </c>
      <c r="F277" s="215" t="s">
        <v>667</v>
      </c>
      <c r="G277" s="213"/>
      <c r="H277" s="213"/>
      <c r="I277" s="216"/>
      <c r="J277" s="217">
        <f>BK277</f>
        <v>0</v>
      </c>
      <c r="K277" s="213"/>
      <c r="L277" s="218"/>
      <c r="M277" s="219"/>
      <c r="N277" s="220"/>
      <c r="O277" s="220"/>
      <c r="P277" s="221">
        <f>SUM(P278:P284)</f>
        <v>0</v>
      </c>
      <c r="Q277" s="220"/>
      <c r="R277" s="221">
        <f>SUM(R278:R284)</f>
        <v>0.98975018999999997</v>
      </c>
      <c r="S277" s="220"/>
      <c r="T277" s="221">
        <f>SUM(T278:T284)</f>
        <v>0</v>
      </c>
      <c r="U277" s="222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R277" s="223" t="s">
        <v>87</v>
      </c>
      <c r="AT277" s="224" t="s">
        <v>76</v>
      </c>
      <c r="AU277" s="224" t="s">
        <v>77</v>
      </c>
      <c r="AY277" s="223" t="s">
        <v>141</v>
      </c>
      <c r="BK277" s="225">
        <f>SUM(BK278:BK284)</f>
        <v>0</v>
      </c>
    </row>
    <row r="278" s="2" customFormat="1" ht="16.5" customHeight="1">
      <c r="A278" s="38"/>
      <c r="B278" s="39"/>
      <c r="C278" s="226" t="s">
        <v>668</v>
      </c>
      <c r="D278" s="226" t="s">
        <v>142</v>
      </c>
      <c r="E278" s="227" t="s">
        <v>669</v>
      </c>
      <c r="F278" s="228" t="s">
        <v>670</v>
      </c>
      <c r="G278" s="229" t="s">
        <v>193</v>
      </c>
      <c r="H278" s="230">
        <v>193.52500000000001</v>
      </c>
      <c r="I278" s="231"/>
      <c r="J278" s="232">
        <f>ROUND(I278*H278,2)</f>
        <v>0</v>
      </c>
      <c r="K278" s="233"/>
      <c r="L278" s="44"/>
      <c r="M278" s="234" t="s">
        <v>1</v>
      </c>
      <c r="N278" s="235" t="s">
        <v>42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6">
        <f>S278*H278</f>
        <v>0</v>
      </c>
      <c r="U278" s="237" t="s">
        <v>1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207</v>
      </c>
      <c r="AT278" s="238" t="s">
        <v>142</v>
      </c>
      <c r="AU278" s="238" t="s">
        <v>85</v>
      </c>
      <c r="AY278" s="17" t="s">
        <v>141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85</v>
      </c>
      <c r="BK278" s="239">
        <f>ROUND(I278*H278,2)</f>
        <v>0</v>
      </c>
      <c r="BL278" s="17" t="s">
        <v>207</v>
      </c>
      <c r="BM278" s="238" t="s">
        <v>671</v>
      </c>
    </row>
    <row r="279" s="2" customFormat="1" ht="33" customHeight="1">
      <c r="A279" s="38"/>
      <c r="B279" s="39"/>
      <c r="C279" s="241" t="s">
        <v>672</v>
      </c>
      <c r="D279" s="241" t="s">
        <v>532</v>
      </c>
      <c r="E279" s="242" t="s">
        <v>673</v>
      </c>
      <c r="F279" s="243" t="s">
        <v>674</v>
      </c>
      <c r="G279" s="244" t="s">
        <v>193</v>
      </c>
      <c r="H279" s="245">
        <v>212.87799999999999</v>
      </c>
      <c r="I279" s="246"/>
      <c r="J279" s="247">
        <f>ROUND(I279*H279,2)</f>
        <v>0</v>
      </c>
      <c r="K279" s="248"/>
      <c r="L279" s="249"/>
      <c r="M279" s="250" t="s">
        <v>1</v>
      </c>
      <c r="N279" s="251" t="s">
        <v>42</v>
      </c>
      <c r="O279" s="91"/>
      <c r="P279" s="236">
        <f>O279*H279</f>
        <v>0</v>
      </c>
      <c r="Q279" s="236">
        <v>0.0042900000000000004</v>
      </c>
      <c r="R279" s="236">
        <f>Q279*H279</f>
        <v>0.91324662000000001</v>
      </c>
      <c r="S279" s="236">
        <v>0</v>
      </c>
      <c r="T279" s="236">
        <f>S279*H279</f>
        <v>0</v>
      </c>
      <c r="U279" s="237" t="s">
        <v>1</v>
      </c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8" t="s">
        <v>276</v>
      </c>
      <c r="AT279" s="238" t="s">
        <v>532</v>
      </c>
      <c r="AU279" s="238" t="s">
        <v>85</v>
      </c>
      <c r="AY279" s="17" t="s">
        <v>141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7" t="s">
        <v>85</v>
      </c>
      <c r="BK279" s="239">
        <f>ROUND(I279*H279,2)</f>
        <v>0</v>
      </c>
      <c r="BL279" s="17" t="s">
        <v>207</v>
      </c>
      <c r="BM279" s="238" t="s">
        <v>675</v>
      </c>
    </row>
    <row r="280" s="12" customFormat="1">
      <c r="A280" s="12"/>
      <c r="B280" s="252"/>
      <c r="C280" s="253"/>
      <c r="D280" s="254" t="s">
        <v>676</v>
      </c>
      <c r="E280" s="255" t="s">
        <v>1</v>
      </c>
      <c r="F280" s="256" t="s">
        <v>677</v>
      </c>
      <c r="G280" s="253"/>
      <c r="H280" s="257">
        <v>212.87799999999999</v>
      </c>
      <c r="I280" s="258"/>
      <c r="J280" s="253"/>
      <c r="K280" s="253"/>
      <c r="L280" s="259"/>
      <c r="M280" s="260"/>
      <c r="N280" s="261"/>
      <c r="O280" s="261"/>
      <c r="P280" s="261"/>
      <c r="Q280" s="261"/>
      <c r="R280" s="261"/>
      <c r="S280" s="261"/>
      <c r="T280" s="261"/>
      <c r="U280" s="26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63" t="s">
        <v>676</v>
      </c>
      <c r="AU280" s="263" t="s">
        <v>85</v>
      </c>
      <c r="AV280" s="12" t="s">
        <v>87</v>
      </c>
      <c r="AW280" s="12" t="s">
        <v>34</v>
      </c>
      <c r="AX280" s="12" t="s">
        <v>85</v>
      </c>
      <c r="AY280" s="263" t="s">
        <v>141</v>
      </c>
    </row>
    <row r="281" s="2" customFormat="1" ht="16.5" customHeight="1">
      <c r="A281" s="38"/>
      <c r="B281" s="39"/>
      <c r="C281" s="226" t="s">
        <v>678</v>
      </c>
      <c r="D281" s="226" t="s">
        <v>142</v>
      </c>
      <c r="E281" s="227" t="s">
        <v>679</v>
      </c>
      <c r="F281" s="228" t="s">
        <v>680</v>
      </c>
      <c r="G281" s="229" t="s">
        <v>150</v>
      </c>
      <c r="H281" s="230">
        <v>162.12000000000001</v>
      </c>
      <c r="I281" s="231"/>
      <c r="J281" s="232">
        <f>ROUND(I281*H281,2)</f>
        <v>0</v>
      </c>
      <c r="K281" s="233"/>
      <c r="L281" s="44"/>
      <c r="M281" s="234" t="s">
        <v>1</v>
      </c>
      <c r="N281" s="235" t="s">
        <v>42</v>
      </c>
      <c r="O281" s="91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6">
        <f>S281*H281</f>
        <v>0</v>
      </c>
      <c r="U281" s="237" t="s">
        <v>1</v>
      </c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207</v>
      </c>
      <c r="AT281" s="238" t="s">
        <v>142</v>
      </c>
      <c r="AU281" s="238" t="s">
        <v>85</v>
      </c>
      <c r="AY281" s="17" t="s">
        <v>141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85</v>
      </c>
      <c r="BK281" s="239">
        <f>ROUND(I281*H281,2)</f>
        <v>0</v>
      </c>
      <c r="BL281" s="17" t="s">
        <v>207</v>
      </c>
      <c r="BM281" s="238" t="s">
        <v>681</v>
      </c>
    </row>
    <row r="282" s="2" customFormat="1" ht="33" customHeight="1">
      <c r="A282" s="38"/>
      <c r="B282" s="39"/>
      <c r="C282" s="241" t="s">
        <v>682</v>
      </c>
      <c r="D282" s="241" t="s">
        <v>532</v>
      </c>
      <c r="E282" s="242" t="s">
        <v>673</v>
      </c>
      <c r="F282" s="243" t="s">
        <v>674</v>
      </c>
      <c r="G282" s="244" t="s">
        <v>193</v>
      </c>
      <c r="H282" s="245">
        <v>17.832999999999998</v>
      </c>
      <c r="I282" s="246"/>
      <c r="J282" s="247">
        <f>ROUND(I282*H282,2)</f>
        <v>0</v>
      </c>
      <c r="K282" s="248"/>
      <c r="L282" s="249"/>
      <c r="M282" s="250" t="s">
        <v>1</v>
      </c>
      <c r="N282" s="251" t="s">
        <v>42</v>
      </c>
      <c r="O282" s="91"/>
      <c r="P282" s="236">
        <f>O282*H282</f>
        <v>0</v>
      </c>
      <c r="Q282" s="236">
        <v>0.0042900000000000004</v>
      </c>
      <c r="R282" s="236">
        <f>Q282*H282</f>
        <v>0.076503570000000007</v>
      </c>
      <c r="S282" s="236">
        <v>0</v>
      </c>
      <c r="T282" s="236">
        <f>S282*H282</f>
        <v>0</v>
      </c>
      <c r="U282" s="237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276</v>
      </c>
      <c r="AT282" s="238" t="s">
        <v>532</v>
      </c>
      <c r="AU282" s="238" t="s">
        <v>85</v>
      </c>
      <c r="AY282" s="17" t="s">
        <v>141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85</v>
      </c>
      <c r="BK282" s="239">
        <f>ROUND(I282*H282,2)</f>
        <v>0</v>
      </c>
      <c r="BL282" s="17" t="s">
        <v>207</v>
      </c>
      <c r="BM282" s="238" t="s">
        <v>683</v>
      </c>
    </row>
    <row r="283" s="12" customFormat="1">
      <c r="A283" s="12"/>
      <c r="B283" s="252"/>
      <c r="C283" s="253"/>
      <c r="D283" s="254" t="s">
        <v>676</v>
      </c>
      <c r="E283" s="255" t="s">
        <v>1</v>
      </c>
      <c r="F283" s="256" t="s">
        <v>684</v>
      </c>
      <c r="G283" s="253"/>
      <c r="H283" s="257">
        <v>17.832999999999998</v>
      </c>
      <c r="I283" s="258"/>
      <c r="J283" s="253"/>
      <c r="K283" s="253"/>
      <c r="L283" s="259"/>
      <c r="M283" s="260"/>
      <c r="N283" s="261"/>
      <c r="O283" s="261"/>
      <c r="P283" s="261"/>
      <c r="Q283" s="261"/>
      <c r="R283" s="261"/>
      <c r="S283" s="261"/>
      <c r="T283" s="261"/>
      <c r="U283" s="26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63" t="s">
        <v>676</v>
      </c>
      <c r="AU283" s="263" t="s">
        <v>85</v>
      </c>
      <c r="AV283" s="12" t="s">
        <v>87</v>
      </c>
      <c r="AW283" s="12" t="s">
        <v>34</v>
      </c>
      <c r="AX283" s="12" t="s">
        <v>85</v>
      </c>
      <c r="AY283" s="263" t="s">
        <v>141</v>
      </c>
    </row>
    <row r="284" s="2" customFormat="1" ht="21.75" customHeight="1">
      <c r="A284" s="38"/>
      <c r="B284" s="39"/>
      <c r="C284" s="226" t="s">
        <v>685</v>
      </c>
      <c r="D284" s="226" t="s">
        <v>142</v>
      </c>
      <c r="E284" s="227" t="s">
        <v>686</v>
      </c>
      <c r="F284" s="228" t="s">
        <v>687</v>
      </c>
      <c r="G284" s="229" t="s">
        <v>539</v>
      </c>
      <c r="H284" s="230">
        <v>0.91300000000000003</v>
      </c>
      <c r="I284" s="231"/>
      <c r="J284" s="232">
        <f>ROUND(I284*H284,2)</f>
        <v>0</v>
      </c>
      <c r="K284" s="233"/>
      <c r="L284" s="44"/>
      <c r="M284" s="234" t="s">
        <v>1</v>
      </c>
      <c r="N284" s="235" t="s">
        <v>42</v>
      </c>
      <c r="O284" s="91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6">
        <f>S284*H284</f>
        <v>0</v>
      </c>
      <c r="U284" s="23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207</v>
      </c>
      <c r="AT284" s="238" t="s">
        <v>142</v>
      </c>
      <c r="AU284" s="238" t="s">
        <v>85</v>
      </c>
      <c r="AY284" s="17" t="s">
        <v>141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85</v>
      </c>
      <c r="BK284" s="239">
        <f>ROUND(I284*H284,2)</f>
        <v>0</v>
      </c>
      <c r="BL284" s="17" t="s">
        <v>207</v>
      </c>
      <c r="BM284" s="238" t="s">
        <v>688</v>
      </c>
    </row>
    <row r="285" s="11" customFormat="1" ht="25.92" customHeight="1">
      <c r="A285" s="11"/>
      <c r="B285" s="212"/>
      <c r="C285" s="213"/>
      <c r="D285" s="214" t="s">
        <v>76</v>
      </c>
      <c r="E285" s="215" t="s">
        <v>689</v>
      </c>
      <c r="F285" s="215" t="s">
        <v>690</v>
      </c>
      <c r="G285" s="213"/>
      <c r="H285" s="213"/>
      <c r="I285" s="216"/>
      <c r="J285" s="217">
        <f>BK285</f>
        <v>0</v>
      </c>
      <c r="K285" s="213"/>
      <c r="L285" s="218"/>
      <c r="M285" s="219"/>
      <c r="N285" s="220"/>
      <c r="O285" s="220"/>
      <c r="P285" s="221">
        <f>SUM(P286:P287)</f>
        <v>0</v>
      </c>
      <c r="Q285" s="220"/>
      <c r="R285" s="221">
        <f>SUM(R286:R287)</f>
        <v>0</v>
      </c>
      <c r="S285" s="220"/>
      <c r="T285" s="221">
        <f>SUM(T286:T287)</f>
        <v>0</v>
      </c>
      <c r="U285" s="222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23" t="s">
        <v>87</v>
      </c>
      <c r="AT285" s="224" t="s">
        <v>76</v>
      </c>
      <c r="AU285" s="224" t="s">
        <v>77</v>
      </c>
      <c r="AY285" s="223" t="s">
        <v>141</v>
      </c>
      <c r="BK285" s="225">
        <f>SUM(BK286:BK287)</f>
        <v>0</v>
      </c>
    </row>
    <row r="286" s="2" customFormat="1" ht="21.75" customHeight="1">
      <c r="A286" s="38"/>
      <c r="B286" s="39"/>
      <c r="C286" s="226" t="s">
        <v>691</v>
      </c>
      <c r="D286" s="226" t="s">
        <v>142</v>
      </c>
      <c r="E286" s="227" t="s">
        <v>692</v>
      </c>
      <c r="F286" s="228" t="s">
        <v>693</v>
      </c>
      <c r="G286" s="229" t="s">
        <v>193</v>
      </c>
      <c r="H286" s="230">
        <v>265.39999999999998</v>
      </c>
      <c r="I286" s="231"/>
      <c r="J286" s="232">
        <f>ROUND(I286*H286,2)</f>
        <v>0</v>
      </c>
      <c r="K286" s="233"/>
      <c r="L286" s="44"/>
      <c r="M286" s="234" t="s">
        <v>1</v>
      </c>
      <c r="N286" s="235" t="s">
        <v>42</v>
      </c>
      <c r="O286" s="91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6">
        <f>S286*H286</f>
        <v>0</v>
      </c>
      <c r="U286" s="237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207</v>
      </c>
      <c r="AT286" s="238" t="s">
        <v>142</v>
      </c>
      <c r="AU286" s="238" t="s">
        <v>85</v>
      </c>
      <c r="AY286" s="17" t="s">
        <v>141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85</v>
      </c>
      <c r="BK286" s="239">
        <f>ROUND(I286*H286,2)</f>
        <v>0</v>
      </c>
      <c r="BL286" s="17" t="s">
        <v>207</v>
      </c>
      <c r="BM286" s="238" t="s">
        <v>694</v>
      </c>
    </row>
    <row r="287" s="2" customFormat="1" ht="21.75" customHeight="1">
      <c r="A287" s="38"/>
      <c r="B287" s="39"/>
      <c r="C287" s="226" t="s">
        <v>695</v>
      </c>
      <c r="D287" s="226" t="s">
        <v>142</v>
      </c>
      <c r="E287" s="227" t="s">
        <v>696</v>
      </c>
      <c r="F287" s="228" t="s">
        <v>697</v>
      </c>
      <c r="G287" s="229" t="s">
        <v>539</v>
      </c>
      <c r="H287" s="230">
        <v>0.010999999999999999</v>
      </c>
      <c r="I287" s="231"/>
      <c r="J287" s="232">
        <f>ROUND(I287*H287,2)</f>
        <v>0</v>
      </c>
      <c r="K287" s="233"/>
      <c r="L287" s="44"/>
      <c r="M287" s="234" t="s">
        <v>1</v>
      </c>
      <c r="N287" s="235" t="s">
        <v>42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6">
        <f>S287*H287</f>
        <v>0</v>
      </c>
      <c r="U287" s="237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207</v>
      </c>
      <c r="AT287" s="238" t="s">
        <v>142</v>
      </c>
      <c r="AU287" s="238" t="s">
        <v>85</v>
      </c>
      <c r="AY287" s="17" t="s">
        <v>141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85</v>
      </c>
      <c r="BK287" s="239">
        <f>ROUND(I287*H287,2)</f>
        <v>0</v>
      </c>
      <c r="BL287" s="17" t="s">
        <v>207</v>
      </c>
      <c r="BM287" s="238" t="s">
        <v>698</v>
      </c>
    </row>
    <row r="288" s="11" customFormat="1" ht="25.92" customHeight="1">
      <c r="A288" s="11"/>
      <c r="B288" s="212"/>
      <c r="C288" s="213"/>
      <c r="D288" s="214" t="s">
        <v>76</v>
      </c>
      <c r="E288" s="215" t="s">
        <v>699</v>
      </c>
      <c r="F288" s="215" t="s">
        <v>700</v>
      </c>
      <c r="G288" s="213"/>
      <c r="H288" s="213"/>
      <c r="I288" s="216"/>
      <c r="J288" s="217">
        <f>BK288</f>
        <v>0</v>
      </c>
      <c r="K288" s="213"/>
      <c r="L288" s="218"/>
      <c r="M288" s="219"/>
      <c r="N288" s="220"/>
      <c r="O288" s="220"/>
      <c r="P288" s="221">
        <f>SUM(P289:P296)</f>
        <v>0</v>
      </c>
      <c r="Q288" s="220"/>
      <c r="R288" s="221">
        <f>SUM(R289:R296)</f>
        <v>0</v>
      </c>
      <c r="S288" s="220"/>
      <c r="T288" s="221">
        <f>SUM(T289:T296)</f>
        <v>0</v>
      </c>
      <c r="U288" s="222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223" t="s">
        <v>85</v>
      </c>
      <c r="AT288" s="224" t="s">
        <v>76</v>
      </c>
      <c r="AU288" s="224" t="s">
        <v>77</v>
      </c>
      <c r="AY288" s="223" t="s">
        <v>141</v>
      </c>
      <c r="BK288" s="225">
        <f>SUM(BK289:BK296)</f>
        <v>0</v>
      </c>
    </row>
    <row r="289" s="2" customFormat="1" ht="16.5" customHeight="1">
      <c r="A289" s="38"/>
      <c r="B289" s="39"/>
      <c r="C289" s="226" t="s">
        <v>701</v>
      </c>
      <c r="D289" s="226" t="s">
        <v>142</v>
      </c>
      <c r="E289" s="227" t="s">
        <v>702</v>
      </c>
      <c r="F289" s="228" t="s">
        <v>703</v>
      </c>
      <c r="G289" s="229" t="s">
        <v>193</v>
      </c>
      <c r="H289" s="230">
        <v>1.575</v>
      </c>
      <c r="I289" s="231"/>
      <c r="J289" s="232">
        <f>ROUND(I289*H289,2)</f>
        <v>0</v>
      </c>
      <c r="K289" s="233"/>
      <c r="L289" s="44"/>
      <c r="M289" s="234" t="s">
        <v>1</v>
      </c>
      <c r="N289" s="235" t="s">
        <v>42</v>
      </c>
      <c r="O289" s="91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6">
        <f>S289*H289</f>
        <v>0</v>
      </c>
      <c r="U289" s="237" t="s">
        <v>1</v>
      </c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156</v>
      </c>
      <c r="AT289" s="238" t="s">
        <v>142</v>
      </c>
      <c r="AU289" s="238" t="s">
        <v>85</v>
      </c>
      <c r="AY289" s="17" t="s">
        <v>141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85</v>
      </c>
      <c r="BK289" s="239">
        <f>ROUND(I289*H289,2)</f>
        <v>0</v>
      </c>
      <c r="BL289" s="17" t="s">
        <v>156</v>
      </c>
      <c r="BM289" s="238" t="s">
        <v>704</v>
      </c>
    </row>
    <row r="290" s="2" customFormat="1" ht="16.5" customHeight="1">
      <c r="A290" s="38"/>
      <c r="B290" s="39"/>
      <c r="C290" s="226" t="s">
        <v>705</v>
      </c>
      <c r="D290" s="226" t="s">
        <v>142</v>
      </c>
      <c r="E290" s="227" t="s">
        <v>706</v>
      </c>
      <c r="F290" s="228" t="s">
        <v>707</v>
      </c>
      <c r="G290" s="229" t="s">
        <v>193</v>
      </c>
      <c r="H290" s="230">
        <v>1.575</v>
      </c>
      <c r="I290" s="231"/>
      <c r="J290" s="232">
        <f>ROUND(I290*H290,2)</f>
        <v>0</v>
      </c>
      <c r="K290" s="233"/>
      <c r="L290" s="44"/>
      <c r="M290" s="234" t="s">
        <v>1</v>
      </c>
      <c r="N290" s="235" t="s">
        <v>42</v>
      </c>
      <c r="O290" s="91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6">
        <f>S290*H290</f>
        <v>0</v>
      </c>
      <c r="U290" s="237" t="s">
        <v>1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156</v>
      </c>
      <c r="AT290" s="238" t="s">
        <v>142</v>
      </c>
      <c r="AU290" s="238" t="s">
        <v>85</v>
      </c>
      <c r="AY290" s="17" t="s">
        <v>141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85</v>
      </c>
      <c r="BK290" s="239">
        <f>ROUND(I290*H290,2)</f>
        <v>0</v>
      </c>
      <c r="BL290" s="17" t="s">
        <v>156</v>
      </c>
      <c r="BM290" s="238" t="s">
        <v>708</v>
      </c>
    </row>
    <row r="291" s="2" customFormat="1" ht="21.75" customHeight="1">
      <c r="A291" s="38"/>
      <c r="B291" s="39"/>
      <c r="C291" s="226" t="s">
        <v>709</v>
      </c>
      <c r="D291" s="226" t="s">
        <v>142</v>
      </c>
      <c r="E291" s="227" t="s">
        <v>710</v>
      </c>
      <c r="F291" s="228" t="s">
        <v>711</v>
      </c>
      <c r="G291" s="229" t="s">
        <v>193</v>
      </c>
      <c r="H291" s="230">
        <v>1.575</v>
      </c>
      <c r="I291" s="231"/>
      <c r="J291" s="232">
        <f>ROUND(I291*H291,2)</f>
        <v>0</v>
      </c>
      <c r="K291" s="233"/>
      <c r="L291" s="44"/>
      <c r="M291" s="234" t="s">
        <v>1</v>
      </c>
      <c r="N291" s="235" t="s">
        <v>42</v>
      </c>
      <c r="O291" s="91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6">
        <f>S291*H291</f>
        <v>0</v>
      </c>
      <c r="U291" s="237" t="s">
        <v>1</v>
      </c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8" t="s">
        <v>156</v>
      </c>
      <c r="AT291" s="238" t="s">
        <v>142</v>
      </c>
      <c r="AU291" s="238" t="s">
        <v>85</v>
      </c>
      <c r="AY291" s="17" t="s">
        <v>141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7" t="s">
        <v>85</v>
      </c>
      <c r="BK291" s="239">
        <f>ROUND(I291*H291,2)</f>
        <v>0</v>
      </c>
      <c r="BL291" s="17" t="s">
        <v>156</v>
      </c>
      <c r="BM291" s="238" t="s">
        <v>712</v>
      </c>
    </row>
    <row r="292" s="2" customFormat="1" ht="21.75" customHeight="1">
      <c r="A292" s="38"/>
      <c r="B292" s="39"/>
      <c r="C292" s="226" t="s">
        <v>713</v>
      </c>
      <c r="D292" s="226" t="s">
        <v>142</v>
      </c>
      <c r="E292" s="227" t="s">
        <v>714</v>
      </c>
      <c r="F292" s="228" t="s">
        <v>715</v>
      </c>
      <c r="G292" s="229" t="s">
        <v>193</v>
      </c>
      <c r="H292" s="230">
        <v>1.575</v>
      </c>
      <c r="I292" s="231"/>
      <c r="J292" s="232">
        <f>ROUND(I292*H292,2)</f>
        <v>0</v>
      </c>
      <c r="K292" s="233"/>
      <c r="L292" s="44"/>
      <c r="M292" s="234" t="s">
        <v>1</v>
      </c>
      <c r="N292" s="235" t="s">
        <v>42</v>
      </c>
      <c r="O292" s="91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6">
        <f>S292*H292</f>
        <v>0</v>
      </c>
      <c r="U292" s="23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156</v>
      </c>
      <c r="AT292" s="238" t="s">
        <v>142</v>
      </c>
      <c r="AU292" s="238" t="s">
        <v>85</v>
      </c>
      <c r="AY292" s="17" t="s">
        <v>141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85</v>
      </c>
      <c r="BK292" s="239">
        <f>ROUND(I292*H292,2)</f>
        <v>0</v>
      </c>
      <c r="BL292" s="17" t="s">
        <v>156</v>
      </c>
      <c r="BM292" s="238" t="s">
        <v>716</v>
      </c>
    </row>
    <row r="293" s="2" customFormat="1" ht="16.5" customHeight="1">
      <c r="A293" s="38"/>
      <c r="B293" s="39"/>
      <c r="C293" s="226" t="s">
        <v>717</v>
      </c>
      <c r="D293" s="226" t="s">
        <v>142</v>
      </c>
      <c r="E293" s="227" t="s">
        <v>718</v>
      </c>
      <c r="F293" s="228" t="s">
        <v>719</v>
      </c>
      <c r="G293" s="229" t="s">
        <v>193</v>
      </c>
      <c r="H293" s="230">
        <v>1.7330000000000001</v>
      </c>
      <c r="I293" s="231"/>
      <c r="J293" s="232">
        <f>ROUND(I293*H293,2)</f>
        <v>0</v>
      </c>
      <c r="K293" s="233"/>
      <c r="L293" s="44"/>
      <c r="M293" s="234" t="s">
        <v>1</v>
      </c>
      <c r="N293" s="235" t="s">
        <v>42</v>
      </c>
      <c r="O293" s="91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6">
        <f>S293*H293</f>
        <v>0</v>
      </c>
      <c r="U293" s="237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156</v>
      </c>
      <c r="AT293" s="238" t="s">
        <v>142</v>
      </c>
      <c r="AU293" s="238" t="s">
        <v>85</v>
      </c>
      <c r="AY293" s="17" t="s">
        <v>141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85</v>
      </c>
      <c r="BK293" s="239">
        <f>ROUND(I293*H293,2)</f>
        <v>0</v>
      </c>
      <c r="BL293" s="17" t="s">
        <v>156</v>
      </c>
      <c r="BM293" s="238" t="s">
        <v>720</v>
      </c>
    </row>
    <row r="294" s="2" customFormat="1" ht="21.75" customHeight="1">
      <c r="A294" s="38"/>
      <c r="B294" s="39"/>
      <c r="C294" s="226" t="s">
        <v>721</v>
      </c>
      <c r="D294" s="226" t="s">
        <v>142</v>
      </c>
      <c r="E294" s="227" t="s">
        <v>722</v>
      </c>
      <c r="F294" s="228" t="s">
        <v>723</v>
      </c>
      <c r="G294" s="229" t="s">
        <v>193</v>
      </c>
      <c r="H294" s="230">
        <v>1.575</v>
      </c>
      <c r="I294" s="231"/>
      <c r="J294" s="232">
        <f>ROUND(I294*H294,2)</f>
        <v>0</v>
      </c>
      <c r="K294" s="233"/>
      <c r="L294" s="44"/>
      <c r="M294" s="234" t="s">
        <v>1</v>
      </c>
      <c r="N294" s="235" t="s">
        <v>42</v>
      </c>
      <c r="O294" s="91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6">
        <f>S294*H294</f>
        <v>0</v>
      </c>
      <c r="U294" s="237" t="s">
        <v>1</v>
      </c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8" t="s">
        <v>156</v>
      </c>
      <c r="AT294" s="238" t="s">
        <v>142</v>
      </c>
      <c r="AU294" s="238" t="s">
        <v>85</v>
      </c>
      <c r="AY294" s="17" t="s">
        <v>141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85</v>
      </c>
      <c r="BK294" s="239">
        <f>ROUND(I294*H294,2)</f>
        <v>0</v>
      </c>
      <c r="BL294" s="17" t="s">
        <v>156</v>
      </c>
      <c r="BM294" s="238" t="s">
        <v>724</v>
      </c>
    </row>
    <row r="295" s="2" customFormat="1" ht="21.75" customHeight="1">
      <c r="A295" s="38"/>
      <c r="B295" s="39"/>
      <c r="C295" s="226" t="s">
        <v>725</v>
      </c>
      <c r="D295" s="226" t="s">
        <v>142</v>
      </c>
      <c r="E295" s="227" t="s">
        <v>726</v>
      </c>
      <c r="F295" s="228" t="s">
        <v>727</v>
      </c>
      <c r="G295" s="229" t="s">
        <v>193</v>
      </c>
      <c r="H295" s="230">
        <v>1.575</v>
      </c>
      <c r="I295" s="231"/>
      <c r="J295" s="232">
        <f>ROUND(I295*H295,2)</f>
        <v>0</v>
      </c>
      <c r="K295" s="233"/>
      <c r="L295" s="44"/>
      <c r="M295" s="234" t="s">
        <v>1</v>
      </c>
      <c r="N295" s="235" t="s">
        <v>42</v>
      </c>
      <c r="O295" s="91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6">
        <f>S295*H295</f>
        <v>0</v>
      </c>
      <c r="U295" s="237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156</v>
      </c>
      <c r="AT295" s="238" t="s">
        <v>142</v>
      </c>
      <c r="AU295" s="238" t="s">
        <v>85</v>
      </c>
      <c r="AY295" s="17" t="s">
        <v>141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85</v>
      </c>
      <c r="BK295" s="239">
        <f>ROUND(I295*H295,2)</f>
        <v>0</v>
      </c>
      <c r="BL295" s="17" t="s">
        <v>156</v>
      </c>
      <c r="BM295" s="238" t="s">
        <v>728</v>
      </c>
    </row>
    <row r="296" s="2" customFormat="1" ht="21.75" customHeight="1">
      <c r="A296" s="38"/>
      <c r="B296" s="39"/>
      <c r="C296" s="226" t="s">
        <v>729</v>
      </c>
      <c r="D296" s="226" t="s">
        <v>142</v>
      </c>
      <c r="E296" s="227" t="s">
        <v>730</v>
      </c>
      <c r="F296" s="228" t="s">
        <v>731</v>
      </c>
      <c r="G296" s="229" t="s">
        <v>303</v>
      </c>
      <c r="H296" s="240"/>
      <c r="I296" s="231"/>
      <c r="J296" s="232">
        <f>ROUND(I296*H296,2)</f>
        <v>0</v>
      </c>
      <c r="K296" s="233"/>
      <c r="L296" s="44"/>
      <c r="M296" s="234" t="s">
        <v>1</v>
      </c>
      <c r="N296" s="235" t="s">
        <v>42</v>
      </c>
      <c r="O296" s="91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6">
        <f>S296*H296</f>
        <v>0</v>
      </c>
      <c r="U296" s="237" t="s">
        <v>1</v>
      </c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8" t="s">
        <v>156</v>
      </c>
      <c r="AT296" s="238" t="s">
        <v>142</v>
      </c>
      <c r="AU296" s="238" t="s">
        <v>85</v>
      </c>
      <c r="AY296" s="17" t="s">
        <v>141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85</v>
      </c>
      <c r="BK296" s="239">
        <f>ROUND(I296*H296,2)</f>
        <v>0</v>
      </c>
      <c r="BL296" s="17" t="s">
        <v>156</v>
      </c>
      <c r="BM296" s="238" t="s">
        <v>732</v>
      </c>
    </row>
    <row r="297" s="11" customFormat="1" ht="25.92" customHeight="1">
      <c r="A297" s="11"/>
      <c r="B297" s="212"/>
      <c r="C297" s="213"/>
      <c r="D297" s="214" t="s">
        <v>76</v>
      </c>
      <c r="E297" s="215" t="s">
        <v>733</v>
      </c>
      <c r="F297" s="215" t="s">
        <v>734</v>
      </c>
      <c r="G297" s="213"/>
      <c r="H297" s="213"/>
      <c r="I297" s="216"/>
      <c r="J297" s="217">
        <f>BK297</f>
        <v>0</v>
      </c>
      <c r="K297" s="213"/>
      <c r="L297" s="218"/>
      <c r="M297" s="219"/>
      <c r="N297" s="220"/>
      <c r="O297" s="220"/>
      <c r="P297" s="221">
        <f>SUM(P298:P301)</f>
        <v>0</v>
      </c>
      <c r="Q297" s="220"/>
      <c r="R297" s="221">
        <f>SUM(R298:R301)</f>
        <v>0</v>
      </c>
      <c r="S297" s="220"/>
      <c r="T297" s="221">
        <f>SUM(T298:T301)</f>
        <v>0</v>
      </c>
      <c r="U297" s="222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23" t="s">
        <v>85</v>
      </c>
      <c r="AT297" s="224" t="s">
        <v>76</v>
      </c>
      <c r="AU297" s="224" t="s">
        <v>77</v>
      </c>
      <c r="AY297" s="223" t="s">
        <v>141</v>
      </c>
      <c r="BK297" s="225">
        <f>SUM(BK298:BK301)</f>
        <v>0</v>
      </c>
    </row>
    <row r="298" s="2" customFormat="1" ht="21.75" customHeight="1">
      <c r="A298" s="38"/>
      <c r="B298" s="39"/>
      <c r="C298" s="226" t="s">
        <v>735</v>
      </c>
      <c r="D298" s="226" t="s">
        <v>142</v>
      </c>
      <c r="E298" s="227" t="s">
        <v>736</v>
      </c>
      <c r="F298" s="228" t="s">
        <v>737</v>
      </c>
      <c r="G298" s="229" t="s">
        <v>193</v>
      </c>
      <c r="H298" s="230">
        <v>915.53099999999995</v>
      </c>
      <c r="I298" s="231"/>
      <c r="J298" s="232">
        <f>ROUND(I298*H298,2)</f>
        <v>0</v>
      </c>
      <c r="K298" s="233"/>
      <c r="L298" s="44"/>
      <c r="M298" s="234" t="s">
        <v>1</v>
      </c>
      <c r="N298" s="235" t="s">
        <v>42</v>
      </c>
      <c r="O298" s="91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6">
        <f>S298*H298</f>
        <v>0</v>
      </c>
      <c r="U298" s="237" t="s">
        <v>1</v>
      </c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8" t="s">
        <v>156</v>
      </c>
      <c r="AT298" s="238" t="s">
        <v>142</v>
      </c>
      <c r="AU298" s="238" t="s">
        <v>85</v>
      </c>
      <c r="AY298" s="17" t="s">
        <v>141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7" t="s">
        <v>85</v>
      </c>
      <c r="BK298" s="239">
        <f>ROUND(I298*H298,2)</f>
        <v>0</v>
      </c>
      <c r="BL298" s="17" t="s">
        <v>156</v>
      </c>
      <c r="BM298" s="238" t="s">
        <v>738</v>
      </c>
    </row>
    <row r="299" s="2" customFormat="1" ht="16.5" customHeight="1">
      <c r="A299" s="38"/>
      <c r="B299" s="39"/>
      <c r="C299" s="226" t="s">
        <v>739</v>
      </c>
      <c r="D299" s="226" t="s">
        <v>142</v>
      </c>
      <c r="E299" s="227" t="s">
        <v>740</v>
      </c>
      <c r="F299" s="228" t="s">
        <v>741</v>
      </c>
      <c r="G299" s="229" t="s">
        <v>193</v>
      </c>
      <c r="H299" s="230">
        <v>108.23</v>
      </c>
      <c r="I299" s="231"/>
      <c r="J299" s="232">
        <f>ROUND(I299*H299,2)</f>
        <v>0</v>
      </c>
      <c r="K299" s="233"/>
      <c r="L299" s="44"/>
      <c r="M299" s="234" t="s">
        <v>1</v>
      </c>
      <c r="N299" s="235" t="s">
        <v>42</v>
      </c>
      <c r="O299" s="91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6">
        <f>S299*H299</f>
        <v>0</v>
      </c>
      <c r="U299" s="23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8" t="s">
        <v>156</v>
      </c>
      <c r="AT299" s="238" t="s">
        <v>142</v>
      </c>
      <c r="AU299" s="238" t="s">
        <v>85</v>
      </c>
      <c r="AY299" s="17" t="s">
        <v>141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7" t="s">
        <v>85</v>
      </c>
      <c r="BK299" s="239">
        <f>ROUND(I299*H299,2)</f>
        <v>0</v>
      </c>
      <c r="BL299" s="17" t="s">
        <v>156</v>
      </c>
      <c r="BM299" s="238" t="s">
        <v>742</v>
      </c>
    </row>
    <row r="300" s="2" customFormat="1" ht="21.75" customHeight="1">
      <c r="A300" s="38"/>
      <c r="B300" s="39"/>
      <c r="C300" s="226" t="s">
        <v>743</v>
      </c>
      <c r="D300" s="226" t="s">
        <v>142</v>
      </c>
      <c r="E300" s="227" t="s">
        <v>744</v>
      </c>
      <c r="F300" s="228" t="s">
        <v>745</v>
      </c>
      <c r="G300" s="229" t="s">
        <v>193</v>
      </c>
      <c r="H300" s="230">
        <v>915.53099999999995</v>
      </c>
      <c r="I300" s="231"/>
      <c r="J300" s="232">
        <f>ROUND(I300*H300,2)</f>
        <v>0</v>
      </c>
      <c r="K300" s="233"/>
      <c r="L300" s="44"/>
      <c r="M300" s="234" t="s">
        <v>1</v>
      </c>
      <c r="N300" s="235" t="s">
        <v>42</v>
      </c>
      <c r="O300" s="91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6">
        <f>S300*H300</f>
        <v>0</v>
      </c>
      <c r="U300" s="237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8" t="s">
        <v>156</v>
      </c>
      <c r="AT300" s="238" t="s">
        <v>142</v>
      </c>
      <c r="AU300" s="238" t="s">
        <v>85</v>
      </c>
      <c r="AY300" s="17" t="s">
        <v>141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7" t="s">
        <v>85</v>
      </c>
      <c r="BK300" s="239">
        <f>ROUND(I300*H300,2)</f>
        <v>0</v>
      </c>
      <c r="BL300" s="17" t="s">
        <v>156</v>
      </c>
      <c r="BM300" s="238" t="s">
        <v>746</v>
      </c>
    </row>
    <row r="301" s="2" customFormat="1" ht="21.75" customHeight="1">
      <c r="A301" s="38"/>
      <c r="B301" s="39"/>
      <c r="C301" s="226" t="s">
        <v>747</v>
      </c>
      <c r="D301" s="226" t="s">
        <v>142</v>
      </c>
      <c r="E301" s="227" t="s">
        <v>748</v>
      </c>
      <c r="F301" s="228" t="s">
        <v>749</v>
      </c>
      <c r="G301" s="229" t="s">
        <v>193</v>
      </c>
      <c r="H301" s="230">
        <v>915.53099999999995</v>
      </c>
      <c r="I301" s="231"/>
      <c r="J301" s="232">
        <f>ROUND(I301*H301,2)</f>
        <v>0</v>
      </c>
      <c r="K301" s="233"/>
      <c r="L301" s="44"/>
      <c r="M301" s="234" t="s">
        <v>1</v>
      </c>
      <c r="N301" s="235" t="s">
        <v>42</v>
      </c>
      <c r="O301" s="91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6">
        <f>S301*H301</f>
        <v>0</v>
      </c>
      <c r="U301" s="23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156</v>
      </c>
      <c r="AT301" s="238" t="s">
        <v>142</v>
      </c>
      <c r="AU301" s="238" t="s">
        <v>85</v>
      </c>
      <c r="AY301" s="17" t="s">
        <v>141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85</v>
      </c>
      <c r="BK301" s="239">
        <f>ROUND(I301*H301,2)</f>
        <v>0</v>
      </c>
      <c r="BL301" s="17" t="s">
        <v>156</v>
      </c>
      <c r="BM301" s="238" t="s">
        <v>750</v>
      </c>
    </row>
    <row r="302" s="11" customFormat="1" ht="25.92" customHeight="1">
      <c r="A302" s="11"/>
      <c r="B302" s="212"/>
      <c r="C302" s="213"/>
      <c r="D302" s="214" t="s">
        <v>76</v>
      </c>
      <c r="E302" s="215" t="s">
        <v>751</v>
      </c>
      <c r="F302" s="215" t="s">
        <v>752</v>
      </c>
      <c r="G302" s="213"/>
      <c r="H302" s="213"/>
      <c r="I302" s="216"/>
      <c r="J302" s="217">
        <f>BK302</f>
        <v>0</v>
      </c>
      <c r="K302" s="213"/>
      <c r="L302" s="218"/>
      <c r="M302" s="219"/>
      <c r="N302" s="220"/>
      <c r="O302" s="220"/>
      <c r="P302" s="221">
        <f>SUM(P303:P305)</f>
        <v>0</v>
      </c>
      <c r="Q302" s="220"/>
      <c r="R302" s="221">
        <f>SUM(R303:R305)</f>
        <v>0</v>
      </c>
      <c r="S302" s="220"/>
      <c r="T302" s="221">
        <f>SUM(T303:T305)</f>
        <v>0</v>
      </c>
      <c r="U302" s="222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223" t="s">
        <v>87</v>
      </c>
      <c r="AT302" s="224" t="s">
        <v>76</v>
      </c>
      <c r="AU302" s="224" t="s">
        <v>77</v>
      </c>
      <c r="AY302" s="223" t="s">
        <v>141</v>
      </c>
      <c r="BK302" s="225">
        <f>SUM(BK303:BK305)</f>
        <v>0</v>
      </c>
    </row>
    <row r="303" s="2" customFormat="1" ht="21.75" customHeight="1">
      <c r="A303" s="38"/>
      <c r="B303" s="39"/>
      <c r="C303" s="226" t="s">
        <v>753</v>
      </c>
      <c r="D303" s="226" t="s">
        <v>142</v>
      </c>
      <c r="E303" s="227" t="s">
        <v>754</v>
      </c>
      <c r="F303" s="228" t="s">
        <v>755</v>
      </c>
      <c r="G303" s="229" t="s">
        <v>193</v>
      </c>
      <c r="H303" s="230">
        <v>27.648</v>
      </c>
      <c r="I303" s="231"/>
      <c r="J303" s="232">
        <f>ROUND(I303*H303,2)</f>
        <v>0</v>
      </c>
      <c r="K303" s="233"/>
      <c r="L303" s="44"/>
      <c r="M303" s="234" t="s">
        <v>1</v>
      </c>
      <c r="N303" s="235" t="s">
        <v>42</v>
      </c>
      <c r="O303" s="91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6">
        <f>S303*H303</f>
        <v>0</v>
      </c>
      <c r="U303" s="237" t="s">
        <v>1</v>
      </c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8" t="s">
        <v>207</v>
      </c>
      <c r="AT303" s="238" t="s">
        <v>142</v>
      </c>
      <c r="AU303" s="238" t="s">
        <v>85</v>
      </c>
      <c r="AY303" s="17" t="s">
        <v>141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7" t="s">
        <v>85</v>
      </c>
      <c r="BK303" s="239">
        <f>ROUND(I303*H303,2)</f>
        <v>0</v>
      </c>
      <c r="BL303" s="17" t="s">
        <v>207</v>
      </c>
      <c r="BM303" s="238" t="s">
        <v>756</v>
      </c>
    </row>
    <row r="304" s="2" customFormat="1" ht="16.5" customHeight="1">
      <c r="A304" s="38"/>
      <c r="B304" s="39"/>
      <c r="C304" s="226" t="s">
        <v>757</v>
      </c>
      <c r="D304" s="226" t="s">
        <v>142</v>
      </c>
      <c r="E304" s="227" t="s">
        <v>758</v>
      </c>
      <c r="F304" s="228" t="s">
        <v>759</v>
      </c>
      <c r="G304" s="229" t="s">
        <v>193</v>
      </c>
      <c r="H304" s="230">
        <v>27.648</v>
      </c>
      <c r="I304" s="231"/>
      <c r="J304" s="232">
        <f>ROUND(I304*H304,2)</f>
        <v>0</v>
      </c>
      <c r="K304" s="233"/>
      <c r="L304" s="44"/>
      <c r="M304" s="234" t="s">
        <v>1</v>
      </c>
      <c r="N304" s="235" t="s">
        <v>42</v>
      </c>
      <c r="O304" s="91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6">
        <f>S304*H304</f>
        <v>0</v>
      </c>
      <c r="U304" s="237" t="s">
        <v>1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207</v>
      </c>
      <c r="AT304" s="238" t="s">
        <v>142</v>
      </c>
      <c r="AU304" s="238" t="s">
        <v>85</v>
      </c>
      <c r="AY304" s="17" t="s">
        <v>141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85</v>
      </c>
      <c r="BK304" s="239">
        <f>ROUND(I304*H304,2)</f>
        <v>0</v>
      </c>
      <c r="BL304" s="17" t="s">
        <v>207</v>
      </c>
      <c r="BM304" s="238" t="s">
        <v>760</v>
      </c>
    </row>
    <row r="305" s="2" customFormat="1" ht="21.75" customHeight="1">
      <c r="A305" s="38"/>
      <c r="B305" s="39"/>
      <c r="C305" s="226" t="s">
        <v>761</v>
      </c>
      <c r="D305" s="226" t="s">
        <v>142</v>
      </c>
      <c r="E305" s="227" t="s">
        <v>762</v>
      </c>
      <c r="F305" s="228" t="s">
        <v>763</v>
      </c>
      <c r="G305" s="229" t="s">
        <v>539</v>
      </c>
      <c r="H305" s="230">
        <v>0.025000000000000001</v>
      </c>
      <c r="I305" s="231"/>
      <c r="J305" s="232">
        <f>ROUND(I305*H305,2)</f>
        <v>0</v>
      </c>
      <c r="K305" s="233"/>
      <c r="L305" s="44"/>
      <c r="M305" s="234" t="s">
        <v>1</v>
      </c>
      <c r="N305" s="235" t="s">
        <v>42</v>
      </c>
      <c r="O305" s="91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6">
        <f>S305*H305</f>
        <v>0</v>
      </c>
      <c r="U305" s="237" t="s">
        <v>1</v>
      </c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8" t="s">
        <v>207</v>
      </c>
      <c r="AT305" s="238" t="s">
        <v>142</v>
      </c>
      <c r="AU305" s="238" t="s">
        <v>85</v>
      </c>
      <c r="AY305" s="17" t="s">
        <v>141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7" t="s">
        <v>85</v>
      </c>
      <c r="BK305" s="239">
        <f>ROUND(I305*H305,2)</f>
        <v>0</v>
      </c>
      <c r="BL305" s="17" t="s">
        <v>207</v>
      </c>
      <c r="BM305" s="238" t="s">
        <v>764</v>
      </c>
    </row>
    <row r="306" s="11" customFormat="1" ht="25.92" customHeight="1">
      <c r="A306" s="11"/>
      <c r="B306" s="212"/>
      <c r="C306" s="213"/>
      <c r="D306" s="214" t="s">
        <v>76</v>
      </c>
      <c r="E306" s="215" t="s">
        <v>765</v>
      </c>
      <c r="F306" s="215" t="s">
        <v>766</v>
      </c>
      <c r="G306" s="213"/>
      <c r="H306" s="213"/>
      <c r="I306" s="216"/>
      <c r="J306" s="217">
        <f>BK306</f>
        <v>0</v>
      </c>
      <c r="K306" s="213"/>
      <c r="L306" s="218"/>
      <c r="M306" s="219"/>
      <c r="N306" s="220"/>
      <c r="O306" s="220"/>
      <c r="P306" s="221">
        <f>P307</f>
        <v>0</v>
      </c>
      <c r="Q306" s="220"/>
      <c r="R306" s="221">
        <f>R307</f>
        <v>0</v>
      </c>
      <c r="S306" s="220"/>
      <c r="T306" s="221">
        <f>T307</f>
        <v>0</v>
      </c>
      <c r="U306" s="222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R306" s="223" t="s">
        <v>87</v>
      </c>
      <c r="AT306" s="224" t="s">
        <v>76</v>
      </c>
      <c r="AU306" s="224" t="s">
        <v>77</v>
      </c>
      <c r="AY306" s="223" t="s">
        <v>141</v>
      </c>
      <c r="BK306" s="225">
        <f>BK307</f>
        <v>0</v>
      </c>
    </row>
    <row r="307" s="2" customFormat="1" ht="21.75" customHeight="1">
      <c r="A307" s="38"/>
      <c r="B307" s="39"/>
      <c r="C307" s="226" t="s">
        <v>767</v>
      </c>
      <c r="D307" s="226" t="s">
        <v>142</v>
      </c>
      <c r="E307" s="227" t="s">
        <v>768</v>
      </c>
      <c r="F307" s="228" t="s">
        <v>769</v>
      </c>
      <c r="G307" s="229" t="s">
        <v>193</v>
      </c>
      <c r="H307" s="230">
        <v>10.428000000000001</v>
      </c>
      <c r="I307" s="231"/>
      <c r="J307" s="232">
        <f>ROUND(I307*H307,2)</f>
        <v>0</v>
      </c>
      <c r="K307" s="233"/>
      <c r="L307" s="44"/>
      <c r="M307" s="234" t="s">
        <v>1</v>
      </c>
      <c r="N307" s="235" t="s">
        <v>42</v>
      </c>
      <c r="O307" s="91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6">
        <f>S307*H307</f>
        <v>0</v>
      </c>
      <c r="U307" s="237" t="s">
        <v>1</v>
      </c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207</v>
      </c>
      <c r="AT307" s="238" t="s">
        <v>142</v>
      </c>
      <c r="AU307" s="238" t="s">
        <v>85</v>
      </c>
      <c r="AY307" s="17" t="s">
        <v>141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85</v>
      </c>
      <c r="BK307" s="239">
        <f>ROUND(I307*H307,2)</f>
        <v>0</v>
      </c>
      <c r="BL307" s="17" t="s">
        <v>207</v>
      </c>
      <c r="BM307" s="238" t="s">
        <v>770</v>
      </c>
    </row>
    <row r="308" s="11" customFormat="1" ht="25.92" customHeight="1">
      <c r="A308" s="11"/>
      <c r="B308" s="212"/>
      <c r="C308" s="213"/>
      <c r="D308" s="214" t="s">
        <v>76</v>
      </c>
      <c r="E308" s="215" t="s">
        <v>178</v>
      </c>
      <c r="F308" s="215" t="s">
        <v>771</v>
      </c>
      <c r="G308" s="213"/>
      <c r="H308" s="213"/>
      <c r="I308" s="216"/>
      <c r="J308" s="217">
        <f>BK308</f>
        <v>0</v>
      </c>
      <c r="K308" s="213"/>
      <c r="L308" s="218"/>
      <c r="M308" s="219"/>
      <c r="N308" s="220"/>
      <c r="O308" s="220"/>
      <c r="P308" s="221">
        <f>SUM(P309:P314)</f>
        <v>0</v>
      </c>
      <c r="Q308" s="220"/>
      <c r="R308" s="221">
        <f>SUM(R309:R314)</f>
        <v>0</v>
      </c>
      <c r="S308" s="220"/>
      <c r="T308" s="221">
        <f>SUM(T309:T314)</f>
        <v>0</v>
      </c>
      <c r="U308" s="222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23" t="s">
        <v>85</v>
      </c>
      <c r="AT308" s="224" t="s">
        <v>76</v>
      </c>
      <c r="AU308" s="224" t="s">
        <v>77</v>
      </c>
      <c r="AY308" s="223" t="s">
        <v>141</v>
      </c>
      <c r="BK308" s="225">
        <f>SUM(BK309:BK314)</f>
        <v>0</v>
      </c>
    </row>
    <row r="309" s="2" customFormat="1" ht="21.75" customHeight="1">
      <c r="A309" s="38"/>
      <c r="B309" s="39"/>
      <c r="C309" s="226" t="s">
        <v>772</v>
      </c>
      <c r="D309" s="226" t="s">
        <v>142</v>
      </c>
      <c r="E309" s="227" t="s">
        <v>773</v>
      </c>
      <c r="F309" s="228" t="s">
        <v>774</v>
      </c>
      <c r="G309" s="229" t="s">
        <v>193</v>
      </c>
      <c r="H309" s="230">
        <v>265.39999999999998</v>
      </c>
      <c r="I309" s="231"/>
      <c r="J309" s="232">
        <f>ROUND(I309*H309,2)</f>
        <v>0</v>
      </c>
      <c r="K309" s="233"/>
      <c r="L309" s="44"/>
      <c r="M309" s="234" t="s">
        <v>1</v>
      </c>
      <c r="N309" s="235" t="s">
        <v>42</v>
      </c>
      <c r="O309" s="91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6">
        <f>S309*H309</f>
        <v>0</v>
      </c>
      <c r="U309" s="237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8" t="s">
        <v>156</v>
      </c>
      <c r="AT309" s="238" t="s">
        <v>142</v>
      </c>
      <c r="AU309" s="238" t="s">
        <v>85</v>
      </c>
      <c r="AY309" s="17" t="s">
        <v>141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7" t="s">
        <v>85</v>
      </c>
      <c r="BK309" s="239">
        <f>ROUND(I309*H309,2)</f>
        <v>0</v>
      </c>
      <c r="BL309" s="17" t="s">
        <v>156</v>
      </c>
      <c r="BM309" s="238" t="s">
        <v>775</v>
      </c>
    </row>
    <row r="310" s="2" customFormat="1" ht="21.75" customHeight="1">
      <c r="A310" s="38"/>
      <c r="B310" s="39"/>
      <c r="C310" s="226" t="s">
        <v>776</v>
      </c>
      <c r="D310" s="226" t="s">
        <v>142</v>
      </c>
      <c r="E310" s="227" t="s">
        <v>777</v>
      </c>
      <c r="F310" s="228" t="s">
        <v>778</v>
      </c>
      <c r="G310" s="229" t="s">
        <v>193</v>
      </c>
      <c r="H310" s="230">
        <v>17.109999999999999</v>
      </c>
      <c r="I310" s="231"/>
      <c r="J310" s="232">
        <f>ROUND(I310*H310,2)</f>
        <v>0</v>
      </c>
      <c r="K310" s="233"/>
      <c r="L310" s="44"/>
      <c r="M310" s="234" t="s">
        <v>1</v>
      </c>
      <c r="N310" s="235" t="s">
        <v>42</v>
      </c>
      <c r="O310" s="91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6">
        <f>S310*H310</f>
        <v>0</v>
      </c>
      <c r="U310" s="237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156</v>
      </c>
      <c r="AT310" s="238" t="s">
        <v>142</v>
      </c>
      <c r="AU310" s="238" t="s">
        <v>85</v>
      </c>
      <c r="AY310" s="17" t="s">
        <v>141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85</v>
      </c>
      <c r="BK310" s="239">
        <f>ROUND(I310*H310,2)</f>
        <v>0</v>
      </c>
      <c r="BL310" s="17" t="s">
        <v>156</v>
      </c>
      <c r="BM310" s="238" t="s">
        <v>779</v>
      </c>
    </row>
    <row r="311" s="2" customFormat="1" ht="21.75" customHeight="1">
      <c r="A311" s="38"/>
      <c r="B311" s="39"/>
      <c r="C311" s="226" t="s">
        <v>780</v>
      </c>
      <c r="D311" s="226" t="s">
        <v>142</v>
      </c>
      <c r="E311" s="227" t="s">
        <v>781</v>
      </c>
      <c r="F311" s="228" t="s">
        <v>782</v>
      </c>
      <c r="G311" s="229" t="s">
        <v>783</v>
      </c>
      <c r="H311" s="230">
        <v>3.8599999999999999</v>
      </c>
      <c r="I311" s="231"/>
      <c r="J311" s="232">
        <f>ROUND(I311*H311,2)</f>
        <v>0</v>
      </c>
      <c r="K311" s="233"/>
      <c r="L311" s="44"/>
      <c r="M311" s="234" t="s">
        <v>1</v>
      </c>
      <c r="N311" s="235" t="s">
        <v>42</v>
      </c>
      <c r="O311" s="91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6">
        <f>S311*H311</f>
        <v>0</v>
      </c>
      <c r="U311" s="237" t="s">
        <v>1</v>
      </c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8" t="s">
        <v>156</v>
      </c>
      <c r="AT311" s="238" t="s">
        <v>142</v>
      </c>
      <c r="AU311" s="238" t="s">
        <v>85</v>
      </c>
      <c r="AY311" s="17" t="s">
        <v>141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7" t="s">
        <v>85</v>
      </c>
      <c r="BK311" s="239">
        <f>ROUND(I311*H311,2)</f>
        <v>0</v>
      </c>
      <c r="BL311" s="17" t="s">
        <v>156</v>
      </c>
      <c r="BM311" s="238" t="s">
        <v>784</v>
      </c>
    </row>
    <row r="312" s="2" customFormat="1" ht="21.75" customHeight="1">
      <c r="A312" s="38"/>
      <c r="B312" s="39"/>
      <c r="C312" s="226" t="s">
        <v>785</v>
      </c>
      <c r="D312" s="226" t="s">
        <v>142</v>
      </c>
      <c r="E312" s="227" t="s">
        <v>786</v>
      </c>
      <c r="F312" s="228" t="s">
        <v>787</v>
      </c>
      <c r="G312" s="229" t="s">
        <v>150</v>
      </c>
      <c r="H312" s="230">
        <v>5.4299999999999997</v>
      </c>
      <c r="I312" s="231"/>
      <c r="J312" s="232">
        <f>ROUND(I312*H312,2)</f>
        <v>0</v>
      </c>
      <c r="K312" s="233"/>
      <c r="L312" s="44"/>
      <c r="M312" s="234" t="s">
        <v>1</v>
      </c>
      <c r="N312" s="235" t="s">
        <v>42</v>
      </c>
      <c r="O312" s="91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6">
        <f>S312*H312</f>
        <v>0</v>
      </c>
      <c r="U312" s="237" t="s">
        <v>1</v>
      </c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156</v>
      </c>
      <c r="AT312" s="238" t="s">
        <v>142</v>
      </c>
      <c r="AU312" s="238" t="s">
        <v>85</v>
      </c>
      <c r="AY312" s="17" t="s">
        <v>141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85</v>
      </c>
      <c r="BK312" s="239">
        <f>ROUND(I312*H312,2)</f>
        <v>0</v>
      </c>
      <c r="BL312" s="17" t="s">
        <v>156</v>
      </c>
      <c r="BM312" s="238" t="s">
        <v>788</v>
      </c>
    </row>
    <row r="313" s="2" customFormat="1" ht="33" customHeight="1">
      <c r="A313" s="38"/>
      <c r="B313" s="39"/>
      <c r="C313" s="226" t="s">
        <v>789</v>
      </c>
      <c r="D313" s="226" t="s">
        <v>142</v>
      </c>
      <c r="E313" s="227" t="s">
        <v>790</v>
      </c>
      <c r="F313" s="228" t="s">
        <v>791</v>
      </c>
      <c r="G313" s="229" t="s">
        <v>783</v>
      </c>
      <c r="H313" s="230">
        <v>2.3799999999999999</v>
      </c>
      <c r="I313" s="231"/>
      <c r="J313" s="232">
        <f>ROUND(I313*H313,2)</f>
        <v>0</v>
      </c>
      <c r="K313" s="233"/>
      <c r="L313" s="44"/>
      <c r="M313" s="234" t="s">
        <v>1</v>
      </c>
      <c r="N313" s="235" t="s">
        <v>42</v>
      </c>
      <c r="O313" s="91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6">
        <f>S313*H313</f>
        <v>0</v>
      </c>
      <c r="U313" s="237" t="s">
        <v>1</v>
      </c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156</v>
      </c>
      <c r="AT313" s="238" t="s">
        <v>142</v>
      </c>
      <c r="AU313" s="238" t="s">
        <v>85</v>
      </c>
      <c r="AY313" s="17" t="s">
        <v>141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85</v>
      </c>
      <c r="BK313" s="239">
        <f>ROUND(I313*H313,2)</f>
        <v>0</v>
      </c>
      <c r="BL313" s="17" t="s">
        <v>156</v>
      </c>
      <c r="BM313" s="238" t="s">
        <v>792</v>
      </c>
    </row>
    <row r="314" s="2" customFormat="1" ht="16.5" customHeight="1">
      <c r="A314" s="38"/>
      <c r="B314" s="39"/>
      <c r="C314" s="226" t="s">
        <v>793</v>
      </c>
      <c r="D314" s="226" t="s">
        <v>142</v>
      </c>
      <c r="E314" s="227" t="s">
        <v>794</v>
      </c>
      <c r="F314" s="228" t="s">
        <v>795</v>
      </c>
      <c r="G314" s="229" t="s">
        <v>193</v>
      </c>
      <c r="H314" s="230">
        <v>25</v>
      </c>
      <c r="I314" s="231"/>
      <c r="J314" s="232">
        <f>ROUND(I314*H314,2)</f>
        <v>0</v>
      </c>
      <c r="K314" s="233"/>
      <c r="L314" s="44"/>
      <c r="M314" s="234" t="s">
        <v>1</v>
      </c>
      <c r="N314" s="235" t="s">
        <v>42</v>
      </c>
      <c r="O314" s="91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6">
        <f>S314*H314</f>
        <v>0</v>
      </c>
      <c r="U314" s="237" t="s">
        <v>1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156</v>
      </c>
      <c r="AT314" s="238" t="s">
        <v>142</v>
      </c>
      <c r="AU314" s="238" t="s">
        <v>85</v>
      </c>
      <c r="AY314" s="17" t="s">
        <v>141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85</v>
      </c>
      <c r="BK314" s="239">
        <f>ROUND(I314*H314,2)</f>
        <v>0</v>
      </c>
      <c r="BL314" s="17" t="s">
        <v>156</v>
      </c>
      <c r="BM314" s="238" t="s">
        <v>796</v>
      </c>
    </row>
    <row r="315" s="11" customFormat="1" ht="25.92" customHeight="1">
      <c r="A315" s="11"/>
      <c r="B315" s="212"/>
      <c r="C315" s="213"/>
      <c r="D315" s="214" t="s">
        <v>76</v>
      </c>
      <c r="E315" s="215" t="s">
        <v>797</v>
      </c>
      <c r="F315" s="215" t="s">
        <v>798</v>
      </c>
      <c r="G315" s="213"/>
      <c r="H315" s="213"/>
      <c r="I315" s="216"/>
      <c r="J315" s="217">
        <f>BK315</f>
        <v>0</v>
      </c>
      <c r="K315" s="213"/>
      <c r="L315" s="218"/>
      <c r="M315" s="219"/>
      <c r="N315" s="220"/>
      <c r="O315" s="220"/>
      <c r="P315" s="221">
        <f>SUM(P316:P320)</f>
        <v>0</v>
      </c>
      <c r="Q315" s="220"/>
      <c r="R315" s="221">
        <f>SUM(R316:R320)</f>
        <v>0</v>
      </c>
      <c r="S315" s="220"/>
      <c r="T315" s="221">
        <f>SUM(T316:T320)</f>
        <v>0</v>
      </c>
      <c r="U315" s="222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R315" s="223" t="s">
        <v>85</v>
      </c>
      <c r="AT315" s="224" t="s">
        <v>76</v>
      </c>
      <c r="AU315" s="224" t="s">
        <v>77</v>
      </c>
      <c r="AY315" s="223" t="s">
        <v>141</v>
      </c>
      <c r="BK315" s="225">
        <f>SUM(BK316:BK320)</f>
        <v>0</v>
      </c>
    </row>
    <row r="316" s="2" customFormat="1" ht="21.75" customHeight="1">
      <c r="A316" s="38"/>
      <c r="B316" s="39"/>
      <c r="C316" s="226" t="s">
        <v>799</v>
      </c>
      <c r="D316" s="226" t="s">
        <v>142</v>
      </c>
      <c r="E316" s="227" t="s">
        <v>800</v>
      </c>
      <c r="F316" s="228" t="s">
        <v>801</v>
      </c>
      <c r="G316" s="229" t="s">
        <v>539</v>
      </c>
      <c r="H316" s="230">
        <v>26.872</v>
      </c>
      <c r="I316" s="231"/>
      <c r="J316" s="232">
        <f>ROUND(I316*H316,2)</f>
        <v>0</v>
      </c>
      <c r="K316" s="233"/>
      <c r="L316" s="44"/>
      <c r="M316" s="234" t="s">
        <v>1</v>
      </c>
      <c r="N316" s="235" t="s">
        <v>42</v>
      </c>
      <c r="O316" s="91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6">
        <f>S316*H316</f>
        <v>0</v>
      </c>
      <c r="U316" s="237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8" t="s">
        <v>156</v>
      </c>
      <c r="AT316" s="238" t="s">
        <v>142</v>
      </c>
      <c r="AU316" s="238" t="s">
        <v>85</v>
      </c>
      <c r="AY316" s="17" t="s">
        <v>141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7" t="s">
        <v>85</v>
      </c>
      <c r="BK316" s="239">
        <f>ROUND(I316*H316,2)</f>
        <v>0</v>
      </c>
      <c r="BL316" s="17" t="s">
        <v>156</v>
      </c>
      <c r="BM316" s="238" t="s">
        <v>802</v>
      </c>
    </row>
    <row r="317" s="2" customFormat="1" ht="21.75" customHeight="1">
      <c r="A317" s="38"/>
      <c r="B317" s="39"/>
      <c r="C317" s="226" t="s">
        <v>803</v>
      </c>
      <c r="D317" s="226" t="s">
        <v>142</v>
      </c>
      <c r="E317" s="227" t="s">
        <v>804</v>
      </c>
      <c r="F317" s="228" t="s">
        <v>805</v>
      </c>
      <c r="G317" s="229" t="s">
        <v>539</v>
      </c>
      <c r="H317" s="230">
        <v>26.872</v>
      </c>
      <c r="I317" s="231"/>
      <c r="J317" s="232">
        <f>ROUND(I317*H317,2)</f>
        <v>0</v>
      </c>
      <c r="K317" s="233"/>
      <c r="L317" s="44"/>
      <c r="M317" s="234" t="s">
        <v>1</v>
      </c>
      <c r="N317" s="235" t="s">
        <v>42</v>
      </c>
      <c r="O317" s="91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6">
        <f>S317*H317</f>
        <v>0</v>
      </c>
      <c r="U317" s="237" t="s">
        <v>1</v>
      </c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156</v>
      </c>
      <c r="AT317" s="238" t="s">
        <v>142</v>
      </c>
      <c r="AU317" s="238" t="s">
        <v>85</v>
      </c>
      <c r="AY317" s="17" t="s">
        <v>141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85</v>
      </c>
      <c r="BK317" s="239">
        <f>ROUND(I317*H317,2)</f>
        <v>0</v>
      </c>
      <c r="BL317" s="17" t="s">
        <v>156</v>
      </c>
      <c r="BM317" s="238" t="s">
        <v>806</v>
      </c>
    </row>
    <row r="318" s="2" customFormat="1" ht="21.75" customHeight="1">
      <c r="A318" s="38"/>
      <c r="B318" s="39"/>
      <c r="C318" s="226" t="s">
        <v>807</v>
      </c>
      <c r="D318" s="226" t="s">
        <v>142</v>
      </c>
      <c r="E318" s="227" t="s">
        <v>808</v>
      </c>
      <c r="F318" s="228" t="s">
        <v>809</v>
      </c>
      <c r="G318" s="229" t="s">
        <v>539</v>
      </c>
      <c r="H318" s="230">
        <v>376.20800000000003</v>
      </c>
      <c r="I318" s="231"/>
      <c r="J318" s="232">
        <f>ROUND(I318*H318,2)</f>
        <v>0</v>
      </c>
      <c r="K318" s="233"/>
      <c r="L318" s="44"/>
      <c r="M318" s="234" t="s">
        <v>1</v>
      </c>
      <c r="N318" s="235" t="s">
        <v>42</v>
      </c>
      <c r="O318" s="91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6">
        <f>S318*H318</f>
        <v>0</v>
      </c>
      <c r="U318" s="237" t="s">
        <v>1</v>
      </c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156</v>
      </c>
      <c r="AT318" s="238" t="s">
        <v>142</v>
      </c>
      <c r="AU318" s="238" t="s">
        <v>85</v>
      </c>
      <c r="AY318" s="17" t="s">
        <v>141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85</v>
      </c>
      <c r="BK318" s="239">
        <f>ROUND(I318*H318,2)</f>
        <v>0</v>
      </c>
      <c r="BL318" s="17" t="s">
        <v>156</v>
      </c>
      <c r="BM318" s="238" t="s">
        <v>810</v>
      </c>
    </row>
    <row r="319" s="12" customFormat="1">
      <c r="A319" s="12"/>
      <c r="B319" s="252"/>
      <c r="C319" s="253"/>
      <c r="D319" s="254" t="s">
        <v>676</v>
      </c>
      <c r="E319" s="255" t="s">
        <v>1</v>
      </c>
      <c r="F319" s="256" t="s">
        <v>811</v>
      </c>
      <c r="G319" s="253"/>
      <c r="H319" s="257">
        <v>376.20800000000003</v>
      </c>
      <c r="I319" s="258"/>
      <c r="J319" s="253"/>
      <c r="K319" s="253"/>
      <c r="L319" s="259"/>
      <c r="M319" s="260"/>
      <c r="N319" s="261"/>
      <c r="O319" s="261"/>
      <c r="P319" s="261"/>
      <c r="Q319" s="261"/>
      <c r="R319" s="261"/>
      <c r="S319" s="261"/>
      <c r="T319" s="261"/>
      <c r="U319" s="26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63" t="s">
        <v>676</v>
      </c>
      <c r="AU319" s="263" t="s">
        <v>85</v>
      </c>
      <c r="AV319" s="12" t="s">
        <v>87</v>
      </c>
      <c r="AW319" s="12" t="s">
        <v>34</v>
      </c>
      <c r="AX319" s="12" t="s">
        <v>85</v>
      </c>
      <c r="AY319" s="263" t="s">
        <v>141</v>
      </c>
    </row>
    <row r="320" s="2" customFormat="1" ht="33" customHeight="1">
      <c r="A320" s="38"/>
      <c r="B320" s="39"/>
      <c r="C320" s="226" t="s">
        <v>812</v>
      </c>
      <c r="D320" s="226" t="s">
        <v>142</v>
      </c>
      <c r="E320" s="227" t="s">
        <v>813</v>
      </c>
      <c r="F320" s="228" t="s">
        <v>814</v>
      </c>
      <c r="G320" s="229" t="s">
        <v>539</v>
      </c>
      <c r="H320" s="230">
        <v>26.872</v>
      </c>
      <c r="I320" s="231"/>
      <c r="J320" s="232">
        <f>ROUND(I320*H320,2)</f>
        <v>0</v>
      </c>
      <c r="K320" s="233"/>
      <c r="L320" s="44"/>
      <c r="M320" s="234" t="s">
        <v>1</v>
      </c>
      <c r="N320" s="235" t="s">
        <v>42</v>
      </c>
      <c r="O320" s="91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6">
        <f>S320*H320</f>
        <v>0</v>
      </c>
      <c r="U320" s="237" t="s">
        <v>1</v>
      </c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156</v>
      </c>
      <c r="AT320" s="238" t="s">
        <v>142</v>
      </c>
      <c r="AU320" s="238" t="s">
        <v>85</v>
      </c>
      <c r="AY320" s="17" t="s">
        <v>141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85</v>
      </c>
      <c r="BK320" s="239">
        <f>ROUND(I320*H320,2)</f>
        <v>0</v>
      </c>
      <c r="BL320" s="17" t="s">
        <v>156</v>
      </c>
      <c r="BM320" s="238" t="s">
        <v>815</v>
      </c>
    </row>
    <row r="321" s="11" customFormat="1" ht="25.92" customHeight="1">
      <c r="A321" s="11"/>
      <c r="B321" s="212"/>
      <c r="C321" s="213"/>
      <c r="D321" s="214" t="s">
        <v>76</v>
      </c>
      <c r="E321" s="215" t="s">
        <v>816</v>
      </c>
      <c r="F321" s="215" t="s">
        <v>817</v>
      </c>
      <c r="G321" s="213"/>
      <c r="H321" s="213"/>
      <c r="I321" s="216"/>
      <c r="J321" s="217">
        <f>BK321</f>
        <v>0</v>
      </c>
      <c r="K321" s="213"/>
      <c r="L321" s="218"/>
      <c r="M321" s="219"/>
      <c r="N321" s="220"/>
      <c r="O321" s="220"/>
      <c r="P321" s="221">
        <f>P322</f>
        <v>0</v>
      </c>
      <c r="Q321" s="220"/>
      <c r="R321" s="221">
        <f>R322</f>
        <v>0</v>
      </c>
      <c r="S321" s="220"/>
      <c r="T321" s="221">
        <f>T322</f>
        <v>0</v>
      </c>
      <c r="U321" s="222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223" t="s">
        <v>85</v>
      </c>
      <c r="AT321" s="224" t="s">
        <v>76</v>
      </c>
      <c r="AU321" s="224" t="s">
        <v>77</v>
      </c>
      <c r="AY321" s="223" t="s">
        <v>141</v>
      </c>
      <c r="BK321" s="225">
        <f>BK322</f>
        <v>0</v>
      </c>
    </row>
    <row r="322" s="2" customFormat="1" ht="16.5" customHeight="1">
      <c r="A322" s="38"/>
      <c r="B322" s="39"/>
      <c r="C322" s="226" t="s">
        <v>818</v>
      </c>
      <c r="D322" s="226" t="s">
        <v>142</v>
      </c>
      <c r="E322" s="227" t="s">
        <v>819</v>
      </c>
      <c r="F322" s="228" t="s">
        <v>820</v>
      </c>
      <c r="G322" s="229" t="s">
        <v>539</v>
      </c>
      <c r="H322" s="230">
        <v>65.519000000000005</v>
      </c>
      <c r="I322" s="231"/>
      <c r="J322" s="232">
        <f>ROUND(I322*H322,2)</f>
        <v>0</v>
      </c>
      <c r="K322" s="233"/>
      <c r="L322" s="44"/>
      <c r="M322" s="234" t="s">
        <v>1</v>
      </c>
      <c r="N322" s="235" t="s">
        <v>42</v>
      </c>
      <c r="O322" s="91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6">
        <f>S322*H322</f>
        <v>0</v>
      </c>
      <c r="U322" s="237" t="s">
        <v>1</v>
      </c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156</v>
      </c>
      <c r="AT322" s="238" t="s">
        <v>142</v>
      </c>
      <c r="AU322" s="238" t="s">
        <v>85</v>
      </c>
      <c r="AY322" s="17" t="s">
        <v>141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85</v>
      </c>
      <c r="BK322" s="239">
        <f>ROUND(I322*H322,2)</f>
        <v>0</v>
      </c>
      <c r="BL322" s="17" t="s">
        <v>156</v>
      </c>
      <c r="BM322" s="238" t="s">
        <v>821</v>
      </c>
    </row>
    <row r="323" s="11" customFormat="1" ht="25.92" customHeight="1">
      <c r="A323" s="11"/>
      <c r="B323" s="212"/>
      <c r="C323" s="213"/>
      <c r="D323" s="214" t="s">
        <v>76</v>
      </c>
      <c r="E323" s="215" t="s">
        <v>822</v>
      </c>
      <c r="F323" s="215" t="s">
        <v>823</v>
      </c>
      <c r="G323" s="213"/>
      <c r="H323" s="213"/>
      <c r="I323" s="216"/>
      <c r="J323" s="217">
        <f>BK323</f>
        <v>0</v>
      </c>
      <c r="K323" s="213"/>
      <c r="L323" s="218"/>
      <c r="M323" s="219"/>
      <c r="N323" s="220"/>
      <c r="O323" s="220"/>
      <c r="P323" s="221">
        <f>P324</f>
        <v>0</v>
      </c>
      <c r="Q323" s="220"/>
      <c r="R323" s="221">
        <f>R324</f>
        <v>0</v>
      </c>
      <c r="S323" s="220"/>
      <c r="T323" s="221">
        <f>T324</f>
        <v>0</v>
      </c>
      <c r="U323" s="222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R323" s="223" t="s">
        <v>156</v>
      </c>
      <c r="AT323" s="224" t="s">
        <v>76</v>
      </c>
      <c r="AU323" s="224" t="s">
        <v>77</v>
      </c>
      <c r="AY323" s="223" t="s">
        <v>141</v>
      </c>
      <c r="BK323" s="225">
        <f>BK324</f>
        <v>0</v>
      </c>
    </row>
    <row r="324" s="2" customFormat="1" ht="21.75" customHeight="1">
      <c r="A324" s="38"/>
      <c r="B324" s="39"/>
      <c r="C324" s="226" t="s">
        <v>824</v>
      </c>
      <c r="D324" s="226" t="s">
        <v>142</v>
      </c>
      <c r="E324" s="227" t="s">
        <v>825</v>
      </c>
      <c r="F324" s="228" t="s">
        <v>826</v>
      </c>
      <c r="G324" s="229" t="s">
        <v>827</v>
      </c>
      <c r="H324" s="230">
        <v>10</v>
      </c>
      <c r="I324" s="231"/>
      <c r="J324" s="232">
        <f>ROUND(I324*H324,2)</f>
        <v>0</v>
      </c>
      <c r="K324" s="233"/>
      <c r="L324" s="44"/>
      <c r="M324" s="264" t="s">
        <v>1</v>
      </c>
      <c r="N324" s="265" t="s">
        <v>42</v>
      </c>
      <c r="O324" s="266"/>
      <c r="P324" s="267">
        <f>O324*H324</f>
        <v>0</v>
      </c>
      <c r="Q324" s="267">
        <v>0</v>
      </c>
      <c r="R324" s="267">
        <f>Q324*H324</f>
        <v>0</v>
      </c>
      <c r="S324" s="267">
        <v>0</v>
      </c>
      <c r="T324" s="267">
        <f>S324*H324</f>
        <v>0</v>
      </c>
      <c r="U324" s="268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828</v>
      </c>
      <c r="AT324" s="238" t="s">
        <v>142</v>
      </c>
      <c r="AU324" s="238" t="s">
        <v>85</v>
      </c>
      <c r="AY324" s="17" t="s">
        <v>141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85</v>
      </c>
      <c r="BK324" s="239">
        <f>ROUND(I324*H324,2)</f>
        <v>0</v>
      </c>
      <c r="BL324" s="17" t="s">
        <v>828</v>
      </c>
      <c r="BM324" s="238" t="s">
        <v>829</v>
      </c>
    </row>
    <row r="325" s="2" customFormat="1" ht="6.96" customHeight="1">
      <c r="A325" s="38"/>
      <c r="B325" s="66"/>
      <c r="C325" s="67"/>
      <c r="D325" s="67"/>
      <c r="E325" s="67"/>
      <c r="F325" s="67"/>
      <c r="G325" s="67"/>
      <c r="H325" s="67"/>
      <c r="I325" s="183"/>
      <c r="J325" s="67"/>
      <c r="K325" s="67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MMlHN3xDouLIhDI0sjGBVZfHkmkj7j5kxi/gZdEtMm/39zkvjxaPaB7YweLSZs+EjJRzmMuvr0uH1mSDEL/UGw==" hashValue="Nbu1/3K5othnZJHx5rUBBFEYUSQBMGKLT/rzUYEAhmF4bu/cMf6hNvGCTQxqXwixb2TlKQAb3C716leC50aTqw==" algorithmName="SHA-512" password="C1E4"/>
  <autoFilter ref="C137:K324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94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Praha Holešovice OŘ Praha - oprava vnitřních prostor Praha Holešovice č. p. 24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95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830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33</v>
      </c>
      <c r="F21" s="38"/>
      <c r="G21" s="38"/>
      <c r="H21" s="38"/>
      <c r="I21" s="147" t="s">
        <v>28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ROUND((SUM(BE136:BE762)),  2)</f>
        <v>0</v>
      </c>
      <c r="G33" s="38"/>
      <c r="H33" s="38"/>
      <c r="I33" s="162">
        <v>0.20999999999999999</v>
      </c>
      <c r="J33" s="161">
        <f>ROUND(((SUM(BE136:BE762))*I33),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ROUND((SUM(BF136:BF762)),  2)</f>
        <v>0</v>
      </c>
      <c r="G34" s="38"/>
      <c r="H34" s="38"/>
      <c r="I34" s="162">
        <v>0.14999999999999999</v>
      </c>
      <c r="J34" s="161">
        <f>ROUND(((SUM(BF136:BF762))*I34),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ROUND((SUM(BG136:BG762)),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ROUND((SUM(BH136:BH762)),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ROUND((SUM(BI136:BI762)),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Praha Holešovice OŘ Praha - oprava vnitřních prostor Praha Holešovice č. p. 24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SO.02 - Úprava prostor v přízemí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Praha Holešovice</v>
      </c>
      <c r="G89" s="40"/>
      <c r="H89" s="40"/>
      <c r="I89" s="147" t="s">
        <v>22</v>
      </c>
      <c r="J89" s="79" t="str">
        <f>IF(J12="","",J12)</f>
        <v>26. 6. 2020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98</v>
      </c>
      <c r="D94" s="189"/>
      <c r="E94" s="189"/>
      <c r="F94" s="189"/>
      <c r="G94" s="189"/>
      <c r="H94" s="189"/>
      <c r="I94" s="190"/>
      <c r="J94" s="191" t="s">
        <v>99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100</v>
      </c>
      <c r="D96" s="40"/>
      <c r="E96" s="40"/>
      <c r="F96" s="40"/>
      <c r="G96" s="40"/>
      <c r="H96" s="40"/>
      <c r="I96" s="144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93"/>
      <c r="C97" s="194"/>
      <c r="D97" s="195" t="s">
        <v>831</v>
      </c>
      <c r="E97" s="196"/>
      <c r="F97" s="196"/>
      <c r="G97" s="196"/>
      <c r="H97" s="196"/>
      <c r="I97" s="197"/>
      <c r="J97" s="198">
        <f>J137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69"/>
      <c r="C98" s="270"/>
      <c r="D98" s="271" t="s">
        <v>832</v>
      </c>
      <c r="E98" s="272"/>
      <c r="F98" s="272"/>
      <c r="G98" s="272"/>
      <c r="H98" s="272"/>
      <c r="I98" s="273"/>
      <c r="J98" s="274">
        <f>J138</f>
        <v>0</v>
      </c>
      <c r="K98" s="270"/>
      <c r="L98" s="275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69"/>
      <c r="C99" s="270"/>
      <c r="D99" s="271" t="s">
        <v>833</v>
      </c>
      <c r="E99" s="272"/>
      <c r="F99" s="272"/>
      <c r="G99" s="272"/>
      <c r="H99" s="272"/>
      <c r="I99" s="273"/>
      <c r="J99" s="274">
        <f>J153</f>
        <v>0</v>
      </c>
      <c r="K99" s="270"/>
      <c r="L99" s="275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69"/>
      <c r="C100" s="270"/>
      <c r="D100" s="271" t="s">
        <v>834</v>
      </c>
      <c r="E100" s="272"/>
      <c r="F100" s="272"/>
      <c r="G100" s="272"/>
      <c r="H100" s="272"/>
      <c r="I100" s="273"/>
      <c r="J100" s="274">
        <f>J282</f>
        <v>0</v>
      </c>
      <c r="K100" s="270"/>
      <c r="L100" s="275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69"/>
      <c r="C101" s="270"/>
      <c r="D101" s="271" t="s">
        <v>835</v>
      </c>
      <c r="E101" s="272"/>
      <c r="F101" s="272"/>
      <c r="G101" s="272"/>
      <c r="H101" s="272"/>
      <c r="I101" s="273"/>
      <c r="J101" s="274">
        <f>J342</f>
        <v>0</v>
      </c>
      <c r="K101" s="270"/>
      <c r="L101" s="275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269"/>
      <c r="C102" s="270"/>
      <c r="D102" s="271" t="s">
        <v>836</v>
      </c>
      <c r="E102" s="272"/>
      <c r="F102" s="272"/>
      <c r="G102" s="272"/>
      <c r="H102" s="272"/>
      <c r="I102" s="273"/>
      <c r="J102" s="274">
        <f>J353</f>
        <v>0</v>
      </c>
      <c r="K102" s="270"/>
      <c r="L102" s="275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93"/>
      <c r="C103" s="194"/>
      <c r="D103" s="195" t="s">
        <v>837</v>
      </c>
      <c r="E103" s="196"/>
      <c r="F103" s="196"/>
      <c r="G103" s="196"/>
      <c r="H103" s="196"/>
      <c r="I103" s="197"/>
      <c r="J103" s="198">
        <f>J356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3" customFormat="1" ht="19.92" customHeight="1">
      <c r="A104" s="13"/>
      <c r="B104" s="269"/>
      <c r="C104" s="270"/>
      <c r="D104" s="271" t="s">
        <v>838</v>
      </c>
      <c r="E104" s="272"/>
      <c r="F104" s="272"/>
      <c r="G104" s="272"/>
      <c r="H104" s="272"/>
      <c r="I104" s="273"/>
      <c r="J104" s="274">
        <f>J357</f>
        <v>0</v>
      </c>
      <c r="K104" s="270"/>
      <c r="L104" s="275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13" customFormat="1" ht="19.92" customHeight="1">
      <c r="A105" s="13"/>
      <c r="B105" s="269"/>
      <c r="C105" s="270"/>
      <c r="D105" s="271" t="s">
        <v>839</v>
      </c>
      <c r="E105" s="272"/>
      <c r="F105" s="272"/>
      <c r="G105" s="272"/>
      <c r="H105" s="272"/>
      <c r="I105" s="273"/>
      <c r="J105" s="274">
        <f>J383</f>
        <v>0</v>
      </c>
      <c r="K105" s="270"/>
      <c r="L105" s="275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s="13" customFormat="1" ht="19.92" customHeight="1">
      <c r="A106" s="13"/>
      <c r="B106" s="269"/>
      <c r="C106" s="270"/>
      <c r="D106" s="271" t="s">
        <v>840</v>
      </c>
      <c r="E106" s="272"/>
      <c r="F106" s="272"/>
      <c r="G106" s="272"/>
      <c r="H106" s="272"/>
      <c r="I106" s="273"/>
      <c r="J106" s="274">
        <f>J388</f>
        <v>0</v>
      </c>
      <c r="K106" s="270"/>
      <c r="L106" s="275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="13" customFormat="1" ht="19.92" customHeight="1">
      <c r="A107" s="13"/>
      <c r="B107" s="269"/>
      <c r="C107" s="270"/>
      <c r="D107" s="271" t="s">
        <v>841</v>
      </c>
      <c r="E107" s="272"/>
      <c r="F107" s="272"/>
      <c r="G107" s="272"/>
      <c r="H107" s="272"/>
      <c r="I107" s="273"/>
      <c r="J107" s="274">
        <f>J440</f>
        <v>0</v>
      </c>
      <c r="K107" s="270"/>
      <c r="L107" s="275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="13" customFormat="1" ht="19.92" customHeight="1">
      <c r="A108" s="13"/>
      <c r="B108" s="269"/>
      <c r="C108" s="270"/>
      <c r="D108" s="271" t="s">
        <v>842</v>
      </c>
      <c r="E108" s="272"/>
      <c r="F108" s="272"/>
      <c r="G108" s="272"/>
      <c r="H108" s="272"/>
      <c r="I108" s="273"/>
      <c r="J108" s="274">
        <f>J477</f>
        <v>0</v>
      </c>
      <c r="K108" s="270"/>
      <c r="L108" s="27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="13" customFormat="1" ht="19.92" customHeight="1">
      <c r="A109" s="13"/>
      <c r="B109" s="269"/>
      <c r="C109" s="270"/>
      <c r="D109" s="271" t="s">
        <v>843</v>
      </c>
      <c r="E109" s="272"/>
      <c r="F109" s="272"/>
      <c r="G109" s="272"/>
      <c r="H109" s="272"/>
      <c r="I109" s="273"/>
      <c r="J109" s="274">
        <f>J497</f>
        <v>0</v>
      </c>
      <c r="K109" s="270"/>
      <c r="L109" s="27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="13" customFormat="1" ht="19.92" customHeight="1">
      <c r="A110" s="13"/>
      <c r="B110" s="269"/>
      <c r="C110" s="270"/>
      <c r="D110" s="271" t="s">
        <v>844</v>
      </c>
      <c r="E110" s="272"/>
      <c r="F110" s="272"/>
      <c r="G110" s="272"/>
      <c r="H110" s="272"/>
      <c r="I110" s="273"/>
      <c r="J110" s="274">
        <f>J501</f>
        <v>0</v>
      </c>
      <c r="K110" s="270"/>
      <c r="L110" s="27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="13" customFormat="1" ht="19.92" customHeight="1">
      <c r="A111" s="13"/>
      <c r="B111" s="269"/>
      <c r="C111" s="270"/>
      <c r="D111" s="271" t="s">
        <v>845</v>
      </c>
      <c r="E111" s="272"/>
      <c r="F111" s="272"/>
      <c r="G111" s="272"/>
      <c r="H111" s="272"/>
      <c r="I111" s="273"/>
      <c r="J111" s="274">
        <f>J576</f>
        <v>0</v>
      </c>
      <c r="K111" s="270"/>
      <c r="L111" s="27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="13" customFormat="1" ht="19.92" customHeight="1">
      <c r="A112" s="13"/>
      <c r="B112" s="269"/>
      <c r="C112" s="270"/>
      <c r="D112" s="271" t="s">
        <v>846</v>
      </c>
      <c r="E112" s="272"/>
      <c r="F112" s="272"/>
      <c r="G112" s="272"/>
      <c r="H112" s="272"/>
      <c r="I112" s="273"/>
      <c r="J112" s="274">
        <f>J593</f>
        <v>0</v>
      </c>
      <c r="K112" s="270"/>
      <c r="L112" s="27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="13" customFormat="1" ht="19.92" customHeight="1">
      <c r="A113" s="13"/>
      <c r="B113" s="269"/>
      <c r="C113" s="270"/>
      <c r="D113" s="271" t="s">
        <v>847</v>
      </c>
      <c r="E113" s="272"/>
      <c r="F113" s="272"/>
      <c r="G113" s="272"/>
      <c r="H113" s="272"/>
      <c r="I113" s="273"/>
      <c r="J113" s="274">
        <f>J633</f>
        <v>0</v>
      </c>
      <c r="K113" s="270"/>
      <c r="L113" s="27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="13" customFormat="1" ht="19.92" customHeight="1">
      <c r="A114" s="13"/>
      <c r="B114" s="269"/>
      <c r="C114" s="270"/>
      <c r="D114" s="271" t="s">
        <v>848</v>
      </c>
      <c r="E114" s="272"/>
      <c r="F114" s="272"/>
      <c r="G114" s="272"/>
      <c r="H114" s="272"/>
      <c r="I114" s="273"/>
      <c r="J114" s="274">
        <f>J647</f>
        <v>0</v>
      </c>
      <c r="K114" s="270"/>
      <c r="L114" s="27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="13" customFormat="1" ht="19.92" customHeight="1">
      <c r="A115" s="13"/>
      <c r="B115" s="269"/>
      <c r="C115" s="270"/>
      <c r="D115" s="271" t="s">
        <v>849</v>
      </c>
      <c r="E115" s="272"/>
      <c r="F115" s="272"/>
      <c r="G115" s="272"/>
      <c r="H115" s="272"/>
      <c r="I115" s="273"/>
      <c r="J115" s="274">
        <f>J740</f>
        <v>0</v>
      </c>
      <c r="K115" s="270"/>
      <c r="L115" s="27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="13" customFormat="1" ht="19.92" customHeight="1">
      <c r="A116" s="13"/>
      <c r="B116" s="269"/>
      <c r="C116" s="270"/>
      <c r="D116" s="271" t="s">
        <v>850</v>
      </c>
      <c r="E116" s="272"/>
      <c r="F116" s="272"/>
      <c r="G116" s="272"/>
      <c r="H116" s="272"/>
      <c r="I116" s="273"/>
      <c r="J116" s="274">
        <f>J748</f>
        <v>0</v>
      </c>
      <c r="K116" s="270"/>
      <c r="L116" s="27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183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186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124</v>
      </c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3.25" customHeight="1">
      <c r="A126" s="38"/>
      <c r="B126" s="39"/>
      <c r="C126" s="40"/>
      <c r="D126" s="40"/>
      <c r="E126" s="187" t="str">
        <f>E7</f>
        <v>Praha Holešovice OŘ Praha - oprava vnitřních prostor Praha Holešovice č. p. 24</v>
      </c>
      <c r="F126" s="32"/>
      <c r="G126" s="32"/>
      <c r="H126" s="32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95</v>
      </c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SO.02 - Úprava prostor v přízemí</v>
      </c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Praha Holešovice</v>
      </c>
      <c r="G130" s="40"/>
      <c r="H130" s="40"/>
      <c r="I130" s="147" t="s">
        <v>22</v>
      </c>
      <c r="J130" s="79" t="str">
        <f>IF(J12="","",J12)</f>
        <v>26. 6. 2020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4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>Správa železnic, státní organizace</v>
      </c>
      <c r="G132" s="40"/>
      <c r="H132" s="40"/>
      <c r="I132" s="147" t="s">
        <v>32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30</v>
      </c>
      <c r="D133" s="40"/>
      <c r="E133" s="40"/>
      <c r="F133" s="27" t="str">
        <f>IF(E18="","",E18)</f>
        <v>Vyplň údaj</v>
      </c>
      <c r="G133" s="40"/>
      <c r="H133" s="40"/>
      <c r="I133" s="147" t="s">
        <v>35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44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0" customFormat="1" ht="29.28" customHeight="1">
      <c r="A135" s="200"/>
      <c r="B135" s="201"/>
      <c r="C135" s="202" t="s">
        <v>125</v>
      </c>
      <c r="D135" s="203" t="s">
        <v>62</v>
      </c>
      <c r="E135" s="203" t="s">
        <v>58</v>
      </c>
      <c r="F135" s="203" t="s">
        <v>59</v>
      </c>
      <c r="G135" s="203" t="s">
        <v>126</v>
      </c>
      <c r="H135" s="203" t="s">
        <v>127</v>
      </c>
      <c r="I135" s="204" t="s">
        <v>128</v>
      </c>
      <c r="J135" s="205" t="s">
        <v>99</v>
      </c>
      <c r="K135" s="206" t="s">
        <v>129</v>
      </c>
      <c r="L135" s="207"/>
      <c r="M135" s="100" t="s">
        <v>1</v>
      </c>
      <c r="N135" s="101" t="s">
        <v>41</v>
      </c>
      <c r="O135" s="101" t="s">
        <v>130</v>
      </c>
      <c r="P135" s="101" t="s">
        <v>131</v>
      </c>
      <c r="Q135" s="101" t="s">
        <v>132</v>
      </c>
      <c r="R135" s="101" t="s">
        <v>133</v>
      </c>
      <c r="S135" s="101" t="s">
        <v>134</v>
      </c>
      <c r="T135" s="101" t="s">
        <v>135</v>
      </c>
      <c r="U135" s="102" t="s">
        <v>136</v>
      </c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</row>
    <row r="136" s="2" customFormat="1" ht="22.8" customHeight="1">
      <c r="A136" s="38"/>
      <c r="B136" s="39"/>
      <c r="C136" s="107" t="s">
        <v>137</v>
      </c>
      <c r="D136" s="40"/>
      <c r="E136" s="40"/>
      <c r="F136" s="40"/>
      <c r="G136" s="40"/>
      <c r="H136" s="40"/>
      <c r="I136" s="144"/>
      <c r="J136" s="208">
        <f>BK136</f>
        <v>0</v>
      </c>
      <c r="K136" s="40"/>
      <c r="L136" s="44"/>
      <c r="M136" s="103"/>
      <c r="N136" s="209"/>
      <c r="O136" s="104"/>
      <c r="P136" s="210">
        <f>P137+P356</f>
        <v>0</v>
      </c>
      <c r="Q136" s="104"/>
      <c r="R136" s="210">
        <f>R137+R356</f>
        <v>0.6260806000000001</v>
      </c>
      <c r="S136" s="104"/>
      <c r="T136" s="210">
        <f>T137+T356</f>
        <v>0</v>
      </c>
      <c r="U136" s="105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76</v>
      </c>
      <c r="AU136" s="17" t="s">
        <v>101</v>
      </c>
      <c r="BK136" s="211">
        <f>BK137+BK356</f>
        <v>0</v>
      </c>
    </row>
    <row r="137" s="11" customFormat="1" ht="25.92" customHeight="1">
      <c r="A137" s="11"/>
      <c r="B137" s="212"/>
      <c r="C137" s="213"/>
      <c r="D137" s="214" t="s">
        <v>76</v>
      </c>
      <c r="E137" s="215" t="s">
        <v>851</v>
      </c>
      <c r="F137" s="215" t="s">
        <v>852</v>
      </c>
      <c r="G137" s="213"/>
      <c r="H137" s="213"/>
      <c r="I137" s="216"/>
      <c r="J137" s="217">
        <f>BK137</f>
        <v>0</v>
      </c>
      <c r="K137" s="213"/>
      <c r="L137" s="218"/>
      <c r="M137" s="219"/>
      <c r="N137" s="220"/>
      <c r="O137" s="220"/>
      <c r="P137" s="221">
        <f>P138+P153+P282+P342+P353</f>
        <v>0</v>
      </c>
      <c r="Q137" s="220"/>
      <c r="R137" s="221">
        <f>R138+R153+R282+R342+R353</f>
        <v>0</v>
      </c>
      <c r="S137" s="220"/>
      <c r="T137" s="221">
        <f>T138+T153+T282+T342+T353</f>
        <v>0</v>
      </c>
      <c r="U137" s="222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23" t="s">
        <v>85</v>
      </c>
      <c r="AT137" s="224" t="s">
        <v>76</v>
      </c>
      <c r="AU137" s="224" t="s">
        <v>77</v>
      </c>
      <c r="AY137" s="223" t="s">
        <v>141</v>
      </c>
      <c r="BK137" s="225">
        <f>BK138+BK153+BK282+BK342+BK353</f>
        <v>0</v>
      </c>
    </row>
    <row r="138" s="11" customFormat="1" ht="22.8" customHeight="1">
      <c r="A138" s="11"/>
      <c r="B138" s="212"/>
      <c r="C138" s="213"/>
      <c r="D138" s="214" t="s">
        <v>76</v>
      </c>
      <c r="E138" s="276" t="s">
        <v>140</v>
      </c>
      <c r="F138" s="276" t="s">
        <v>186</v>
      </c>
      <c r="G138" s="213"/>
      <c r="H138" s="213"/>
      <c r="I138" s="216"/>
      <c r="J138" s="277">
        <f>BK138</f>
        <v>0</v>
      </c>
      <c r="K138" s="213"/>
      <c r="L138" s="218"/>
      <c r="M138" s="219"/>
      <c r="N138" s="220"/>
      <c r="O138" s="220"/>
      <c r="P138" s="221">
        <f>SUM(P139:P152)</f>
        <v>0</v>
      </c>
      <c r="Q138" s="220"/>
      <c r="R138" s="221">
        <f>SUM(R139:R152)</f>
        <v>0</v>
      </c>
      <c r="S138" s="220"/>
      <c r="T138" s="221">
        <f>SUM(T139:T152)</f>
        <v>0</v>
      </c>
      <c r="U138" s="222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23" t="s">
        <v>85</v>
      </c>
      <c r="AT138" s="224" t="s">
        <v>76</v>
      </c>
      <c r="AU138" s="224" t="s">
        <v>85</v>
      </c>
      <c r="AY138" s="223" t="s">
        <v>141</v>
      </c>
      <c r="BK138" s="225">
        <f>SUM(BK139:BK152)</f>
        <v>0</v>
      </c>
    </row>
    <row r="139" s="2" customFormat="1" ht="21.75" customHeight="1">
      <c r="A139" s="38"/>
      <c r="B139" s="39"/>
      <c r="C139" s="226" t="s">
        <v>85</v>
      </c>
      <c r="D139" s="226" t="s">
        <v>142</v>
      </c>
      <c r="E139" s="227" t="s">
        <v>853</v>
      </c>
      <c r="F139" s="228" t="s">
        <v>854</v>
      </c>
      <c r="G139" s="229" t="s">
        <v>145</v>
      </c>
      <c r="H139" s="230">
        <v>1</v>
      </c>
      <c r="I139" s="231"/>
      <c r="J139" s="232">
        <f>ROUND(I139*H139,2)</f>
        <v>0</v>
      </c>
      <c r="K139" s="233"/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156</v>
      </c>
      <c r="AT139" s="238" t="s">
        <v>142</v>
      </c>
      <c r="AU139" s="238" t="s">
        <v>87</v>
      </c>
      <c r="AY139" s="17" t="s">
        <v>141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85</v>
      </c>
      <c r="BK139" s="239">
        <f>ROUND(I139*H139,2)</f>
        <v>0</v>
      </c>
      <c r="BL139" s="17" t="s">
        <v>156</v>
      </c>
      <c r="BM139" s="238" t="s">
        <v>855</v>
      </c>
    </row>
    <row r="140" s="2" customFormat="1" ht="21.75" customHeight="1">
      <c r="A140" s="38"/>
      <c r="B140" s="39"/>
      <c r="C140" s="226" t="s">
        <v>87</v>
      </c>
      <c r="D140" s="226" t="s">
        <v>142</v>
      </c>
      <c r="E140" s="227" t="s">
        <v>856</v>
      </c>
      <c r="F140" s="228" t="s">
        <v>857</v>
      </c>
      <c r="G140" s="229" t="s">
        <v>145</v>
      </c>
      <c r="H140" s="230">
        <v>1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156</v>
      </c>
      <c r="AT140" s="238" t="s">
        <v>142</v>
      </c>
      <c r="AU140" s="238" t="s">
        <v>87</v>
      </c>
      <c r="AY140" s="17" t="s">
        <v>141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156</v>
      </c>
      <c r="BM140" s="238" t="s">
        <v>858</v>
      </c>
    </row>
    <row r="141" s="2" customFormat="1" ht="21.75" customHeight="1">
      <c r="A141" s="38"/>
      <c r="B141" s="39"/>
      <c r="C141" s="226" t="s">
        <v>140</v>
      </c>
      <c r="D141" s="226" t="s">
        <v>142</v>
      </c>
      <c r="E141" s="227" t="s">
        <v>859</v>
      </c>
      <c r="F141" s="228" t="s">
        <v>197</v>
      </c>
      <c r="G141" s="229" t="s">
        <v>193</v>
      </c>
      <c r="H141" s="230">
        <v>25.422000000000001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156</v>
      </c>
      <c r="AT141" s="238" t="s">
        <v>142</v>
      </c>
      <c r="AU141" s="238" t="s">
        <v>87</v>
      </c>
      <c r="AY141" s="17" t="s">
        <v>141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156</v>
      </c>
      <c r="BM141" s="238" t="s">
        <v>860</v>
      </c>
    </row>
    <row r="142" s="14" customFormat="1">
      <c r="A142" s="14"/>
      <c r="B142" s="278"/>
      <c r="C142" s="279"/>
      <c r="D142" s="254" t="s">
        <v>676</v>
      </c>
      <c r="E142" s="280" t="s">
        <v>1</v>
      </c>
      <c r="F142" s="281" t="s">
        <v>861</v>
      </c>
      <c r="G142" s="279"/>
      <c r="H142" s="280" t="s">
        <v>1</v>
      </c>
      <c r="I142" s="282"/>
      <c r="J142" s="279"/>
      <c r="K142" s="279"/>
      <c r="L142" s="283"/>
      <c r="M142" s="284"/>
      <c r="N142" s="285"/>
      <c r="O142" s="285"/>
      <c r="P142" s="285"/>
      <c r="Q142" s="285"/>
      <c r="R142" s="285"/>
      <c r="S142" s="285"/>
      <c r="T142" s="285"/>
      <c r="U142" s="286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7" t="s">
        <v>676</v>
      </c>
      <c r="AU142" s="287" t="s">
        <v>87</v>
      </c>
      <c r="AV142" s="14" t="s">
        <v>85</v>
      </c>
      <c r="AW142" s="14" t="s">
        <v>34</v>
      </c>
      <c r="AX142" s="14" t="s">
        <v>77</v>
      </c>
      <c r="AY142" s="287" t="s">
        <v>141</v>
      </c>
    </row>
    <row r="143" s="12" customFormat="1">
      <c r="A143" s="12"/>
      <c r="B143" s="252"/>
      <c r="C143" s="253"/>
      <c r="D143" s="254" t="s">
        <v>676</v>
      </c>
      <c r="E143" s="255" t="s">
        <v>1</v>
      </c>
      <c r="F143" s="256" t="s">
        <v>862</v>
      </c>
      <c r="G143" s="253"/>
      <c r="H143" s="257">
        <v>21.535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1"/>
      <c r="U143" s="26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3" t="s">
        <v>676</v>
      </c>
      <c r="AU143" s="263" t="s">
        <v>87</v>
      </c>
      <c r="AV143" s="12" t="s">
        <v>87</v>
      </c>
      <c r="AW143" s="12" t="s">
        <v>34</v>
      </c>
      <c r="AX143" s="12" t="s">
        <v>77</v>
      </c>
      <c r="AY143" s="263" t="s">
        <v>141</v>
      </c>
    </row>
    <row r="144" s="14" customFormat="1">
      <c r="A144" s="14"/>
      <c r="B144" s="278"/>
      <c r="C144" s="279"/>
      <c r="D144" s="254" t="s">
        <v>676</v>
      </c>
      <c r="E144" s="280" t="s">
        <v>1</v>
      </c>
      <c r="F144" s="281" t="s">
        <v>863</v>
      </c>
      <c r="G144" s="279"/>
      <c r="H144" s="280" t="s">
        <v>1</v>
      </c>
      <c r="I144" s="282"/>
      <c r="J144" s="279"/>
      <c r="K144" s="279"/>
      <c r="L144" s="283"/>
      <c r="M144" s="284"/>
      <c r="N144" s="285"/>
      <c r="O144" s="285"/>
      <c r="P144" s="285"/>
      <c r="Q144" s="285"/>
      <c r="R144" s="285"/>
      <c r="S144" s="285"/>
      <c r="T144" s="285"/>
      <c r="U144" s="286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7" t="s">
        <v>676</v>
      </c>
      <c r="AU144" s="287" t="s">
        <v>87</v>
      </c>
      <c r="AV144" s="14" t="s">
        <v>85</v>
      </c>
      <c r="AW144" s="14" t="s">
        <v>34</v>
      </c>
      <c r="AX144" s="14" t="s">
        <v>77</v>
      </c>
      <c r="AY144" s="287" t="s">
        <v>141</v>
      </c>
    </row>
    <row r="145" s="12" customFormat="1">
      <c r="A145" s="12"/>
      <c r="B145" s="252"/>
      <c r="C145" s="253"/>
      <c r="D145" s="254" t="s">
        <v>676</v>
      </c>
      <c r="E145" s="255" t="s">
        <v>1</v>
      </c>
      <c r="F145" s="256" t="s">
        <v>864</v>
      </c>
      <c r="G145" s="253"/>
      <c r="H145" s="257">
        <v>1.5760000000000001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1"/>
      <c r="U145" s="26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3" t="s">
        <v>676</v>
      </c>
      <c r="AU145" s="263" t="s">
        <v>87</v>
      </c>
      <c r="AV145" s="12" t="s">
        <v>87</v>
      </c>
      <c r="AW145" s="12" t="s">
        <v>34</v>
      </c>
      <c r="AX145" s="12" t="s">
        <v>77</v>
      </c>
      <c r="AY145" s="263" t="s">
        <v>141</v>
      </c>
    </row>
    <row r="146" s="15" customFormat="1">
      <c r="A146" s="15"/>
      <c r="B146" s="288"/>
      <c r="C146" s="289"/>
      <c r="D146" s="254" t="s">
        <v>676</v>
      </c>
      <c r="E146" s="290" t="s">
        <v>1</v>
      </c>
      <c r="F146" s="291" t="s">
        <v>865</v>
      </c>
      <c r="G146" s="289"/>
      <c r="H146" s="292">
        <v>23.111000000000001</v>
      </c>
      <c r="I146" s="293"/>
      <c r="J146" s="289"/>
      <c r="K146" s="289"/>
      <c r="L146" s="294"/>
      <c r="M146" s="295"/>
      <c r="N146" s="296"/>
      <c r="O146" s="296"/>
      <c r="P146" s="296"/>
      <c r="Q146" s="296"/>
      <c r="R146" s="296"/>
      <c r="S146" s="296"/>
      <c r="T146" s="296"/>
      <c r="U146" s="297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98" t="s">
        <v>676</v>
      </c>
      <c r="AU146" s="298" t="s">
        <v>87</v>
      </c>
      <c r="AV146" s="15" t="s">
        <v>156</v>
      </c>
      <c r="AW146" s="15" t="s">
        <v>34</v>
      </c>
      <c r="AX146" s="15" t="s">
        <v>77</v>
      </c>
      <c r="AY146" s="298" t="s">
        <v>141</v>
      </c>
    </row>
    <row r="147" s="12" customFormat="1">
      <c r="A147" s="12"/>
      <c r="B147" s="252"/>
      <c r="C147" s="253"/>
      <c r="D147" s="254" t="s">
        <v>676</v>
      </c>
      <c r="E147" s="255" t="s">
        <v>1</v>
      </c>
      <c r="F147" s="256" t="s">
        <v>866</v>
      </c>
      <c r="G147" s="253"/>
      <c r="H147" s="257">
        <v>25.422000000000001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1"/>
      <c r="U147" s="26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676</v>
      </c>
      <c r="AU147" s="263" t="s">
        <v>87</v>
      </c>
      <c r="AV147" s="12" t="s">
        <v>87</v>
      </c>
      <c r="AW147" s="12" t="s">
        <v>34</v>
      </c>
      <c r="AX147" s="12" t="s">
        <v>77</v>
      </c>
      <c r="AY147" s="263" t="s">
        <v>141</v>
      </c>
    </row>
    <row r="148" s="15" customFormat="1">
      <c r="A148" s="15"/>
      <c r="B148" s="288"/>
      <c r="C148" s="289"/>
      <c r="D148" s="254" t="s">
        <v>676</v>
      </c>
      <c r="E148" s="290" t="s">
        <v>1</v>
      </c>
      <c r="F148" s="291" t="s">
        <v>865</v>
      </c>
      <c r="G148" s="289"/>
      <c r="H148" s="292">
        <v>25.422000000000001</v>
      </c>
      <c r="I148" s="293"/>
      <c r="J148" s="289"/>
      <c r="K148" s="289"/>
      <c r="L148" s="294"/>
      <c r="M148" s="295"/>
      <c r="N148" s="296"/>
      <c r="O148" s="296"/>
      <c r="P148" s="296"/>
      <c r="Q148" s="296"/>
      <c r="R148" s="296"/>
      <c r="S148" s="296"/>
      <c r="T148" s="296"/>
      <c r="U148" s="297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8" t="s">
        <v>676</v>
      </c>
      <c r="AU148" s="298" t="s">
        <v>87</v>
      </c>
      <c r="AV148" s="15" t="s">
        <v>156</v>
      </c>
      <c r="AW148" s="15" t="s">
        <v>34</v>
      </c>
      <c r="AX148" s="15" t="s">
        <v>85</v>
      </c>
      <c r="AY148" s="298" t="s">
        <v>141</v>
      </c>
    </row>
    <row r="149" s="2" customFormat="1" ht="21.75" customHeight="1">
      <c r="A149" s="38"/>
      <c r="B149" s="39"/>
      <c r="C149" s="226" t="s">
        <v>156</v>
      </c>
      <c r="D149" s="226" t="s">
        <v>142</v>
      </c>
      <c r="E149" s="227" t="s">
        <v>867</v>
      </c>
      <c r="F149" s="228" t="s">
        <v>868</v>
      </c>
      <c r="G149" s="229" t="s">
        <v>150</v>
      </c>
      <c r="H149" s="230">
        <v>11.539999999999999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42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156</v>
      </c>
      <c r="AT149" s="238" t="s">
        <v>142</v>
      </c>
      <c r="AU149" s="238" t="s">
        <v>87</v>
      </c>
      <c r="AY149" s="17" t="s">
        <v>141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156</v>
      </c>
      <c r="BM149" s="238" t="s">
        <v>869</v>
      </c>
    </row>
    <row r="150" s="12" customFormat="1">
      <c r="A150" s="12"/>
      <c r="B150" s="252"/>
      <c r="C150" s="253"/>
      <c r="D150" s="254" t="s">
        <v>676</v>
      </c>
      <c r="E150" s="255" t="s">
        <v>1</v>
      </c>
      <c r="F150" s="256" t="s">
        <v>870</v>
      </c>
      <c r="G150" s="253"/>
      <c r="H150" s="257">
        <v>3.9399999999999999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1"/>
      <c r="U150" s="26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3" t="s">
        <v>676</v>
      </c>
      <c r="AU150" s="263" t="s">
        <v>87</v>
      </c>
      <c r="AV150" s="12" t="s">
        <v>87</v>
      </c>
      <c r="AW150" s="12" t="s">
        <v>34</v>
      </c>
      <c r="AX150" s="12" t="s">
        <v>77</v>
      </c>
      <c r="AY150" s="263" t="s">
        <v>141</v>
      </c>
    </row>
    <row r="151" s="12" customFormat="1">
      <c r="A151" s="12"/>
      <c r="B151" s="252"/>
      <c r="C151" s="253"/>
      <c r="D151" s="254" t="s">
        <v>676</v>
      </c>
      <c r="E151" s="255" t="s">
        <v>1</v>
      </c>
      <c r="F151" s="256" t="s">
        <v>871</v>
      </c>
      <c r="G151" s="253"/>
      <c r="H151" s="257">
        <v>7.5999999999999996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1"/>
      <c r="U151" s="26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3" t="s">
        <v>676</v>
      </c>
      <c r="AU151" s="263" t="s">
        <v>87</v>
      </c>
      <c r="AV151" s="12" t="s">
        <v>87</v>
      </c>
      <c r="AW151" s="12" t="s">
        <v>34</v>
      </c>
      <c r="AX151" s="12" t="s">
        <v>77</v>
      </c>
      <c r="AY151" s="263" t="s">
        <v>141</v>
      </c>
    </row>
    <row r="152" s="15" customFormat="1">
      <c r="A152" s="15"/>
      <c r="B152" s="288"/>
      <c r="C152" s="289"/>
      <c r="D152" s="254" t="s">
        <v>676</v>
      </c>
      <c r="E152" s="290" t="s">
        <v>1</v>
      </c>
      <c r="F152" s="291" t="s">
        <v>865</v>
      </c>
      <c r="G152" s="289"/>
      <c r="H152" s="292">
        <v>11.539999999999999</v>
      </c>
      <c r="I152" s="293"/>
      <c r="J152" s="289"/>
      <c r="K152" s="289"/>
      <c r="L152" s="294"/>
      <c r="M152" s="295"/>
      <c r="N152" s="296"/>
      <c r="O152" s="296"/>
      <c r="P152" s="296"/>
      <c r="Q152" s="296"/>
      <c r="R152" s="296"/>
      <c r="S152" s="296"/>
      <c r="T152" s="296"/>
      <c r="U152" s="297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8" t="s">
        <v>676</v>
      </c>
      <c r="AU152" s="298" t="s">
        <v>87</v>
      </c>
      <c r="AV152" s="15" t="s">
        <v>156</v>
      </c>
      <c r="AW152" s="15" t="s">
        <v>34</v>
      </c>
      <c r="AX152" s="15" t="s">
        <v>85</v>
      </c>
      <c r="AY152" s="298" t="s">
        <v>141</v>
      </c>
    </row>
    <row r="153" s="11" customFormat="1" ht="22.8" customHeight="1">
      <c r="A153" s="11"/>
      <c r="B153" s="212"/>
      <c r="C153" s="213"/>
      <c r="D153" s="214" t="s">
        <v>76</v>
      </c>
      <c r="E153" s="276" t="s">
        <v>164</v>
      </c>
      <c r="F153" s="276" t="s">
        <v>203</v>
      </c>
      <c r="G153" s="213"/>
      <c r="H153" s="213"/>
      <c r="I153" s="216"/>
      <c r="J153" s="277">
        <f>BK153</f>
        <v>0</v>
      </c>
      <c r="K153" s="213"/>
      <c r="L153" s="218"/>
      <c r="M153" s="219"/>
      <c r="N153" s="220"/>
      <c r="O153" s="220"/>
      <c r="P153" s="221">
        <f>SUM(P154:P281)</f>
        <v>0</v>
      </c>
      <c r="Q153" s="220"/>
      <c r="R153" s="221">
        <f>SUM(R154:R281)</f>
        <v>0</v>
      </c>
      <c r="S153" s="220"/>
      <c r="T153" s="221">
        <f>SUM(T154:T281)</f>
        <v>0</v>
      </c>
      <c r="U153" s="222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23" t="s">
        <v>85</v>
      </c>
      <c r="AT153" s="224" t="s">
        <v>76</v>
      </c>
      <c r="AU153" s="224" t="s">
        <v>85</v>
      </c>
      <c r="AY153" s="223" t="s">
        <v>141</v>
      </c>
      <c r="BK153" s="225">
        <f>SUM(BK154:BK281)</f>
        <v>0</v>
      </c>
    </row>
    <row r="154" s="2" customFormat="1" ht="21.75" customHeight="1">
      <c r="A154" s="38"/>
      <c r="B154" s="39"/>
      <c r="C154" s="226" t="s">
        <v>160</v>
      </c>
      <c r="D154" s="226" t="s">
        <v>142</v>
      </c>
      <c r="E154" s="227" t="s">
        <v>872</v>
      </c>
      <c r="F154" s="228" t="s">
        <v>205</v>
      </c>
      <c r="G154" s="229" t="s">
        <v>193</v>
      </c>
      <c r="H154" s="230">
        <v>626.28700000000003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42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156</v>
      </c>
      <c r="AT154" s="238" t="s">
        <v>142</v>
      </c>
      <c r="AU154" s="238" t="s">
        <v>87</v>
      </c>
      <c r="AY154" s="17" t="s">
        <v>141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156</v>
      </c>
      <c r="BM154" s="238" t="s">
        <v>873</v>
      </c>
    </row>
    <row r="155" s="14" customFormat="1">
      <c r="A155" s="14"/>
      <c r="B155" s="278"/>
      <c r="C155" s="279"/>
      <c r="D155" s="254" t="s">
        <v>676</v>
      </c>
      <c r="E155" s="280" t="s">
        <v>1</v>
      </c>
      <c r="F155" s="281" t="s">
        <v>861</v>
      </c>
      <c r="G155" s="279"/>
      <c r="H155" s="280" t="s">
        <v>1</v>
      </c>
      <c r="I155" s="282"/>
      <c r="J155" s="279"/>
      <c r="K155" s="279"/>
      <c r="L155" s="283"/>
      <c r="M155" s="284"/>
      <c r="N155" s="285"/>
      <c r="O155" s="285"/>
      <c r="P155" s="285"/>
      <c r="Q155" s="285"/>
      <c r="R155" s="285"/>
      <c r="S155" s="285"/>
      <c r="T155" s="285"/>
      <c r="U155" s="286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7" t="s">
        <v>676</v>
      </c>
      <c r="AU155" s="287" t="s">
        <v>87</v>
      </c>
      <c r="AV155" s="14" t="s">
        <v>85</v>
      </c>
      <c r="AW155" s="14" t="s">
        <v>34</v>
      </c>
      <c r="AX155" s="14" t="s">
        <v>77</v>
      </c>
      <c r="AY155" s="287" t="s">
        <v>141</v>
      </c>
    </row>
    <row r="156" s="12" customFormat="1">
      <c r="A156" s="12"/>
      <c r="B156" s="252"/>
      <c r="C156" s="253"/>
      <c r="D156" s="254" t="s">
        <v>676</v>
      </c>
      <c r="E156" s="255" t="s">
        <v>1</v>
      </c>
      <c r="F156" s="256" t="s">
        <v>874</v>
      </c>
      <c r="G156" s="253"/>
      <c r="H156" s="257">
        <v>43.07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1"/>
      <c r="U156" s="26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3" t="s">
        <v>676</v>
      </c>
      <c r="AU156" s="263" t="s">
        <v>87</v>
      </c>
      <c r="AV156" s="12" t="s">
        <v>87</v>
      </c>
      <c r="AW156" s="12" t="s">
        <v>34</v>
      </c>
      <c r="AX156" s="12" t="s">
        <v>77</v>
      </c>
      <c r="AY156" s="263" t="s">
        <v>141</v>
      </c>
    </row>
    <row r="157" s="14" customFormat="1">
      <c r="A157" s="14"/>
      <c r="B157" s="278"/>
      <c r="C157" s="279"/>
      <c r="D157" s="254" t="s">
        <v>676</v>
      </c>
      <c r="E157" s="280" t="s">
        <v>1</v>
      </c>
      <c r="F157" s="281" t="s">
        <v>875</v>
      </c>
      <c r="G157" s="279"/>
      <c r="H157" s="280" t="s">
        <v>1</v>
      </c>
      <c r="I157" s="282"/>
      <c r="J157" s="279"/>
      <c r="K157" s="279"/>
      <c r="L157" s="283"/>
      <c r="M157" s="284"/>
      <c r="N157" s="285"/>
      <c r="O157" s="285"/>
      <c r="P157" s="285"/>
      <c r="Q157" s="285"/>
      <c r="R157" s="285"/>
      <c r="S157" s="285"/>
      <c r="T157" s="285"/>
      <c r="U157" s="286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7" t="s">
        <v>676</v>
      </c>
      <c r="AU157" s="287" t="s">
        <v>87</v>
      </c>
      <c r="AV157" s="14" t="s">
        <v>85</v>
      </c>
      <c r="AW157" s="14" t="s">
        <v>34</v>
      </c>
      <c r="AX157" s="14" t="s">
        <v>77</v>
      </c>
      <c r="AY157" s="287" t="s">
        <v>141</v>
      </c>
    </row>
    <row r="158" s="12" customFormat="1">
      <c r="A158" s="12"/>
      <c r="B158" s="252"/>
      <c r="C158" s="253"/>
      <c r="D158" s="254" t="s">
        <v>676</v>
      </c>
      <c r="E158" s="255" t="s">
        <v>1</v>
      </c>
      <c r="F158" s="256" t="s">
        <v>876</v>
      </c>
      <c r="G158" s="253"/>
      <c r="H158" s="257">
        <v>3.1520000000000001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1"/>
      <c r="U158" s="26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3" t="s">
        <v>676</v>
      </c>
      <c r="AU158" s="263" t="s">
        <v>87</v>
      </c>
      <c r="AV158" s="12" t="s">
        <v>87</v>
      </c>
      <c r="AW158" s="12" t="s">
        <v>34</v>
      </c>
      <c r="AX158" s="12" t="s">
        <v>77</v>
      </c>
      <c r="AY158" s="263" t="s">
        <v>141</v>
      </c>
    </row>
    <row r="159" s="14" customFormat="1">
      <c r="A159" s="14"/>
      <c r="B159" s="278"/>
      <c r="C159" s="279"/>
      <c r="D159" s="254" t="s">
        <v>676</v>
      </c>
      <c r="E159" s="280" t="s">
        <v>1</v>
      </c>
      <c r="F159" s="281" t="s">
        <v>877</v>
      </c>
      <c r="G159" s="279"/>
      <c r="H159" s="280" t="s">
        <v>1</v>
      </c>
      <c r="I159" s="282"/>
      <c r="J159" s="279"/>
      <c r="K159" s="279"/>
      <c r="L159" s="283"/>
      <c r="M159" s="284"/>
      <c r="N159" s="285"/>
      <c r="O159" s="285"/>
      <c r="P159" s="285"/>
      <c r="Q159" s="285"/>
      <c r="R159" s="285"/>
      <c r="S159" s="285"/>
      <c r="T159" s="285"/>
      <c r="U159" s="286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7" t="s">
        <v>676</v>
      </c>
      <c r="AU159" s="287" t="s">
        <v>87</v>
      </c>
      <c r="AV159" s="14" t="s">
        <v>85</v>
      </c>
      <c r="AW159" s="14" t="s">
        <v>34</v>
      </c>
      <c r="AX159" s="14" t="s">
        <v>77</v>
      </c>
      <c r="AY159" s="287" t="s">
        <v>141</v>
      </c>
    </row>
    <row r="160" s="12" customFormat="1">
      <c r="A160" s="12"/>
      <c r="B160" s="252"/>
      <c r="C160" s="253"/>
      <c r="D160" s="254" t="s">
        <v>676</v>
      </c>
      <c r="E160" s="255" t="s">
        <v>1</v>
      </c>
      <c r="F160" s="256" t="s">
        <v>878</v>
      </c>
      <c r="G160" s="253"/>
      <c r="H160" s="257">
        <v>88.631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1"/>
      <c r="U160" s="26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3" t="s">
        <v>676</v>
      </c>
      <c r="AU160" s="263" t="s">
        <v>87</v>
      </c>
      <c r="AV160" s="12" t="s">
        <v>87</v>
      </c>
      <c r="AW160" s="12" t="s">
        <v>34</v>
      </c>
      <c r="AX160" s="12" t="s">
        <v>77</v>
      </c>
      <c r="AY160" s="263" t="s">
        <v>141</v>
      </c>
    </row>
    <row r="161" s="14" customFormat="1">
      <c r="A161" s="14"/>
      <c r="B161" s="278"/>
      <c r="C161" s="279"/>
      <c r="D161" s="254" t="s">
        <v>676</v>
      </c>
      <c r="E161" s="280" t="s">
        <v>1</v>
      </c>
      <c r="F161" s="281" t="s">
        <v>879</v>
      </c>
      <c r="G161" s="279"/>
      <c r="H161" s="280" t="s">
        <v>1</v>
      </c>
      <c r="I161" s="282"/>
      <c r="J161" s="279"/>
      <c r="K161" s="279"/>
      <c r="L161" s="283"/>
      <c r="M161" s="284"/>
      <c r="N161" s="285"/>
      <c r="O161" s="285"/>
      <c r="P161" s="285"/>
      <c r="Q161" s="285"/>
      <c r="R161" s="285"/>
      <c r="S161" s="285"/>
      <c r="T161" s="285"/>
      <c r="U161" s="286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7" t="s">
        <v>676</v>
      </c>
      <c r="AU161" s="287" t="s">
        <v>87</v>
      </c>
      <c r="AV161" s="14" t="s">
        <v>85</v>
      </c>
      <c r="AW161" s="14" t="s">
        <v>34</v>
      </c>
      <c r="AX161" s="14" t="s">
        <v>77</v>
      </c>
      <c r="AY161" s="287" t="s">
        <v>141</v>
      </c>
    </row>
    <row r="162" s="12" customFormat="1">
      <c r="A162" s="12"/>
      <c r="B162" s="252"/>
      <c r="C162" s="253"/>
      <c r="D162" s="254" t="s">
        <v>676</v>
      </c>
      <c r="E162" s="255" t="s">
        <v>1</v>
      </c>
      <c r="F162" s="256" t="s">
        <v>880</v>
      </c>
      <c r="G162" s="253"/>
      <c r="H162" s="257">
        <v>16.806999999999999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1"/>
      <c r="U162" s="26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3" t="s">
        <v>676</v>
      </c>
      <c r="AU162" s="263" t="s">
        <v>87</v>
      </c>
      <c r="AV162" s="12" t="s">
        <v>87</v>
      </c>
      <c r="AW162" s="12" t="s">
        <v>34</v>
      </c>
      <c r="AX162" s="12" t="s">
        <v>77</v>
      </c>
      <c r="AY162" s="263" t="s">
        <v>141</v>
      </c>
    </row>
    <row r="163" s="14" customFormat="1">
      <c r="A163" s="14"/>
      <c r="B163" s="278"/>
      <c r="C163" s="279"/>
      <c r="D163" s="254" t="s">
        <v>676</v>
      </c>
      <c r="E163" s="280" t="s">
        <v>1</v>
      </c>
      <c r="F163" s="281" t="s">
        <v>881</v>
      </c>
      <c r="G163" s="279"/>
      <c r="H163" s="280" t="s">
        <v>1</v>
      </c>
      <c r="I163" s="282"/>
      <c r="J163" s="279"/>
      <c r="K163" s="279"/>
      <c r="L163" s="283"/>
      <c r="M163" s="284"/>
      <c r="N163" s="285"/>
      <c r="O163" s="285"/>
      <c r="P163" s="285"/>
      <c r="Q163" s="285"/>
      <c r="R163" s="285"/>
      <c r="S163" s="285"/>
      <c r="T163" s="285"/>
      <c r="U163" s="286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7" t="s">
        <v>676</v>
      </c>
      <c r="AU163" s="287" t="s">
        <v>87</v>
      </c>
      <c r="AV163" s="14" t="s">
        <v>85</v>
      </c>
      <c r="AW163" s="14" t="s">
        <v>34</v>
      </c>
      <c r="AX163" s="14" t="s">
        <v>77</v>
      </c>
      <c r="AY163" s="287" t="s">
        <v>141</v>
      </c>
    </row>
    <row r="164" s="12" customFormat="1">
      <c r="A164" s="12"/>
      <c r="B164" s="252"/>
      <c r="C164" s="253"/>
      <c r="D164" s="254" t="s">
        <v>676</v>
      </c>
      <c r="E164" s="255" t="s">
        <v>1</v>
      </c>
      <c r="F164" s="256" t="s">
        <v>882</v>
      </c>
      <c r="G164" s="253"/>
      <c r="H164" s="257">
        <v>149.46799999999999</v>
      </c>
      <c r="I164" s="258"/>
      <c r="J164" s="253"/>
      <c r="K164" s="253"/>
      <c r="L164" s="259"/>
      <c r="M164" s="260"/>
      <c r="N164" s="261"/>
      <c r="O164" s="261"/>
      <c r="P164" s="261"/>
      <c r="Q164" s="261"/>
      <c r="R164" s="261"/>
      <c r="S164" s="261"/>
      <c r="T164" s="261"/>
      <c r="U164" s="26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3" t="s">
        <v>676</v>
      </c>
      <c r="AU164" s="263" t="s">
        <v>87</v>
      </c>
      <c r="AV164" s="12" t="s">
        <v>87</v>
      </c>
      <c r="AW164" s="12" t="s">
        <v>34</v>
      </c>
      <c r="AX164" s="12" t="s">
        <v>77</v>
      </c>
      <c r="AY164" s="263" t="s">
        <v>141</v>
      </c>
    </row>
    <row r="165" s="14" customFormat="1">
      <c r="A165" s="14"/>
      <c r="B165" s="278"/>
      <c r="C165" s="279"/>
      <c r="D165" s="254" t="s">
        <v>676</v>
      </c>
      <c r="E165" s="280" t="s">
        <v>1</v>
      </c>
      <c r="F165" s="281" t="s">
        <v>883</v>
      </c>
      <c r="G165" s="279"/>
      <c r="H165" s="280" t="s">
        <v>1</v>
      </c>
      <c r="I165" s="282"/>
      <c r="J165" s="279"/>
      <c r="K165" s="279"/>
      <c r="L165" s="283"/>
      <c r="M165" s="284"/>
      <c r="N165" s="285"/>
      <c r="O165" s="285"/>
      <c r="P165" s="285"/>
      <c r="Q165" s="285"/>
      <c r="R165" s="285"/>
      <c r="S165" s="285"/>
      <c r="T165" s="285"/>
      <c r="U165" s="286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7" t="s">
        <v>676</v>
      </c>
      <c r="AU165" s="287" t="s">
        <v>87</v>
      </c>
      <c r="AV165" s="14" t="s">
        <v>85</v>
      </c>
      <c r="AW165" s="14" t="s">
        <v>34</v>
      </c>
      <c r="AX165" s="14" t="s">
        <v>77</v>
      </c>
      <c r="AY165" s="287" t="s">
        <v>141</v>
      </c>
    </row>
    <row r="166" s="12" customFormat="1">
      <c r="A166" s="12"/>
      <c r="B166" s="252"/>
      <c r="C166" s="253"/>
      <c r="D166" s="254" t="s">
        <v>676</v>
      </c>
      <c r="E166" s="255" t="s">
        <v>1</v>
      </c>
      <c r="F166" s="256" t="s">
        <v>884</v>
      </c>
      <c r="G166" s="253"/>
      <c r="H166" s="257">
        <v>55.176000000000002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1"/>
      <c r="U166" s="26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3" t="s">
        <v>676</v>
      </c>
      <c r="AU166" s="263" t="s">
        <v>87</v>
      </c>
      <c r="AV166" s="12" t="s">
        <v>87</v>
      </c>
      <c r="AW166" s="12" t="s">
        <v>34</v>
      </c>
      <c r="AX166" s="12" t="s">
        <v>77</v>
      </c>
      <c r="AY166" s="263" t="s">
        <v>141</v>
      </c>
    </row>
    <row r="167" s="14" customFormat="1">
      <c r="A167" s="14"/>
      <c r="B167" s="278"/>
      <c r="C167" s="279"/>
      <c r="D167" s="254" t="s">
        <v>676</v>
      </c>
      <c r="E167" s="280" t="s">
        <v>1</v>
      </c>
      <c r="F167" s="281" t="s">
        <v>885</v>
      </c>
      <c r="G167" s="279"/>
      <c r="H167" s="280" t="s">
        <v>1</v>
      </c>
      <c r="I167" s="282"/>
      <c r="J167" s="279"/>
      <c r="K167" s="279"/>
      <c r="L167" s="283"/>
      <c r="M167" s="284"/>
      <c r="N167" s="285"/>
      <c r="O167" s="285"/>
      <c r="P167" s="285"/>
      <c r="Q167" s="285"/>
      <c r="R167" s="285"/>
      <c r="S167" s="285"/>
      <c r="T167" s="285"/>
      <c r="U167" s="286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7" t="s">
        <v>676</v>
      </c>
      <c r="AU167" s="287" t="s">
        <v>87</v>
      </c>
      <c r="AV167" s="14" t="s">
        <v>85</v>
      </c>
      <c r="AW167" s="14" t="s">
        <v>34</v>
      </c>
      <c r="AX167" s="14" t="s">
        <v>77</v>
      </c>
      <c r="AY167" s="287" t="s">
        <v>141</v>
      </c>
    </row>
    <row r="168" s="12" customFormat="1">
      <c r="A168" s="12"/>
      <c r="B168" s="252"/>
      <c r="C168" s="253"/>
      <c r="D168" s="254" t="s">
        <v>676</v>
      </c>
      <c r="E168" s="255" t="s">
        <v>1</v>
      </c>
      <c r="F168" s="256" t="s">
        <v>886</v>
      </c>
      <c r="G168" s="253"/>
      <c r="H168" s="257">
        <v>32.359000000000002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1"/>
      <c r="U168" s="26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3" t="s">
        <v>676</v>
      </c>
      <c r="AU168" s="263" t="s">
        <v>87</v>
      </c>
      <c r="AV168" s="12" t="s">
        <v>87</v>
      </c>
      <c r="AW168" s="12" t="s">
        <v>34</v>
      </c>
      <c r="AX168" s="12" t="s">
        <v>77</v>
      </c>
      <c r="AY168" s="263" t="s">
        <v>141</v>
      </c>
    </row>
    <row r="169" s="14" customFormat="1">
      <c r="A169" s="14"/>
      <c r="B169" s="278"/>
      <c r="C169" s="279"/>
      <c r="D169" s="254" t="s">
        <v>676</v>
      </c>
      <c r="E169" s="280" t="s">
        <v>1</v>
      </c>
      <c r="F169" s="281" t="s">
        <v>887</v>
      </c>
      <c r="G169" s="279"/>
      <c r="H169" s="280" t="s">
        <v>1</v>
      </c>
      <c r="I169" s="282"/>
      <c r="J169" s="279"/>
      <c r="K169" s="279"/>
      <c r="L169" s="283"/>
      <c r="M169" s="284"/>
      <c r="N169" s="285"/>
      <c r="O169" s="285"/>
      <c r="P169" s="285"/>
      <c r="Q169" s="285"/>
      <c r="R169" s="285"/>
      <c r="S169" s="285"/>
      <c r="T169" s="285"/>
      <c r="U169" s="286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7" t="s">
        <v>676</v>
      </c>
      <c r="AU169" s="287" t="s">
        <v>87</v>
      </c>
      <c r="AV169" s="14" t="s">
        <v>85</v>
      </c>
      <c r="AW169" s="14" t="s">
        <v>34</v>
      </c>
      <c r="AX169" s="14" t="s">
        <v>77</v>
      </c>
      <c r="AY169" s="287" t="s">
        <v>141</v>
      </c>
    </row>
    <row r="170" s="12" customFormat="1">
      <c r="A170" s="12"/>
      <c r="B170" s="252"/>
      <c r="C170" s="253"/>
      <c r="D170" s="254" t="s">
        <v>676</v>
      </c>
      <c r="E170" s="255" t="s">
        <v>1</v>
      </c>
      <c r="F170" s="256" t="s">
        <v>888</v>
      </c>
      <c r="G170" s="253"/>
      <c r="H170" s="257">
        <v>63.200000000000003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1"/>
      <c r="U170" s="26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3" t="s">
        <v>676</v>
      </c>
      <c r="AU170" s="263" t="s">
        <v>87</v>
      </c>
      <c r="AV170" s="12" t="s">
        <v>87</v>
      </c>
      <c r="AW170" s="12" t="s">
        <v>34</v>
      </c>
      <c r="AX170" s="12" t="s">
        <v>77</v>
      </c>
      <c r="AY170" s="263" t="s">
        <v>141</v>
      </c>
    </row>
    <row r="171" s="12" customFormat="1">
      <c r="A171" s="12"/>
      <c r="B171" s="252"/>
      <c r="C171" s="253"/>
      <c r="D171" s="254" t="s">
        <v>676</v>
      </c>
      <c r="E171" s="255" t="s">
        <v>1</v>
      </c>
      <c r="F171" s="256" t="s">
        <v>889</v>
      </c>
      <c r="G171" s="253"/>
      <c r="H171" s="257">
        <v>93.126000000000005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1"/>
      <c r="U171" s="26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3" t="s">
        <v>676</v>
      </c>
      <c r="AU171" s="263" t="s">
        <v>87</v>
      </c>
      <c r="AV171" s="12" t="s">
        <v>87</v>
      </c>
      <c r="AW171" s="12" t="s">
        <v>34</v>
      </c>
      <c r="AX171" s="12" t="s">
        <v>77</v>
      </c>
      <c r="AY171" s="263" t="s">
        <v>141</v>
      </c>
    </row>
    <row r="172" s="12" customFormat="1">
      <c r="A172" s="12"/>
      <c r="B172" s="252"/>
      <c r="C172" s="253"/>
      <c r="D172" s="254" t="s">
        <v>676</v>
      </c>
      <c r="E172" s="255" t="s">
        <v>1</v>
      </c>
      <c r="F172" s="256" t="s">
        <v>890</v>
      </c>
      <c r="G172" s="253"/>
      <c r="H172" s="257">
        <v>24.363</v>
      </c>
      <c r="I172" s="258"/>
      <c r="J172" s="253"/>
      <c r="K172" s="253"/>
      <c r="L172" s="259"/>
      <c r="M172" s="260"/>
      <c r="N172" s="261"/>
      <c r="O172" s="261"/>
      <c r="P172" s="261"/>
      <c r="Q172" s="261"/>
      <c r="R172" s="261"/>
      <c r="S172" s="261"/>
      <c r="T172" s="261"/>
      <c r="U172" s="26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3" t="s">
        <v>676</v>
      </c>
      <c r="AU172" s="263" t="s">
        <v>87</v>
      </c>
      <c r="AV172" s="12" t="s">
        <v>87</v>
      </c>
      <c r="AW172" s="12" t="s">
        <v>34</v>
      </c>
      <c r="AX172" s="12" t="s">
        <v>77</v>
      </c>
      <c r="AY172" s="263" t="s">
        <v>141</v>
      </c>
    </row>
    <row r="173" s="15" customFormat="1">
      <c r="A173" s="15"/>
      <c r="B173" s="288"/>
      <c r="C173" s="289"/>
      <c r="D173" s="254" t="s">
        <v>676</v>
      </c>
      <c r="E173" s="290" t="s">
        <v>1</v>
      </c>
      <c r="F173" s="291" t="s">
        <v>865</v>
      </c>
      <c r="G173" s="289"/>
      <c r="H173" s="292">
        <v>569.35199999999986</v>
      </c>
      <c r="I173" s="293"/>
      <c r="J173" s="289"/>
      <c r="K173" s="289"/>
      <c r="L173" s="294"/>
      <c r="M173" s="295"/>
      <c r="N173" s="296"/>
      <c r="O173" s="296"/>
      <c r="P173" s="296"/>
      <c r="Q173" s="296"/>
      <c r="R173" s="296"/>
      <c r="S173" s="296"/>
      <c r="T173" s="296"/>
      <c r="U173" s="297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98" t="s">
        <v>676</v>
      </c>
      <c r="AU173" s="298" t="s">
        <v>87</v>
      </c>
      <c r="AV173" s="15" t="s">
        <v>156</v>
      </c>
      <c r="AW173" s="15" t="s">
        <v>34</v>
      </c>
      <c r="AX173" s="15" t="s">
        <v>77</v>
      </c>
      <c r="AY173" s="298" t="s">
        <v>141</v>
      </c>
    </row>
    <row r="174" s="12" customFormat="1">
      <c r="A174" s="12"/>
      <c r="B174" s="252"/>
      <c r="C174" s="253"/>
      <c r="D174" s="254" t="s">
        <v>676</v>
      </c>
      <c r="E174" s="255" t="s">
        <v>1</v>
      </c>
      <c r="F174" s="256" t="s">
        <v>891</v>
      </c>
      <c r="G174" s="253"/>
      <c r="H174" s="257">
        <v>626.28700000000003</v>
      </c>
      <c r="I174" s="258"/>
      <c r="J174" s="253"/>
      <c r="K174" s="253"/>
      <c r="L174" s="259"/>
      <c r="M174" s="260"/>
      <c r="N174" s="261"/>
      <c r="O174" s="261"/>
      <c r="P174" s="261"/>
      <c r="Q174" s="261"/>
      <c r="R174" s="261"/>
      <c r="S174" s="261"/>
      <c r="T174" s="261"/>
      <c r="U174" s="26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3" t="s">
        <v>676</v>
      </c>
      <c r="AU174" s="263" t="s">
        <v>87</v>
      </c>
      <c r="AV174" s="12" t="s">
        <v>87</v>
      </c>
      <c r="AW174" s="12" t="s">
        <v>34</v>
      </c>
      <c r="AX174" s="12" t="s">
        <v>77</v>
      </c>
      <c r="AY174" s="263" t="s">
        <v>141</v>
      </c>
    </row>
    <row r="175" s="15" customFormat="1">
      <c r="A175" s="15"/>
      <c r="B175" s="288"/>
      <c r="C175" s="289"/>
      <c r="D175" s="254" t="s">
        <v>676</v>
      </c>
      <c r="E175" s="290" t="s">
        <v>1</v>
      </c>
      <c r="F175" s="291" t="s">
        <v>865</v>
      </c>
      <c r="G175" s="289"/>
      <c r="H175" s="292">
        <v>626.28700000000003</v>
      </c>
      <c r="I175" s="293"/>
      <c r="J175" s="289"/>
      <c r="K175" s="289"/>
      <c r="L175" s="294"/>
      <c r="M175" s="295"/>
      <c r="N175" s="296"/>
      <c r="O175" s="296"/>
      <c r="P175" s="296"/>
      <c r="Q175" s="296"/>
      <c r="R175" s="296"/>
      <c r="S175" s="296"/>
      <c r="T175" s="296"/>
      <c r="U175" s="297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8" t="s">
        <v>676</v>
      </c>
      <c r="AU175" s="298" t="s">
        <v>87</v>
      </c>
      <c r="AV175" s="15" t="s">
        <v>156</v>
      </c>
      <c r="AW175" s="15" t="s">
        <v>34</v>
      </c>
      <c r="AX175" s="15" t="s">
        <v>85</v>
      </c>
      <c r="AY175" s="298" t="s">
        <v>141</v>
      </c>
    </row>
    <row r="176" s="2" customFormat="1" ht="21.75" customHeight="1">
      <c r="A176" s="38"/>
      <c r="B176" s="39"/>
      <c r="C176" s="226" t="s">
        <v>164</v>
      </c>
      <c r="D176" s="226" t="s">
        <v>142</v>
      </c>
      <c r="E176" s="227" t="s">
        <v>892</v>
      </c>
      <c r="F176" s="228" t="s">
        <v>893</v>
      </c>
      <c r="G176" s="229" t="s">
        <v>193</v>
      </c>
      <c r="H176" s="230">
        <v>313.14400000000001</v>
      </c>
      <c r="I176" s="231"/>
      <c r="J176" s="232">
        <f>ROUND(I176*H176,2)</f>
        <v>0</v>
      </c>
      <c r="K176" s="233"/>
      <c r="L176" s="44"/>
      <c r="M176" s="234" t="s">
        <v>1</v>
      </c>
      <c r="N176" s="235" t="s">
        <v>42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156</v>
      </c>
      <c r="AT176" s="238" t="s">
        <v>142</v>
      </c>
      <c r="AU176" s="238" t="s">
        <v>87</v>
      </c>
      <c r="AY176" s="17" t="s">
        <v>141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85</v>
      </c>
      <c r="BK176" s="239">
        <f>ROUND(I176*H176,2)</f>
        <v>0</v>
      </c>
      <c r="BL176" s="17" t="s">
        <v>156</v>
      </c>
      <c r="BM176" s="238" t="s">
        <v>894</v>
      </c>
    </row>
    <row r="177" s="2" customFormat="1" ht="21.75" customHeight="1">
      <c r="A177" s="38"/>
      <c r="B177" s="39"/>
      <c r="C177" s="226" t="s">
        <v>168</v>
      </c>
      <c r="D177" s="226" t="s">
        <v>142</v>
      </c>
      <c r="E177" s="227" t="s">
        <v>895</v>
      </c>
      <c r="F177" s="228" t="s">
        <v>896</v>
      </c>
      <c r="G177" s="229" t="s">
        <v>193</v>
      </c>
      <c r="H177" s="230">
        <v>227.74100000000001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42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156</v>
      </c>
      <c r="AT177" s="238" t="s">
        <v>142</v>
      </c>
      <c r="AU177" s="238" t="s">
        <v>87</v>
      </c>
      <c r="AY177" s="17" t="s">
        <v>141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85</v>
      </c>
      <c r="BK177" s="239">
        <f>ROUND(I177*H177,2)</f>
        <v>0</v>
      </c>
      <c r="BL177" s="17" t="s">
        <v>156</v>
      </c>
      <c r="BM177" s="238" t="s">
        <v>897</v>
      </c>
    </row>
    <row r="178" s="12" customFormat="1">
      <c r="A178" s="12"/>
      <c r="B178" s="252"/>
      <c r="C178" s="253"/>
      <c r="D178" s="254" t="s">
        <v>676</v>
      </c>
      <c r="E178" s="255" t="s">
        <v>1</v>
      </c>
      <c r="F178" s="256" t="s">
        <v>898</v>
      </c>
      <c r="G178" s="253"/>
      <c r="H178" s="257">
        <v>227.74100000000001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1"/>
      <c r="U178" s="26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3" t="s">
        <v>676</v>
      </c>
      <c r="AU178" s="263" t="s">
        <v>87</v>
      </c>
      <c r="AV178" s="12" t="s">
        <v>87</v>
      </c>
      <c r="AW178" s="12" t="s">
        <v>34</v>
      </c>
      <c r="AX178" s="12" t="s">
        <v>77</v>
      </c>
      <c r="AY178" s="263" t="s">
        <v>141</v>
      </c>
    </row>
    <row r="179" s="15" customFormat="1">
      <c r="A179" s="15"/>
      <c r="B179" s="288"/>
      <c r="C179" s="289"/>
      <c r="D179" s="254" t="s">
        <v>676</v>
      </c>
      <c r="E179" s="290" t="s">
        <v>1</v>
      </c>
      <c r="F179" s="291" t="s">
        <v>865</v>
      </c>
      <c r="G179" s="289"/>
      <c r="H179" s="292">
        <v>227.74100000000001</v>
      </c>
      <c r="I179" s="293"/>
      <c r="J179" s="289"/>
      <c r="K179" s="289"/>
      <c r="L179" s="294"/>
      <c r="M179" s="295"/>
      <c r="N179" s="296"/>
      <c r="O179" s="296"/>
      <c r="P179" s="296"/>
      <c r="Q179" s="296"/>
      <c r="R179" s="296"/>
      <c r="S179" s="296"/>
      <c r="T179" s="296"/>
      <c r="U179" s="297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8" t="s">
        <v>676</v>
      </c>
      <c r="AU179" s="298" t="s">
        <v>87</v>
      </c>
      <c r="AV179" s="15" t="s">
        <v>156</v>
      </c>
      <c r="AW179" s="15" t="s">
        <v>34</v>
      </c>
      <c r="AX179" s="15" t="s">
        <v>85</v>
      </c>
      <c r="AY179" s="298" t="s">
        <v>141</v>
      </c>
    </row>
    <row r="180" s="2" customFormat="1" ht="21.75" customHeight="1">
      <c r="A180" s="38"/>
      <c r="B180" s="39"/>
      <c r="C180" s="226" t="s">
        <v>172</v>
      </c>
      <c r="D180" s="226" t="s">
        <v>142</v>
      </c>
      <c r="E180" s="227" t="s">
        <v>899</v>
      </c>
      <c r="F180" s="228" t="s">
        <v>209</v>
      </c>
      <c r="G180" s="229" t="s">
        <v>193</v>
      </c>
      <c r="H180" s="230">
        <v>626.28700000000003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42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156</v>
      </c>
      <c r="AT180" s="238" t="s">
        <v>142</v>
      </c>
      <c r="AU180" s="238" t="s">
        <v>87</v>
      </c>
      <c r="AY180" s="17" t="s">
        <v>141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85</v>
      </c>
      <c r="BK180" s="239">
        <f>ROUND(I180*H180,2)</f>
        <v>0</v>
      </c>
      <c r="BL180" s="17" t="s">
        <v>156</v>
      </c>
      <c r="BM180" s="238" t="s">
        <v>900</v>
      </c>
    </row>
    <row r="181" s="2" customFormat="1" ht="21.75" customHeight="1">
      <c r="A181" s="38"/>
      <c r="B181" s="39"/>
      <c r="C181" s="226" t="s">
        <v>178</v>
      </c>
      <c r="D181" s="226" t="s">
        <v>142</v>
      </c>
      <c r="E181" s="227" t="s">
        <v>901</v>
      </c>
      <c r="F181" s="228" t="s">
        <v>213</v>
      </c>
      <c r="G181" s="229" t="s">
        <v>193</v>
      </c>
      <c r="H181" s="230">
        <v>489.14499999999998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42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156</v>
      </c>
      <c r="AT181" s="238" t="s">
        <v>142</v>
      </c>
      <c r="AU181" s="238" t="s">
        <v>87</v>
      </c>
      <c r="AY181" s="17" t="s">
        <v>141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85</v>
      </c>
      <c r="BK181" s="239">
        <f>ROUND(I181*H181,2)</f>
        <v>0</v>
      </c>
      <c r="BL181" s="17" t="s">
        <v>156</v>
      </c>
      <c r="BM181" s="238" t="s">
        <v>902</v>
      </c>
    </row>
    <row r="182" s="14" customFormat="1">
      <c r="A182" s="14"/>
      <c r="B182" s="278"/>
      <c r="C182" s="279"/>
      <c r="D182" s="254" t="s">
        <v>676</v>
      </c>
      <c r="E182" s="280" t="s">
        <v>1</v>
      </c>
      <c r="F182" s="281" t="s">
        <v>861</v>
      </c>
      <c r="G182" s="279"/>
      <c r="H182" s="280" t="s">
        <v>1</v>
      </c>
      <c r="I182" s="282"/>
      <c r="J182" s="279"/>
      <c r="K182" s="279"/>
      <c r="L182" s="283"/>
      <c r="M182" s="284"/>
      <c r="N182" s="285"/>
      <c r="O182" s="285"/>
      <c r="P182" s="285"/>
      <c r="Q182" s="285"/>
      <c r="R182" s="285"/>
      <c r="S182" s="285"/>
      <c r="T182" s="285"/>
      <c r="U182" s="286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7" t="s">
        <v>676</v>
      </c>
      <c r="AU182" s="287" t="s">
        <v>87</v>
      </c>
      <c r="AV182" s="14" t="s">
        <v>85</v>
      </c>
      <c r="AW182" s="14" t="s">
        <v>34</v>
      </c>
      <c r="AX182" s="14" t="s">
        <v>77</v>
      </c>
      <c r="AY182" s="287" t="s">
        <v>141</v>
      </c>
    </row>
    <row r="183" s="12" customFormat="1">
      <c r="A183" s="12"/>
      <c r="B183" s="252"/>
      <c r="C183" s="253"/>
      <c r="D183" s="254" t="s">
        <v>676</v>
      </c>
      <c r="E183" s="255" t="s">
        <v>1</v>
      </c>
      <c r="F183" s="256" t="s">
        <v>874</v>
      </c>
      <c r="G183" s="253"/>
      <c r="H183" s="257">
        <v>43.07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1"/>
      <c r="U183" s="26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63" t="s">
        <v>676</v>
      </c>
      <c r="AU183" s="263" t="s">
        <v>87</v>
      </c>
      <c r="AV183" s="12" t="s">
        <v>87</v>
      </c>
      <c r="AW183" s="12" t="s">
        <v>34</v>
      </c>
      <c r="AX183" s="12" t="s">
        <v>77</v>
      </c>
      <c r="AY183" s="263" t="s">
        <v>141</v>
      </c>
    </row>
    <row r="184" s="14" customFormat="1">
      <c r="A184" s="14"/>
      <c r="B184" s="278"/>
      <c r="C184" s="279"/>
      <c r="D184" s="254" t="s">
        <v>676</v>
      </c>
      <c r="E184" s="280" t="s">
        <v>1</v>
      </c>
      <c r="F184" s="281" t="s">
        <v>875</v>
      </c>
      <c r="G184" s="279"/>
      <c r="H184" s="280" t="s">
        <v>1</v>
      </c>
      <c r="I184" s="282"/>
      <c r="J184" s="279"/>
      <c r="K184" s="279"/>
      <c r="L184" s="283"/>
      <c r="M184" s="284"/>
      <c r="N184" s="285"/>
      <c r="O184" s="285"/>
      <c r="P184" s="285"/>
      <c r="Q184" s="285"/>
      <c r="R184" s="285"/>
      <c r="S184" s="285"/>
      <c r="T184" s="285"/>
      <c r="U184" s="286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7" t="s">
        <v>676</v>
      </c>
      <c r="AU184" s="287" t="s">
        <v>87</v>
      </c>
      <c r="AV184" s="14" t="s">
        <v>85</v>
      </c>
      <c r="AW184" s="14" t="s">
        <v>34</v>
      </c>
      <c r="AX184" s="14" t="s">
        <v>77</v>
      </c>
      <c r="AY184" s="287" t="s">
        <v>141</v>
      </c>
    </row>
    <row r="185" s="12" customFormat="1">
      <c r="A185" s="12"/>
      <c r="B185" s="252"/>
      <c r="C185" s="253"/>
      <c r="D185" s="254" t="s">
        <v>676</v>
      </c>
      <c r="E185" s="255" t="s">
        <v>1</v>
      </c>
      <c r="F185" s="256" t="s">
        <v>876</v>
      </c>
      <c r="G185" s="253"/>
      <c r="H185" s="257">
        <v>3.1520000000000001</v>
      </c>
      <c r="I185" s="258"/>
      <c r="J185" s="253"/>
      <c r="K185" s="253"/>
      <c r="L185" s="259"/>
      <c r="M185" s="260"/>
      <c r="N185" s="261"/>
      <c r="O185" s="261"/>
      <c r="P185" s="261"/>
      <c r="Q185" s="261"/>
      <c r="R185" s="261"/>
      <c r="S185" s="261"/>
      <c r="T185" s="261"/>
      <c r="U185" s="26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3" t="s">
        <v>676</v>
      </c>
      <c r="AU185" s="263" t="s">
        <v>87</v>
      </c>
      <c r="AV185" s="12" t="s">
        <v>87</v>
      </c>
      <c r="AW185" s="12" t="s">
        <v>34</v>
      </c>
      <c r="AX185" s="12" t="s">
        <v>77</v>
      </c>
      <c r="AY185" s="263" t="s">
        <v>141</v>
      </c>
    </row>
    <row r="186" s="14" customFormat="1">
      <c r="A186" s="14"/>
      <c r="B186" s="278"/>
      <c r="C186" s="279"/>
      <c r="D186" s="254" t="s">
        <v>676</v>
      </c>
      <c r="E186" s="280" t="s">
        <v>1</v>
      </c>
      <c r="F186" s="281" t="s">
        <v>877</v>
      </c>
      <c r="G186" s="279"/>
      <c r="H186" s="280" t="s">
        <v>1</v>
      </c>
      <c r="I186" s="282"/>
      <c r="J186" s="279"/>
      <c r="K186" s="279"/>
      <c r="L186" s="283"/>
      <c r="M186" s="284"/>
      <c r="N186" s="285"/>
      <c r="O186" s="285"/>
      <c r="P186" s="285"/>
      <c r="Q186" s="285"/>
      <c r="R186" s="285"/>
      <c r="S186" s="285"/>
      <c r="T186" s="285"/>
      <c r="U186" s="286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7" t="s">
        <v>676</v>
      </c>
      <c r="AU186" s="287" t="s">
        <v>87</v>
      </c>
      <c r="AV186" s="14" t="s">
        <v>85</v>
      </c>
      <c r="AW186" s="14" t="s">
        <v>34</v>
      </c>
      <c r="AX186" s="14" t="s">
        <v>77</v>
      </c>
      <c r="AY186" s="287" t="s">
        <v>141</v>
      </c>
    </row>
    <row r="187" s="12" customFormat="1">
      <c r="A187" s="12"/>
      <c r="B187" s="252"/>
      <c r="C187" s="253"/>
      <c r="D187" s="254" t="s">
        <v>676</v>
      </c>
      <c r="E187" s="255" t="s">
        <v>1</v>
      </c>
      <c r="F187" s="256" t="s">
        <v>878</v>
      </c>
      <c r="G187" s="253"/>
      <c r="H187" s="257">
        <v>88.631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1"/>
      <c r="U187" s="26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3" t="s">
        <v>676</v>
      </c>
      <c r="AU187" s="263" t="s">
        <v>87</v>
      </c>
      <c r="AV187" s="12" t="s">
        <v>87</v>
      </c>
      <c r="AW187" s="12" t="s">
        <v>34</v>
      </c>
      <c r="AX187" s="12" t="s">
        <v>77</v>
      </c>
      <c r="AY187" s="263" t="s">
        <v>141</v>
      </c>
    </row>
    <row r="188" s="14" customFormat="1">
      <c r="A188" s="14"/>
      <c r="B188" s="278"/>
      <c r="C188" s="279"/>
      <c r="D188" s="254" t="s">
        <v>676</v>
      </c>
      <c r="E188" s="280" t="s">
        <v>1</v>
      </c>
      <c r="F188" s="281" t="s">
        <v>879</v>
      </c>
      <c r="G188" s="279"/>
      <c r="H188" s="280" t="s">
        <v>1</v>
      </c>
      <c r="I188" s="282"/>
      <c r="J188" s="279"/>
      <c r="K188" s="279"/>
      <c r="L188" s="283"/>
      <c r="M188" s="284"/>
      <c r="N188" s="285"/>
      <c r="O188" s="285"/>
      <c r="P188" s="285"/>
      <c r="Q188" s="285"/>
      <c r="R188" s="285"/>
      <c r="S188" s="285"/>
      <c r="T188" s="285"/>
      <c r="U188" s="286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7" t="s">
        <v>676</v>
      </c>
      <c r="AU188" s="287" t="s">
        <v>87</v>
      </c>
      <c r="AV188" s="14" t="s">
        <v>85</v>
      </c>
      <c r="AW188" s="14" t="s">
        <v>34</v>
      </c>
      <c r="AX188" s="14" t="s">
        <v>77</v>
      </c>
      <c r="AY188" s="287" t="s">
        <v>141</v>
      </c>
    </row>
    <row r="189" s="12" customFormat="1">
      <c r="A189" s="12"/>
      <c r="B189" s="252"/>
      <c r="C189" s="253"/>
      <c r="D189" s="254" t="s">
        <v>676</v>
      </c>
      <c r="E189" s="255" t="s">
        <v>1</v>
      </c>
      <c r="F189" s="256" t="s">
        <v>903</v>
      </c>
      <c r="G189" s="253"/>
      <c r="H189" s="257">
        <v>15.132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1"/>
      <c r="U189" s="26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3" t="s">
        <v>676</v>
      </c>
      <c r="AU189" s="263" t="s">
        <v>87</v>
      </c>
      <c r="AV189" s="12" t="s">
        <v>87</v>
      </c>
      <c r="AW189" s="12" t="s">
        <v>34</v>
      </c>
      <c r="AX189" s="12" t="s">
        <v>77</v>
      </c>
      <c r="AY189" s="263" t="s">
        <v>141</v>
      </c>
    </row>
    <row r="190" s="14" customFormat="1">
      <c r="A190" s="14"/>
      <c r="B190" s="278"/>
      <c r="C190" s="279"/>
      <c r="D190" s="254" t="s">
        <v>676</v>
      </c>
      <c r="E190" s="280" t="s">
        <v>1</v>
      </c>
      <c r="F190" s="281" t="s">
        <v>881</v>
      </c>
      <c r="G190" s="279"/>
      <c r="H190" s="280" t="s">
        <v>1</v>
      </c>
      <c r="I190" s="282"/>
      <c r="J190" s="279"/>
      <c r="K190" s="279"/>
      <c r="L190" s="283"/>
      <c r="M190" s="284"/>
      <c r="N190" s="285"/>
      <c r="O190" s="285"/>
      <c r="P190" s="285"/>
      <c r="Q190" s="285"/>
      <c r="R190" s="285"/>
      <c r="S190" s="285"/>
      <c r="T190" s="285"/>
      <c r="U190" s="286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7" t="s">
        <v>676</v>
      </c>
      <c r="AU190" s="287" t="s">
        <v>87</v>
      </c>
      <c r="AV190" s="14" t="s">
        <v>85</v>
      </c>
      <c r="AW190" s="14" t="s">
        <v>34</v>
      </c>
      <c r="AX190" s="14" t="s">
        <v>77</v>
      </c>
      <c r="AY190" s="287" t="s">
        <v>141</v>
      </c>
    </row>
    <row r="191" s="12" customFormat="1">
      <c r="A191" s="12"/>
      <c r="B191" s="252"/>
      <c r="C191" s="253"/>
      <c r="D191" s="254" t="s">
        <v>676</v>
      </c>
      <c r="E191" s="255" t="s">
        <v>1</v>
      </c>
      <c r="F191" s="256" t="s">
        <v>882</v>
      </c>
      <c r="G191" s="253"/>
      <c r="H191" s="257">
        <v>149.46799999999999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1"/>
      <c r="U191" s="26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3" t="s">
        <v>676</v>
      </c>
      <c r="AU191" s="263" t="s">
        <v>87</v>
      </c>
      <c r="AV191" s="12" t="s">
        <v>87</v>
      </c>
      <c r="AW191" s="12" t="s">
        <v>34</v>
      </c>
      <c r="AX191" s="12" t="s">
        <v>77</v>
      </c>
      <c r="AY191" s="263" t="s">
        <v>141</v>
      </c>
    </row>
    <row r="192" s="14" customFormat="1">
      <c r="A192" s="14"/>
      <c r="B192" s="278"/>
      <c r="C192" s="279"/>
      <c r="D192" s="254" t="s">
        <v>676</v>
      </c>
      <c r="E192" s="280" t="s">
        <v>1</v>
      </c>
      <c r="F192" s="281" t="s">
        <v>883</v>
      </c>
      <c r="G192" s="279"/>
      <c r="H192" s="280" t="s">
        <v>1</v>
      </c>
      <c r="I192" s="282"/>
      <c r="J192" s="279"/>
      <c r="K192" s="279"/>
      <c r="L192" s="283"/>
      <c r="M192" s="284"/>
      <c r="N192" s="285"/>
      <c r="O192" s="285"/>
      <c r="P192" s="285"/>
      <c r="Q192" s="285"/>
      <c r="R192" s="285"/>
      <c r="S192" s="285"/>
      <c r="T192" s="285"/>
      <c r="U192" s="286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7" t="s">
        <v>676</v>
      </c>
      <c r="AU192" s="287" t="s">
        <v>87</v>
      </c>
      <c r="AV192" s="14" t="s">
        <v>85</v>
      </c>
      <c r="AW192" s="14" t="s">
        <v>34</v>
      </c>
      <c r="AX192" s="14" t="s">
        <v>77</v>
      </c>
      <c r="AY192" s="287" t="s">
        <v>141</v>
      </c>
    </row>
    <row r="193" s="12" customFormat="1">
      <c r="A193" s="12"/>
      <c r="B193" s="252"/>
      <c r="C193" s="253"/>
      <c r="D193" s="254" t="s">
        <v>676</v>
      </c>
      <c r="E193" s="255" t="s">
        <v>1</v>
      </c>
      <c r="F193" s="256" t="s">
        <v>884</v>
      </c>
      <c r="G193" s="253"/>
      <c r="H193" s="257">
        <v>55.176000000000002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1"/>
      <c r="U193" s="26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63" t="s">
        <v>676</v>
      </c>
      <c r="AU193" s="263" t="s">
        <v>87</v>
      </c>
      <c r="AV193" s="12" t="s">
        <v>87</v>
      </c>
      <c r="AW193" s="12" t="s">
        <v>34</v>
      </c>
      <c r="AX193" s="12" t="s">
        <v>77</v>
      </c>
      <c r="AY193" s="263" t="s">
        <v>141</v>
      </c>
    </row>
    <row r="194" s="14" customFormat="1">
      <c r="A194" s="14"/>
      <c r="B194" s="278"/>
      <c r="C194" s="279"/>
      <c r="D194" s="254" t="s">
        <v>676</v>
      </c>
      <c r="E194" s="280" t="s">
        <v>1</v>
      </c>
      <c r="F194" s="281" t="s">
        <v>885</v>
      </c>
      <c r="G194" s="279"/>
      <c r="H194" s="280" t="s">
        <v>1</v>
      </c>
      <c r="I194" s="282"/>
      <c r="J194" s="279"/>
      <c r="K194" s="279"/>
      <c r="L194" s="283"/>
      <c r="M194" s="284"/>
      <c r="N194" s="285"/>
      <c r="O194" s="285"/>
      <c r="P194" s="285"/>
      <c r="Q194" s="285"/>
      <c r="R194" s="285"/>
      <c r="S194" s="285"/>
      <c r="T194" s="285"/>
      <c r="U194" s="286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7" t="s">
        <v>676</v>
      </c>
      <c r="AU194" s="287" t="s">
        <v>87</v>
      </c>
      <c r="AV194" s="14" t="s">
        <v>85</v>
      </c>
      <c r="AW194" s="14" t="s">
        <v>34</v>
      </c>
      <c r="AX194" s="14" t="s">
        <v>77</v>
      </c>
      <c r="AY194" s="287" t="s">
        <v>141</v>
      </c>
    </row>
    <row r="195" s="12" customFormat="1">
      <c r="A195" s="12"/>
      <c r="B195" s="252"/>
      <c r="C195" s="253"/>
      <c r="D195" s="254" t="s">
        <v>676</v>
      </c>
      <c r="E195" s="255" t="s">
        <v>1</v>
      </c>
      <c r="F195" s="256" t="s">
        <v>886</v>
      </c>
      <c r="G195" s="253"/>
      <c r="H195" s="257">
        <v>32.359000000000002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1"/>
      <c r="U195" s="26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3" t="s">
        <v>676</v>
      </c>
      <c r="AU195" s="263" t="s">
        <v>87</v>
      </c>
      <c r="AV195" s="12" t="s">
        <v>87</v>
      </c>
      <c r="AW195" s="12" t="s">
        <v>34</v>
      </c>
      <c r="AX195" s="12" t="s">
        <v>77</v>
      </c>
      <c r="AY195" s="263" t="s">
        <v>141</v>
      </c>
    </row>
    <row r="196" s="14" customFormat="1">
      <c r="A196" s="14"/>
      <c r="B196" s="278"/>
      <c r="C196" s="279"/>
      <c r="D196" s="254" t="s">
        <v>676</v>
      </c>
      <c r="E196" s="280" t="s">
        <v>1</v>
      </c>
      <c r="F196" s="281" t="s">
        <v>887</v>
      </c>
      <c r="G196" s="279"/>
      <c r="H196" s="280" t="s">
        <v>1</v>
      </c>
      <c r="I196" s="282"/>
      <c r="J196" s="279"/>
      <c r="K196" s="279"/>
      <c r="L196" s="283"/>
      <c r="M196" s="284"/>
      <c r="N196" s="285"/>
      <c r="O196" s="285"/>
      <c r="P196" s="285"/>
      <c r="Q196" s="285"/>
      <c r="R196" s="285"/>
      <c r="S196" s="285"/>
      <c r="T196" s="285"/>
      <c r="U196" s="286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7" t="s">
        <v>676</v>
      </c>
      <c r="AU196" s="287" t="s">
        <v>87</v>
      </c>
      <c r="AV196" s="14" t="s">
        <v>85</v>
      </c>
      <c r="AW196" s="14" t="s">
        <v>34</v>
      </c>
      <c r="AX196" s="14" t="s">
        <v>77</v>
      </c>
      <c r="AY196" s="287" t="s">
        <v>141</v>
      </c>
    </row>
    <row r="197" s="12" customFormat="1">
      <c r="A197" s="12"/>
      <c r="B197" s="252"/>
      <c r="C197" s="253"/>
      <c r="D197" s="254" t="s">
        <v>676</v>
      </c>
      <c r="E197" s="255" t="s">
        <v>1</v>
      </c>
      <c r="F197" s="256" t="s">
        <v>904</v>
      </c>
      <c r="G197" s="253"/>
      <c r="H197" s="257">
        <v>20.359999999999999</v>
      </c>
      <c r="I197" s="258"/>
      <c r="J197" s="253"/>
      <c r="K197" s="253"/>
      <c r="L197" s="259"/>
      <c r="M197" s="260"/>
      <c r="N197" s="261"/>
      <c r="O197" s="261"/>
      <c r="P197" s="261"/>
      <c r="Q197" s="261"/>
      <c r="R197" s="261"/>
      <c r="S197" s="261"/>
      <c r="T197" s="261"/>
      <c r="U197" s="26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3" t="s">
        <v>676</v>
      </c>
      <c r="AU197" s="263" t="s">
        <v>87</v>
      </c>
      <c r="AV197" s="12" t="s">
        <v>87</v>
      </c>
      <c r="AW197" s="12" t="s">
        <v>34</v>
      </c>
      <c r="AX197" s="12" t="s">
        <v>77</v>
      </c>
      <c r="AY197" s="263" t="s">
        <v>141</v>
      </c>
    </row>
    <row r="198" s="12" customFormat="1">
      <c r="A198" s="12"/>
      <c r="B198" s="252"/>
      <c r="C198" s="253"/>
      <c r="D198" s="254" t="s">
        <v>676</v>
      </c>
      <c r="E198" s="255" t="s">
        <v>1</v>
      </c>
      <c r="F198" s="256" t="s">
        <v>905</v>
      </c>
      <c r="G198" s="253"/>
      <c r="H198" s="257">
        <v>28.806000000000001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1"/>
      <c r="U198" s="26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3" t="s">
        <v>676</v>
      </c>
      <c r="AU198" s="263" t="s">
        <v>87</v>
      </c>
      <c r="AV198" s="12" t="s">
        <v>87</v>
      </c>
      <c r="AW198" s="12" t="s">
        <v>34</v>
      </c>
      <c r="AX198" s="12" t="s">
        <v>77</v>
      </c>
      <c r="AY198" s="263" t="s">
        <v>141</v>
      </c>
    </row>
    <row r="199" s="12" customFormat="1">
      <c r="A199" s="12"/>
      <c r="B199" s="252"/>
      <c r="C199" s="253"/>
      <c r="D199" s="254" t="s">
        <v>676</v>
      </c>
      <c r="E199" s="255" t="s">
        <v>1</v>
      </c>
      <c r="F199" s="256" t="s">
        <v>906</v>
      </c>
      <c r="G199" s="253"/>
      <c r="H199" s="257">
        <v>8.5229999999999997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1"/>
      <c r="U199" s="26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3" t="s">
        <v>676</v>
      </c>
      <c r="AU199" s="263" t="s">
        <v>87</v>
      </c>
      <c r="AV199" s="12" t="s">
        <v>87</v>
      </c>
      <c r="AW199" s="12" t="s">
        <v>34</v>
      </c>
      <c r="AX199" s="12" t="s">
        <v>77</v>
      </c>
      <c r="AY199" s="263" t="s">
        <v>141</v>
      </c>
    </row>
    <row r="200" s="15" customFormat="1">
      <c r="A200" s="15"/>
      <c r="B200" s="288"/>
      <c r="C200" s="289"/>
      <c r="D200" s="254" t="s">
        <v>676</v>
      </c>
      <c r="E200" s="290" t="s">
        <v>1</v>
      </c>
      <c r="F200" s="291" t="s">
        <v>865</v>
      </c>
      <c r="G200" s="289"/>
      <c r="H200" s="292">
        <v>444.67699999999996</v>
      </c>
      <c r="I200" s="293"/>
      <c r="J200" s="289"/>
      <c r="K200" s="289"/>
      <c r="L200" s="294"/>
      <c r="M200" s="295"/>
      <c r="N200" s="296"/>
      <c r="O200" s="296"/>
      <c r="P200" s="296"/>
      <c r="Q200" s="296"/>
      <c r="R200" s="296"/>
      <c r="S200" s="296"/>
      <c r="T200" s="296"/>
      <c r="U200" s="297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8" t="s">
        <v>676</v>
      </c>
      <c r="AU200" s="298" t="s">
        <v>87</v>
      </c>
      <c r="AV200" s="15" t="s">
        <v>156</v>
      </c>
      <c r="AW200" s="15" t="s">
        <v>34</v>
      </c>
      <c r="AX200" s="15" t="s">
        <v>77</v>
      </c>
      <c r="AY200" s="298" t="s">
        <v>141</v>
      </c>
    </row>
    <row r="201" s="12" customFormat="1">
      <c r="A201" s="12"/>
      <c r="B201" s="252"/>
      <c r="C201" s="253"/>
      <c r="D201" s="254" t="s">
        <v>676</v>
      </c>
      <c r="E201" s="255" t="s">
        <v>1</v>
      </c>
      <c r="F201" s="256" t="s">
        <v>907</v>
      </c>
      <c r="G201" s="253"/>
      <c r="H201" s="257">
        <v>489.14499999999998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1"/>
      <c r="U201" s="26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3" t="s">
        <v>676</v>
      </c>
      <c r="AU201" s="263" t="s">
        <v>87</v>
      </c>
      <c r="AV201" s="12" t="s">
        <v>87</v>
      </c>
      <c r="AW201" s="12" t="s">
        <v>34</v>
      </c>
      <c r="AX201" s="12" t="s">
        <v>77</v>
      </c>
      <c r="AY201" s="263" t="s">
        <v>141</v>
      </c>
    </row>
    <row r="202" s="15" customFormat="1">
      <c r="A202" s="15"/>
      <c r="B202" s="288"/>
      <c r="C202" s="289"/>
      <c r="D202" s="254" t="s">
        <v>676</v>
      </c>
      <c r="E202" s="290" t="s">
        <v>1</v>
      </c>
      <c r="F202" s="291" t="s">
        <v>865</v>
      </c>
      <c r="G202" s="289"/>
      <c r="H202" s="292">
        <v>489.14499999999998</v>
      </c>
      <c r="I202" s="293"/>
      <c r="J202" s="289"/>
      <c r="K202" s="289"/>
      <c r="L202" s="294"/>
      <c r="M202" s="295"/>
      <c r="N202" s="296"/>
      <c r="O202" s="296"/>
      <c r="P202" s="296"/>
      <c r="Q202" s="296"/>
      <c r="R202" s="296"/>
      <c r="S202" s="296"/>
      <c r="T202" s="296"/>
      <c r="U202" s="297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8" t="s">
        <v>676</v>
      </c>
      <c r="AU202" s="298" t="s">
        <v>87</v>
      </c>
      <c r="AV202" s="15" t="s">
        <v>156</v>
      </c>
      <c r="AW202" s="15" t="s">
        <v>34</v>
      </c>
      <c r="AX202" s="15" t="s">
        <v>85</v>
      </c>
      <c r="AY202" s="298" t="s">
        <v>141</v>
      </c>
    </row>
    <row r="203" s="2" customFormat="1" ht="21.75" customHeight="1">
      <c r="A203" s="38"/>
      <c r="B203" s="39"/>
      <c r="C203" s="226" t="s">
        <v>182</v>
      </c>
      <c r="D203" s="226" t="s">
        <v>142</v>
      </c>
      <c r="E203" s="227" t="s">
        <v>908</v>
      </c>
      <c r="F203" s="228" t="s">
        <v>909</v>
      </c>
      <c r="G203" s="229" t="s">
        <v>150</v>
      </c>
      <c r="H203" s="230">
        <v>204.30000000000001</v>
      </c>
      <c r="I203" s="231"/>
      <c r="J203" s="232">
        <f>ROUND(I203*H203,2)</f>
        <v>0</v>
      </c>
      <c r="K203" s="233"/>
      <c r="L203" s="44"/>
      <c r="M203" s="234" t="s">
        <v>1</v>
      </c>
      <c r="N203" s="235" t="s">
        <v>42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6">
        <f>S203*H203</f>
        <v>0</v>
      </c>
      <c r="U203" s="23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156</v>
      </c>
      <c r="AT203" s="238" t="s">
        <v>142</v>
      </c>
      <c r="AU203" s="238" t="s">
        <v>87</v>
      </c>
      <c r="AY203" s="17" t="s">
        <v>141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85</v>
      </c>
      <c r="BK203" s="239">
        <f>ROUND(I203*H203,2)</f>
        <v>0</v>
      </c>
      <c r="BL203" s="17" t="s">
        <v>156</v>
      </c>
      <c r="BM203" s="238" t="s">
        <v>910</v>
      </c>
    </row>
    <row r="204" s="14" customFormat="1">
      <c r="A204" s="14"/>
      <c r="B204" s="278"/>
      <c r="C204" s="279"/>
      <c r="D204" s="254" t="s">
        <v>676</v>
      </c>
      <c r="E204" s="280" t="s">
        <v>1</v>
      </c>
      <c r="F204" s="281" t="s">
        <v>877</v>
      </c>
      <c r="G204" s="279"/>
      <c r="H204" s="280" t="s">
        <v>1</v>
      </c>
      <c r="I204" s="282"/>
      <c r="J204" s="279"/>
      <c r="K204" s="279"/>
      <c r="L204" s="283"/>
      <c r="M204" s="284"/>
      <c r="N204" s="285"/>
      <c r="O204" s="285"/>
      <c r="P204" s="285"/>
      <c r="Q204" s="285"/>
      <c r="R204" s="285"/>
      <c r="S204" s="285"/>
      <c r="T204" s="285"/>
      <c r="U204" s="286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7" t="s">
        <v>676</v>
      </c>
      <c r="AU204" s="287" t="s">
        <v>87</v>
      </c>
      <c r="AV204" s="14" t="s">
        <v>85</v>
      </c>
      <c r="AW204" s="14" t="s">
        <v>34</v>
      </c>
      <c r="AX204" s="14" t="s">
        <v>77</v>
      </c>
      <c r="AY204" s="287" t="s">
        <v>141</v>
      </c>
    </row>
    <row r="205" s="12" customFormat="1">
      <c r="A205" s="12"/>
      <c r="B205" s="252"/>
      <c r="C205" s="253"/>
      <c r="D205" s="254" t="s">
        <v>676</v>
      </c>
      <c r="E205" s="255" t="s">
        <v>1</v>
      </c>
      <c r="F205" s="256" t="s">
        <v>911</v>
      </c>
      <c r="G205" s="253"/>
      <c r="H205" s="257">
        <v>14.6</v>
      </c>
      <c r="I205" s="258"/>
      <c r="J205" s="253"/>
      <c r="K205" s="253"/>
      <c r="L205" s="259"/>
      <c r="M205" s="260"/>
      <c r="N205" s="261"/>
      <c r="O205" s="261"/>
      <c r="P205" s="261"/>
      <c r="Q205" s="261"/>
      <c r="R205" s="261"/>
      <c r="S205" s="261"/>
      <c r="T205" s="261"/>
      <c r="U205" s="26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3" t="s">
        <v>676</v>
      </c>
      <c r="AU205" s="263" t="s">
        <v>87</v>
      </c>
      <c r="AV205" s="12" t="s">
        <v>87</v>
      </c>
      <c r="AW205" s="12" t="s">
        <v>34</v>
      </c>
      <c r="AX205" s="12" t="s">
        <v>77</v>
      </c>
      <c r="AY205" s="263" t="s">
        <v>141</v>
      </c>
    </row>
    <row r="206" s="14" customFormat="1">
      <c r="A206" s="14"/>
      <c r="B206" s="278"/>
      <c r="C206" s="279"/>
      <c r="D206" s="254" t="s">
        <v>676</v>
      </c>
      <c r="E206" s="280" t="s">
        <v>1</v>
      </c>
      <c r="F206" s="281" t="s">
        <v>879</v>
      </c>
      <c r="G206" s="279"/>
      <c r="H206" s="280" t="s">
        <v>1</v>
      </c>
      <c r="I206" s="282"/>
      <c r="J206" s="279"/>
      <c r="K206" s="279"/>
      <c r="L206" s="283"/>
      <c r="M206" s="284"/>
      <c r="N206" s="285"/>
      <c r="O206" s="285"/>
      <c r="P206" s="285"/>
      <c r="Q206" s="285"/>
      <c r="R206" s="285"/>
      <c r="S206" s="285"/>
      <c r="T206" s="285"/>
      <c r="U206" s="286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7" t="s">
        <v>676</v>
      </c>
      <c r="AU206" s="287" t="s">
        <v>87</v>
      </c>
      <c r="AV206" s="14" t="s">
        <v>85</v>
      </c>
      <c r="AW206" s="14" t="s">
        <v>34</v>
      </c>
      <c r="AX206" s="14" t="s">
        <v>77</v>
      </c>
      <c r="AY206" s="287" t="s">
        <v>141</v>
      </c>
    </row>
    <row r="207" s="12" customFormat="1">
      <c r="A207" s="12"/>
      <c r="B207" s="252"/>
      <c r="C207" s="253"/>
      <c r="D207" s="254" t="s">
        <v>676</v>
      </c>
      <c r="E207" s="255" t="s">
        <v>1</v>
      </c>
      <c r="F207" s="256" t="s">
        <v>911</v>
      </c>
      <c r="G207" s="253"/>
      <c r="H207" s="257">
        <v>14.6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1"/>
      <c r="U207" s="26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3" t="s">
        <v>676</v>
      </c>
      <c r="AU207" s="263" t="s">
        <v>87</v>
      </c>
      <c r="AV207" s="12" t="s">
        <v>87</v>
      </c>
      <c r="AW207" s="12" t="s">
        <v>34</v>
      </c>
      <c r="AX207" s="12" t="s">
        <v>77</v>
      </c>
      <c r="AY207" s="263" t="s">
        <v>141</v>
      </c>
    </row>
    <row r="208" s="14" customFormat="1">
      <c r="A208" s="14"/>
      <c r="B208" s="278"/>
      <c r="C208" s="279"/>
      <c r="D208" s="254" t="s">
        <v>676</v>
      </c>
      <c r="E208" s="280" t="s">
        <v>1</v>
      </c>
      <c r="F208" s="281" t="s">
        <v>881</v>
      </c>
      <c r="G208" s="279"/>
      <c r="H208" s="280" t="s">
        <v>1</v>
      </c>
      <c r="I208" s="282"/>
      <c r="J208" s="279"/>
      <c r="K208" s="279"/>
      <c r="L208" s="283"/>
      <c r="M208" s="284"/>
      <c r="N208" s="285"/>
      <c r="O208" s="285"/>
      <c r="P208" s="285"/>
      <c r="Q208" s="285"/>
      <c r="R208" s="285"/>
      <c r="S208" s="285"/>
      <c r="T208" s="285"/>
      <c r="U208" s="286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7" t="s">
        <v>676</v>
      </c>
      <c r="AU208" s="287" t="s">
        <v>87</v>
      </c>
      <c r="AV208" s="14" t="s">
        <v>85</v>
      </c>
      <c r="AW208" s="14" t="s">
        <v>34</v>
      </c>
      <c r="AX208" s="14" t="s">
        <v>77</v>
      </c>
      <c r="AY208" s="287" t="s">
        <v>141</v>
      </c>
    </row>
    <row r="209" s="12" customFormat="1">
      <c r="A209" s="12"/>
      <c r="B209" s="252"/>
      <c r="C209" s="253"/>
      <c r="D209" s="254" t="s">
        <v>676</v>
      </c>
      <c r="E209" s="255" t="s">
        <v>1</v>
      </c>
      <c r="F209" s="256" t="s">
        <v>912</v>
      </c>
      <c r="G209" s="253"/>
      <c r="H209" s="257">
        <v>21.300000000000001</v>
      </c>
      <c r="I209" s="258"/>
      <c r="J209" s="253"/>
      <c r="K209" s="253"/>
      <c r="L209" s="259"/>
      <c r="M209" s="260"/>
      <c r="N209" s="261"/>
      <c r="O209" s="261"/>
      <c r="P209" s="261"/>
      <c r="Q209" s="261"/>
      <c r="R209" s="261"/>
      <c r="S209" s="261"/>
      <c r="T209" s="261"/>
      <c r="U209" s="26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3" t="s">
        <v>676</v>
      </c>
      <c r="AU209" s="263" t="s">
        <v>87</v>
      </c>
      <c r="AV209" s="12" t="s">
        <v>87</v>
      </c>
      <c r="AW209" s="12" t="s">
        <v>34</v>
      </c>
      <c r="AX209" s="12" t="s">
        <v>77</v>
      </c>
      <c r="AY209" s="263" t="s">
        <v>141</v>
      </c>
    </row>
    <row r="210" s="14" customFormat="1">
      <c r="A210" s="14"/>
      <c r="B210" s="278"/>
      <c r="C210" s="279"/>
      <c r="D210" s="254" t="s">
        <v>676</v>
      </c>
      <c r="E210" s="280" t="s">
        <v>1</v>
      </c>
      <c r="F210" s="281" t="s">
        <v>913</v>
      </c>
      <c r="G210" s="279"/>
      <c r="H210" s="280" t="s">
        <v>1</v>
      </c>
      <c r="I210" s="282"/>
      <c r="J210" s="279"/>
      <c r="K210" s="279"/>
      <c r="L210" s="283"/>
      <c r="M210" s="284"/>
      <c r="N210" s="285"/>
      <c r="O210" s="285"/>
      <c r="P210" s="285"/>
      <c r="Q210" s="285"/>
      <c r="R210" s="285"/>
      <c r="S210" s="285"/>
      <c r="T210" s="285"/>
      <c r="U210" s="286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7" t="s">
        <v>676</v>
      </c>
      <c r="AU210" s="287" t="s">
        <v>87</v>
      </c>
      <c r="AV210" s="14" t="s">
        <v>85</v>
      </c>
      <c r="AW210" s="14" t="s">
        <v>34</v>
      </c>
      <c r="AX210" s="14" t="s">
        <v>77</v>
      </c>
      <c r="AY210" s="287" t="s">
        <v>141</v>
      </c>
    </row>
    <row r="211" s="12" customFormat="1">
      <c r="A211" s="12"/>
      <c r="B211" s="252"/>
      <c r="C211" s="253"/>
      <c r="D211" s="254" t="s">
        <v>676</v>
      </c>
      <c r="E211" s="255" t="s">
        <v>1</v>
      </c>
      <c r="F211" s="256" t="s">
        <v>914</v>
      </c>
      <c r="G211" s="253"/>
      <c r="H211" s="257">
        <v>28.399999999999999</v>
      </c>
      <c r="I211" s="258"/>
      <c r="J211" s="253"/>
      <c r="K211" s="253"/>
      <c r="L211" s="259"/>
      <c r="M211" s="260"/>
      <c r="N211" s="261"/>
      <c r="O211" s="261"/>
      <c r="P211" s="261"/>
      <c r="Q211" s="261"/>
      <c r="R211" s="261"/>
      <c r="S211" s="261"/>
      <c r="T211" s="261"/>
      <c r="U211" s="26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3" t="s">
        <v>676</v>
      </c>
      <c r="AU211" s="263" t="s">
        <v>87</v>
      </c>
      <c r="AV211" s="12" t="s">
        <v>87</v>
      </c>
      <c r="AW211" s="12" t="s">
        <v>34</v>
      </c>
      <c r="AX211" s="12" t="s">
        <v>77</v>
      </c>
      <c r="AY211" s="263" t="s">
        <v>141</v>
      </c>
    </row>
    <row r="212" s="14" customFormat="1">
      <c r="A212" s="14"/>
      <c r="B212" s="278"/>
      <c r="C212" s="279"/>
      <c r="D212" s="254" t="s">
        <v>676</v>
      </c>
      <c r="E212" s="280" t="s">
        <v>1</v>
      </c>
      <c r="F212" s="281" t="s">
        <v>887</v>
      </c>
      <c r="G212" s="279"/>
      <c r="H212" s="280" t="s">
        <v>1</v>
      </c>
      <c r="I212" s="282"/>
      <c r="J212" s="279"/>
      <c r="K212" s="279"/>
      <c r="L212" s="283"/>
      <c r="M212" s="284"/>
      <c r="N212" s="285"/>
      <c r="O212" s="285"/>
      <c r="P212" s="285"/>
      <c r="Q212" s="285"/>
      <c r="R212" s="285"/>
      <c r="S212" s="285"/>
      <c r="T212" s="285"/>
      <c r="U212" s="286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7" t="s">
        <v>676</v>
      </c>
      <c r="AU212" s="287" t="s">
        <v>87</v>
      </c>
      <c r="AV212" s="14" t="s">
        <v>85</v>
      </c>
      <c r="AW212" s="14" t="s">
        <v>34</v>
      </c>
      <c r="AX212" s="14" t="s">
        <v>77</v>
      </c>
      <c r="AY212" s="287" t="s">
        <v>141</v>
      </c>
    </row>
    <row r="213" s="12" customFormat="1">
      <c r="A213" s="12"/>
      <c r="B213" s="252"/>
      <c r="C213" s="253"/>
      <c r="D213" s="254" t="s">
        <v>676</v>
      </c>
      <c r="E213" s="255" t="s">
        <v>1</v>
      </c>
      <c r="F213" s="256" t="s">
        <v>915</v>
      </c>
      <c r="G213" s="253"/>
      <c r="H213" s="257">
        <v>125.40000000000001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1"/>
      <c r="U213" s="26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63" t="s">
        <v>676</v>
      </c>
      <c r="AU213" s="263" t="s">
        <v>87</v>
      </c>
      <c r="AV213" s="12" t="s">
        <v>87</v>
      </c>
      <c r="AW213" s="12" t="s">
        <v>34</v>
      </c>
      <c r="AX213" s="12" t="s">
        <v>77</v>
      </c>
      <c r="AY213" s="263" t="s">
        <v>141</v>
      </c>
    </row>
    <row r="214" s="15" customFormat="1">
      <c r="A214" s="15"/>
      <c r="B214" s="288"/>
      <c r="C214" s="289"/>
      <c r="D214" s="254" t="s">
        <v>676</v>
      </c>
      <c r="E214" s="290" t="s">
        <v>1</v>
      </c>
      <c r="F214" s="291" t="s">
        <v>865</v>
      </c>
      <c r="G214" s="289"/>
      <c r="H214" s="292">
        <v>204.30000000000001</v>
      </c>
      <c r="I214" s="293"/>
      <c r="J214" s="289"/>
      <c r="K214" s="289"/>
      <c r="L214" s="294"/>
      <c r="M214" s="295"/>
      <c r="N214" s="296"/>
      <c r="O214" s="296"/>
      <c r="P214" s="296"/>
      <c r="Q214" s="296"/>
      <c r="R214" s="296"/>
      <c r="S214" s="296"/>
      <c r="T214" s="296"/>
      <c r="U214" s="297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8" t="s">
        <v>676</v>
      </c>
      <c r="AU214" s="298" t="s">
        <v>87</v>
      </c>
      <c r="AV214" s="15" t="s">
        <v>156</v>
      </c>
      <c r="AW214" s="15" t="s">
        <v>34</v>
      </c>
      <c r="AX214" s="15" t="s">
        <v>85</v>
      </c>
      <c r="AY214" s="298" t="s">
        <v>141</v>
      </c>
    </row>
    <row r="215" s="2" customFormat="1" ht="16.5" customHeight="1">
      <c r="A215" s="38"/>
      <c r="B215" s="39"/>
      <c r="C215" s="241" t="s">
        <v>14</v>
      </c>
      <c r="D215" s="241" t="s">
        <v>532</v>
      </c>
      <c r="E215" s="242" t="s">
        <v>916</v>
      </c>
      <c r="F215" s="243" t="s">
        <v>917</v>
      </c>
      <c r="G215" s="244" t="s">
        <v>150</v>
      </c>
      <c r="H215" s="245">
        <v>234.94499999999999</v>
      </c>
      <c r="I215" s="246"/>
      <c r="J215" s="247">
        <f>ROUND(I215*H215,2)</f>
        <v>0</v>
      </c>
      <c r="K215" s="248"/>
      <c r="L215" s="249"/>
      <c r="M215" s="250" t="s">
        <v>1</v>
      </c>
      <c r="N215" s="251" t="s">
        <v>42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6">
        <f>S215*H215</f>
        <v>0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172</v>
      </c>
      <c r="AT215" s="238" t="s">
        <v>532</v>
      </c>
      <c r="AU215" s="238" t="s">
        <v>87</v>
      </c>
      <c r="AY215" s="17" t="s">
        <v>141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85</v>
      </c>
      <c r="BK215" s="239">
        <f>ROUND(I215*H215,2)</f>
        <v>0</v>
      </c>
      <c r="BL215" s="17" t="s">
        <v>156</v>
      </c>
      <c r="BM215" s="238" t="s">
        <v>918</v>
      </c>
    </row>
    <row r="216" s="12" customFormat="1">
      <c r="A216" s="12"/>
      <c r="B216" s="252"/>
      <c r="C216" s="253"/>
      <c r="D216" s="254" t="s">
        <v>676</v>
      </c>
      <c r="E216" s="255" t="s">
        <v>1</v>
      </c>
      <c r="F216" s="256" t="s">
        <v>919</v>
      </c>
      <c r="G216" s="253"/>
      <c r="H216" s="257">
        <v>234.94499999999999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1"/>
      <c r="U216" s="26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63" t="s">
        <v>676</v>
      </c>
      <c r="AU216" s="263" t="s">
        <v>87</v>
      </c>
      <c r="AV216" s="12" t="s">
        <v>87</v>
      </c>
      <c r="AW216" s="12" t="s">
        <v>34</v>
      </c>
      <c r="AX216" s="12" t="s">
        <v>77</v>
      </c>
      <c r="AY216" s="263" t="s">
        <v>141</v>
      </c>
    </row>
    <row r="217" s="15" customFormat="1">
      <c r="A217" s="15"/>
      <c r="B217" s="288"/>
      <c r="C217" s="289"/>
      <c r="D217" s="254" t="s">
        <v>676</v>
      </c>
      <c r="E217" s="290" t="s">
        <v>1</v>
      </c>
      <c r="F217" s="291" t="s">
        <v>865</v>
      </c>
      <c r="G217" s="289"/>
      <c r="H217" s="292">
        <v>234.94499999999999</v>
      </c>
      <c r="I217" s="293"/>
      <c r="J217" s="289"/>
      <c r="K217" s="289"/>
      <c r="L217" s="294"/>
      <c r="M217" s="295"/>
      <c r="N217" s="296"/>
      <c r="O217" s="296"/>
      <c r="P217" s="296"/>
      <c r="Q217" s="296"/>
      <c r="R217" s="296"/>
      <c r="S217" s="296"/>
      <c r="T217" s="296"/>
      <c r="U217" s="297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8" t="s">
        <v>676</v>
      </c>
      <c r="AU217" s="298" t="s">
        <v>87</v>
      </c>
      <c r="AV217" s="15" t="s">
        <v>156</v>
      </c>
      <c r="AW217" s="15" t="s">
        <v>34</v>
      </c>
      <c r="AX217" s="15" t="s">
        <v>85</v>
      </c>
      <c r="AY217" s="298" t="s">
        <v>141</v>
      </c>
    </row>
    <row r="218" s="2" customFormat="1" ht="16.5" customHeight="1">
      <c r="A218" s="38"/>
      <c r="B218" s="39"/>
      <c r="C218" s="226" t="s">
        <v>190</v>
      </c>
      <c r="D218" s="226" t="s">
        <v>142</v>
      </c>
      <c r="E218" s="227" t="s">
        <v>920</v>
      </c>
      <c r="F218" s="228" t="s">
        <v>921</v>
      </c>
      <c r="G218" s="229" t="s">
        <v>150</v>
      </c>
      <c r="H218" s="230">
        <v>128.30000000000001</v>
      </c>
      <c r="I218" s="231"/>
      <c r="J218" s="232">
        <f>ROUND(I218*H218,2)</f>
        <v>0</v>
      </c>
      <c r="K218" s="233"/>
      <c r="L218" s="44"/>
      <c r="M218" s="234" t="s">
        <v>1</v>
      </c>
      <c r="N218" s="235" t="s">
        <v>42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6">
        <f>S218*H218</f>
        <v>0</v>
      </c>
      <c r="U218" s="237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156</v>
      </c>
      <c r="AT218" s="238" t="s">
        <v>142</v>
      </c>
      <c r="AU218" s="238" t="s">
        <v>87</v>
      </c>
      <c r="AY218" s="17" t="s">
        <v>141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85</v>
      </c>
      <c r="BK218" s="239">
        <f>ROUND(I218*H218,2)</f>
        <v>0</v>
      </c>
      <c r="BL218" s="17" t="s">
        <v>156</v>
      </c>
      <c r="BM218" s="238" t="s">
        <v>922</v>
      </c>
    </row>
    <row r="219" s="12" customFormat="1">
      <c r="A219" s="12"/>
      <c r="B219" s="252"/>
      <c r="C219" s="253"/>
      <c r="D219" s="254" t="s">
        <v>676</v>
      </c>
      <c r="E219" s="255" t="s">
        <v>1</v>
      </c>
      <c r="F219" s="256" t="s">
        <v>923</v>
      </c>
      <c r="G219" s="253"/>
      <c r="H219" s="257">
        <v>128.30000000000001</v>
      </c>
      <c r="I219" s="258"/>
      <c r="J219" s="253"/>
      <c r="K219" s="253"/>
      <c r="L219" s="259"/>
      <c r="M219" s="260"/>
      <c r="N219" s="261"/>
      <c r="O219" s="261"/>
      <c r="P219" s="261"/>
      <c r="Q219" s="261"/>
      <c r="R219" s="261"/>
      <c r="S219" s="261"/>
      <c r="T219" s="261"/>
      <c r="U219" s="26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63" t="s">
        <v>676</v>
      </c>
      <c r="AU219" s="263" t="s">
        <v>87</v>
      </c>
      <c r="AV219" s="12" t="s">
        <v>87</v>
      </c>
      <c r="AW219" s="12" t="s">
        <v>34</v>
      </c>
      <c r="AX219" s="12" t="s">
        <v>77</v>
      </c>
      <c r="AY219" s="263" t="s">
        <v>141</v>
      </c>
    </row>
    <row r="220" s="15" customFormat="1">
      <c r="A220" s="15"/>
      <c r="B220" s="288"/>
      <c r="C220" s="289"/>
      <c r="D220" s="254" t="s">
        <v>676</v>
      </c>
      <c r="E220" s="290" t="s">
        <v>1</v>
      </c>
      <c r="F220" s="291" t="s">
        <v>865</v>
      </c>
      <c r="G220" s="289"/>
      <c r="H220" s="292">
        <v>128.30000000000001</v>
      </c>
      <c r="I220" s="293"/>
      <c r="J220" s="289"/>
      <c r="K220" s="289"/>
      <c r="L220" s="294"/>
      <c r="M220" s="295"/>
      <c r="N220" s="296"/>
      <c r="O220" s="296"/>
      <c r="P220" s="296"/>
      <c r="Q220" s="296"/>
      <c r="R220" s="296"/>
      <c r="S220" s="296"/>
      <c r="T220" s="296"/>
      <c r="U220" s="297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8" t="s">
        <v>676</v>
      </c>
      <c r="AU220" s="298" t="s">
        <v>87</v>
      </c>
      <c r="AV220" s="15" t="s">
        <v>156</v>
      </c>
      <c r="AW220" s="15" t="s">
        <v>34</v>
      </c>
      <c r="AX220" s="15" t="s">
        <v>85</v>
      </c>
      <c r="AY220" s="298" t="s">
        <v>141</v>
      </c>
    </row>
    <row r="221" s="2" customFormat="1" ht="21.75" customHeight="1">
      <c r="A221" s="38"/>
      <c r="B221" s="39"/>
      <c r="C221" s="226" t="s">
        <v>195</v>
      </c>
      <c r="D221" s="226" t="s">
        <v>142</v>
      </c>
      <c r="E221" s="227" t="s">
        <v>924</v>
      </c>
      <c r="F221" s="228" t="s">
        <v>925</v>
      </c>
      <c r="G221" s="229" t="s">
        <v>193</v>
      </c>
      <c r="H221" s="230">
        <v>352.99000000000001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42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156</v>
      </c>
      <c r="AT221" s="238" t="s">
        <v>142</v>
      </c>
      <c r="AU221" s="238" t="s">
        <v>87</v>
      </c>
      <c r="AY221" s="17" t="s">
        <v>141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85</v>
      </c>
      <c r="BK221" s="239">
        <f>ROUND(I221*H221,2)</f>
        <v>0</v>
      </c>
      <c r="BL221" s="17" t="s">
        <v>156</v>
      </c>
      <c r="BM221" s="238" t="s">
        <v>926</v>
      </c>
    </row>
    <row r="222" s="14" customFormat="1">
      <c r="A222" s="14"/>
      <c r="B222" s="278"/>
      <c r="C222" s="279"/>
      <c r="D222" s="254" t="s">
        <v>676</v>
      </c>
      <c r="E222" s="280" t="s">
        <v>1</v>
      </c>
      <c r="F222" s="281" t="s">
        <v>927</v>
      </c>
      <c r="G222" s="279"/>
      <c r="H222" s="280" t="s">
        <v>1</v>
      </c>
      <c r="I222" s="282"/>
      <c r="J222" s="279"/>
      <c r="K222" s="279"/>
      <c r="L222" s="283"/>
      <c r="M222" s="284"/>
      <c r="N222" s="285"/>
      <c r="O222" s="285"/>
      <c r="P222" s="285"/>
      <c r="Q222" s="285"/>
      <c r="R222" s="285"/>
      <c r="S222" s="285"/>
      <c r="T222" s="285"/>
      <c r="U222" s="286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7" t="s">
        <v>676</v>
      </c>
      <c r="AU222" s="287" t="s">
        <v>87</v>
      </c>
      <c r="AV222" s="14" t="s">
        <v>85</v>
      </c>
      <c r="AW222" s="14" t="s">
        <v>34</v>
      </c>
      <c r="AX222" s="14" t="s">
        <v>77</v>
      </c>
      <c r="AY222" s="287" t="s">
        <v>141</v>
      </c>
    </row>
    <row r="223" s="12" customFormat="1">
      <c r="A223" s="12"/>
      <c r="B223" s="252"/>
      <c r="C223" s="253"/>
      <c r="D223" s="254" t="s">
        <v>676</v>
      </c>
      <c r="E223" s="255" t="s">
        <v>1</v>
      </c>
      <c r="F223" s="256" t="s">
        <v>928</v>
      </c>
      <c r="G223" s="253"/>
      <c r="H223" s="257">
        <v>167.19999999999999</v>
      </c>
      <c r="I223" s="258"/>
      <c r="J223" s="253"/>
      <c r="K223" s="253"/>
      <c r="L223" s="259"/>
      <c r="M223" s="260"/>
      <c r="N223" s="261"/>
      <c r="O223" s="261"/>
      <c r="P223" s="261"/>
      <c r="Q223" s="261"/>
      <c r="R223" s="261"/>
      <c r="S223" s="261"/>
      <c r="T223" s="261"/>
      <c r="U223" s="26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63" t="s">
        <v>676</v>
      </c>
      <c r="AU223" s="263" t="s">
        <v>87</v>
      </c>
      <c r="AV223" s="12" t="s">
        <v>87</v>
      </c>
      <c r="AW223" s="12" t="s">
        <v>34</v>
      </c>
      <c r="AX223" s="12" t="s">
        <v>77</v>
      </c>
      <c r="AY223" s="263" t="s">
        <v>141</v>
      </c>
    </row>
    <row r="224" s="14" customFormat="1">
      <c r="A224" s="14"/>
      <c r="B224" s="278"/>
      <c r="C224" s="279"/>
      <c r="D224" s="254" t="s">
        <v>676</v>
      </c>
      <c r="E224" s="280" t="s">
        <v>1</v>
      </c>
      <c r="F224" s="281" t="s">
        <v>879</v>
      </c>
      <c r="G224" s="279"/>
      <c r="H224" s="280" t="s">
        <v>1</v>
      </c>
      <c r="I224" s="282"/>
      <c r="J224" s="279"/>
      <c r="K224" s="279"/>
      <c r="L224" s="283"/>
      <c r="M224" s="284"/>
      <c r="N224" s="285"/>
      <c r="O224" s="285"/>
      <c r="P224" s="285"/>
      <c r="Q224" s="285"/>
      <c r="R224" s="285"/>
      <c r="S224" s="285"/>
      <c r="T224" s="285"/>
      <c r="U224" s="286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7" t="s">
        <v>676</v>
      </c>
      <c r="AU224" s="287" t="s">
        <v>87</v>
      </c>
      <c r="AV224" s="14" t="s">
        <v>85</v>
      </c>
      <c r="AW224" s="14" t="s">
        <v>34</v>
      </c>
      <c r="AX224" s="14" t="s">
        <v>77</v>
      </c>
      <c r="AY224" s="287" t="s">
        <v>141</v>
      </c>
    </row>
    <row r="225" s="12" customFormat="1">
      <c r="A225" s="12"/>
      <c r="B225" s="252"/>
      <c r="C225" s="253"/>
      <c r="D225" s="254" t="s">
        <v>676</v>
      </c>
      <c r="E225" s="255" t="s">
        <v>1</v>
      </c>
      <c r="F225" s="256" t="s">
        <v>929</v>
      </c>
      <c r="G225" s="253"/>
      <c r="H225" s="257">
        <v>7.9000000000000004</v>
      </c>
      <c r="I225" s="258"/>
      <c r="J225" s="253"/>
      <c r="K225" s="253"/>
      <c r="L225" s="259"/>
      <c r="M225" s="260"/>
      <c r="N225" s="261"/>
      <c r="O225" s="261"/>
      <c r="P225" s="261"/>
      <c r="Q225" s="261"/>
      <c r="R225" s="261"/>
      <c r="S225" s="261"/>
      <c r="T225" s="261"/>
      <c r="U225" s="26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63" t="s">
        <v>676</v>
      </c>
      <c r="AU225" s="263" t="s">
        <v>87</v>
      </c>
      <c r="AV225" s="12" t="s">
        <v>87</v>
      </c>
      <c r="AW225" s="12" t="s">
        <v>34</v>
      </c>
      <c r="AX225" s="12" t="s">
        <v>77</v>
      </c>
      <c r="AY225" s="263" t="s">
        <v>141</v>
      </c>
    </row>
    <row r="226" s="14" customFormat="1">
      <c r="A226" s="14"/>
      <c r="B226" s="278"/>
      <c r="C226" s="279"/>
      <c r="D226" s="254" t="s">
        <v>676</v>
      </c>
      <c r="E226" s="280" t="s">
        <v>1</v>
      </c>
      <c r="F226" s="281" t="s">
        <v>881</v>
      </c>
      <c r="G226" s="279"/>
      <c r="H226" s="280" t="s">
        <v>1</v>
      </c>
      <c r="I226" s="282"/>
      <c r="J226" s="279"/>
      <c r="K226" s="279"/>
      <c r="L226" s="283"/>
      <c r="M226" s="284"/>
      <c r="N226" s="285"/>
      <c r="O226" s="285"/>
      <c r="P226" s="285"/>
      <c r="Q226" s="285"/>
      <c r="R226" s="285"/>
      <c r="S226" s="285"/>
      <c r="T226" s="285"/>
      <c r="U226" s="286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7" t="s">
        <v>676</v>
      </c>
      <c r="AU226" s="287" t="s">
        <v>87</v>
      </c>
      <c r="AV226" s="14" t="s">
        <v>85</v>
      </c>
      <c r="AW226" s="14" t="s">
        <v>34</v>
      </c>
      <c r="AX226" s="14" t="s">
        <v>77</v>
      </c>
      <c r="AY226" s="287" t="s">
        <v>141</v>
      </c>
    </row>
    <row r="227" s="12" customFormat="1">
      <c r="A227" s="12"/>
      <c r="B227" s="252"/>
      <c r="C227" s="253"/>
      <c r="D227" s="254" t="s">
        <v>676</v>
      </c>
      <c r="E227" s="255" t="s">
        <v>1</v>
      </c>
      <c r="F227" s="256" t="s">
        <v>930</v>
      </c>
      <c r="G227" s="253"/>
      <c r="H227" s="257">
        <v>34.799999999999997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1"/>
      <c r="U227" s="26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63" t="s">
        <v>676</v>
      </c>
      <c r="AU227" s="263" t="s">
        <v>87</v>
      </c>
      <c r="AV227" s="12" t="s">
        <v>87</v>
      </c>
      <c r="AW227" s="12" t="s">
        <v>34</v>
      </c>
      <c r="AX227" s="12" t="s">
        <v>77</v>
      </c>
      <c r="AY227" s="263" t="s">
        <v>141</v>
      </c>
    </row>
    <row r="228" s="14" customFormat="1">
      <c r="A228" s="14"/>
      <c r="B228" s="278"/>
      <c r="C228" s="279"/>
      <c r="D228" s="254" t="s">
        <v>676</v>
      </c>
      <c r="E228" s="280" t="s">
        <v>1</v>
      </c>
      <c r="F228" s="281" t="s">
        <v>931</v>
      </c>
      <c r="G228" s="279"/>
      <c r="H228" s="280" t="s">
        <v>1</v>
      </c>
      <c r="I228" s="282"/>
      <c r="J228" s="279"/>
      <c r="K228" s="279"/>
      <c r="L228" s="283"/>
      <c r="M228" s="284"/>
      <c r="N228" s="285"/>
      <c r="O228" s="285"/>
      <c r="P228" s="285"/>
      <c r="Q228" s="285"/>
      <c r="R228" s="285"/>
      <c r="S228" s="285"/>
      <c r="T228" s="285"/>
      <c r="U228" s="286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7" t="s">
        <v>676</v>
      </c>
      <c r="AU228" s="287" t="s">
        <v>87</v>
      </c>
      <c r="AV228" s="14" t="s">
        <v>85</v>
      </c>
      <c r="AW228" s="14" t="s">
        <v>34</v>
      </c>
      <c r="AX228" s="14" t="s">
        <v>77</v>
      </c>
      <c r="AY228" s="287" t="s">
        <v>141</v>
      </c>
    </row>
    <row r="229" s="12" customFormat="1">
      <c r="A229" s="12"/>
      <c r="B229" s="252"/>
      <c r="C229" s="253"/>
      <c r="D229" s="254" t="s">
        <v>676</v>
      </c>
      <c r="E229" s="255" t="s">
        <v>1</v>
      </c>
      <c r="F229" s="256" t="s">
        <v>932</v>
      </c>
      <c r="G229" s="253"/>
      <c r="H229" s="257">
        <v>34.700000000000003</v>
      </c>
      <c r="I229" s="258"/>
      <c r="J229" s="253"/>
      <c r="K229" s="253"/>
      <c r="L229" s="259"/>
      <c r="M229" s="260"/>
      <c r="N229" s="261"/>
      <c r="O229" s="261"/>
      <c r="P229" s="261"/>
      <c r="Q229" s="261"/>
      <c r="R229" s="261"/>
      <c r="S229" s="261"/>
      <c r="T229" s="261"/>
      <c r="U229" s="26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63" t="s">
        <v>676</v>
      </c>
      <c r="AU229" s="263" t="s">
        <v>87</v>
      </c>
      <c r="AV229" s="12" t="s">
        <v>87</v>
      </c>
      <c r="AW229" s="12" t="s">
        <v>34</v>
      </c>
      <c r="AX229" s="12" t="s">
        <v>77</v>
      </c>
      <c r="AY229" s="263" t="s">
        <v>141</v>
      </c>
    </row>
    <row r="230" s="14" customFormat="1">
      <c r="A230" s="14"/>
      <c r="B230" s="278"/>
      <c r="C230" s="279"/>
      <c r="D230" s="254" t="s">
        <v>676</v>
      </c>
      <c r="E230" s="280" t="s">
        <v>1</v>
      </c>
      <c r="F230" s="281" t="s">
        <v>885</v>
      </c>
      <c r="G230" s="279"/>
      <c r="H230" s="280" t="s">
        <v>1</v>
      </c>
      <c r="I230" s="282"/>
      <c r="J230" s="279"/>
      <c r="K230" s="279"/>
      <c r="L230" s="283"/>
      <c r="M230" s="284"/>
      <c r="N230" s="285"/>
      <c r="O230" s="285"/>
      <c r="P230" s="285"/>
      <c r="Q230" s="285"/>
      <c r="R230" s="285"/>
      <c r="S230" s="285"/>
      <c r="T230" s="285"/>
      <c r="U230" s="286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7" t="s">
        <v>676</v>
      </c>
      <c r="AU230" s="287" t="s">
        <v>87</v>
      </c>
      <c r="AV230" s="14" t="s">
        <v>85</v>
      </c>
      <c r="AW230" s="14" t="s">
        <v>34</v>
      </c>
      <c r="AX230" s="14" t="s">
        <v>77</v>
      </c>
      <c r="AY230" s="287" t="s">
        <v>141</v>
      </c>
    </row>
    <row r="231" s="12" customFormat="1">
      <c r="A231" s="12"/>
      <c r="B231" s="252"/>
      <c r="C231" s="253"/>
      <c r="D231" s="254" t="s">
        <v>676</v>
      </c>
      <c r="E231" s="255" t="s">
        <v>1</v>
      </c>
      <c r="F231" s="256" t="s">
        <v>933</v>
      </c>
      <c r="G231" s="253"/>
      <c r="H231" s="257">
        <v>11.6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1"/>
      <c r="U231" s="26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63" t="s">
        <v>676</v>
      </c>
      <c r="AU231" s="263" t="s">
        <v>87</v>
      </c>
      <c r="AV231" s="12" t="s">
        <v>87</v>
      </c>
      <c r="AW231" s="12" t="s">
        <v>34</v>
      </c>
      <c r="AX231" s="12" t="s">
        <v>77</v>
      </c>
      <c r="AY231" s="263" t="s">
        <v>141</v>
      </c>
    </row>
    <row r="232" s="14" customFormat="1">
      <c r="A232" s="14"/>
      <c r="B232" s="278"/>
      <c r="C232" s="279"/>
      <c r="D232" s="254" t="s">
        <v>676</v>
      </c>
      <c r="E232" s="280" t="s">
        <v>1</v>
      </c>
      <c r="F232" s="281" t="s">
        <v>934</v>
      </c>
      <c r="G232" s="279"/>
      <c r="H232" s="280" t="s">
        <v>1</v>
      </c>
      <c r="I232" s="282"/>
      <c r="J232" s="279"/>
      <c r="K232" s="279"/>
      <c r="L232" s="283"/>
      <c r="M232" s="284"/>
      <c r="N232" s="285"/>
      <c r="O232" s="285"/>
      <c r="P232" s="285"/>
      <c r="Q232" s="285"/>
      <c r="R232" s="285"/>
      <c r="S232" s="285"/>
      <c r="T232" s="285"/>
      <c r="U232" s="286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7" t="s">
        <v>676</v>
      </c>
      <c r="AU232" s="287" t="s">
        <v>87</v>
      </c>
      <c r="AV232" s="14" t="s">
        <v>85</v>
      </c>
      <c r="AW232" s="14" t="s">
        <v>34</v>
      </c>
      <c r="AX232" s="14" t="s">
        <v>77</v>
      </c>
      <c r="AY232" s="287" t="s">
        <v>141</v>
      </c>
    </row>
    <row r="233" s="12" customFormat="1">
      <c r="A233" s="12"/>
      <c r="B233" s="252"/>
      <c r="C233" s="253"/>
      <c r="D233" s="254" t="s">
        <v>676</v>
      </c>
      <c r="E233" s="255" t="s">
        <v>1</v>
      </c>
      <c r="F233" s="256" t="s">
        <v>935</v>
      </c>
      <c r="G233" s="253"/>
      <c r="H233" s="257">
        <v>27.600000000000001</v>
      </c>
      <c r="I233" s="258"/>
      <c r="J233" s="253"/>
      <c r="K233" s="253"/>
      <c r="L233" s="259"/>
      <c r="M233" s="260"/>
      <c r="N233" s="261"/>
      <c r="O233" s="261"/>
      <c r="P233" s="261"/>
      <c r="Q233" s="261"/>
      <c r="R233" s="261"/>
      <c r="S233" s="261"/>
      <c r="T233" s="261"/>
      <c r="U233" s="26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63" t="s">
        <v>676</v>
      </c>
      <c r="AU233" s="263" t="s">
        <v>87</v>
      </c>
      <c r="AV233" s="12" t="s">
        <v>87</v>
      </c>
      <c r="AW233" s="12" t="s">
        <v>34</v>
      </c>
      <c r="AX233" s="12" t="s">
        <v>77</v>
      </c>
      <c r="AY233" s="263" t="s">
        <v>141</v>
      </c>
    </row>
    <row r="234" s="14" customFormat="1">
      <c r="A234" s="14"/>
      <c r="B234" s="278"/>
      <c r="C234" s="279"/>
      <c r="D234" s="254" t="s">
        <v>676</v>
      </c>
      <c r="E234" s="280" t="s">
        <v>1</v>
      </c>
      <c r="F234" s="281" t="s">
        <v>936</v>
      </c>
      <c r="G234" s="279"/>
      <c r="H234" s="280" t="s">
        <v>1</v>
      </c>
      <c r="I234" s="282"/>
      <c r="J234" s="279"/>
      <c r="K234" s="279"/>
      <c r="L234" s="283"/>
      <c r="M234" s="284"/>
      <c r="N234" s="285"/>
      <c r="O234" s="285"/>
      <c r="P234" s="285"/>
      <c r="Q234" s="285"/>
      <c r="R234" s="285"/>
      <c r="S234" s="285"/>
      <c r="T234" s="285"/>
      <c r="U234" s="286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7" t="s">
        <v>676</v>
      </c>
      <c r="AU234" s="287" t="s">
        <v>87</v>
      </c>
      <c r="AV234" s="14" t="s">
        <v>85</v>
      </c>
      <c r="AW234" s="14" t="s">
        <v>34</v>
      </c>
      <c r="AX234" s="14" t="s">
        <v>77</v>
      </c>
      <c r="AY234" s="287" t="s">
        <v>141</v>
      </c>
    </row>
    <row r="235" s="12" customFormat="1">
      <c r="A235" s="12"/>
      <c r="B235" s="252"/>
      <c r="C235" s="253"/>
      <c r="D235" s="254" t="s">
        <v>676</v>
      </c>
      <c r="E235" s="255" t="s">
        <v>1</v>
      </c>
      <c r="F235" s="256" t="s">
        <v>937</v>
      </c>
      <c r="G235" s="253"/>
      <c r="H235" s="257">
        <v>37.100000000000001</v>
      </c>
      <c r="I235" s="258"/>
      <c r="J235" s="253"/>
      <c r="K235" s="253"/>
      <c r="L235" s="259"/>
      <c r="M235" s="260"/>
      <c r="N235" s="261"/>
      <c r="O235" s="261"/>
      <c r="P235" s="261"/>
      <c r="Q235" s="261"/>
      <c r="R235" s="261"/>
      <c r="S235" s="261"/>
      <c r="T235" s="261"/>
      <c r="U235" s="26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63" t="s">
        <v>676</v>
      </c>
      <c r="AU235" s="263" t="s">
        <v>87</v>
      </c>
      <c r="AV235" s="12" t="s">
        <v>87</v>
      </c>
      <c r="AW235" s="12" t="s">
        <v>34</v>
      </c>
      <c r="AX235" s="12" t="s">
        <v>77</v>
      </c>
      <c r="AY235" s="263" t="s">
        <v>141</v>
      </c>
    </row>
    <row r="236" s="15" customFormat="1">
      <c r="A236" s="15"/>
      <c r="B236" s="288"/>
      <c r="C236" s="289"/>
      <c r="D236" s="254" t="s">
        <v>676</v>
      </c>
      <c r="E236" s="290" t="s">
        <v>1</v>
      </c>
      <c r="F236" s="291" t="s">
        <v>865</v>
      </c>
      <c r="G236" s="289"/>
      <c r="H236" s="292">
        <v>320.90000000000003</v>
      </c>
      <c r="I236" s="293"/>
      <c r="J236" s="289"/>
      <c r="K236" s="289"/>
      <c r="L236" s="294"/>
      <c r="M236" s="295"/>
      <c r="N236" s="296"/>
      <c r="O236" s="296"/>
      <c r="P236" s="296"/>
      <c r="Q236" s="296"/>
      <c r="R236" s="296"/>
      <c r="S236" s="296"/>
      <c r="T236" s="296"/>
      <c r="U236" s="297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8" t="s">
        <v>676</v>
      </c>
      <c r="AU236" s="298" t="s">
        <v>87</v>
      </c>
      <c r="AV236" s="15" t="s">
        <v>156</v>
      </c>
      <c r="AW236" s="15" t="s">
        <v>34</v>
      </c>
      <c r="AX236" s="15" t="s">
        <v>77</v>
      </c>
      <c r="AY236" s="298" t="s">
        <v>141</v>
      </c>
    </row>
    <row r="237" s="12" customFormat="1">
      <c r="A237" s="12"/>
      <c r="B237" s="252"/>
      <c r="C237" s="253"/>
      <c r="D237" s="254" t="s">
        <v>676</v>
      </c>
      <c r="E237" s="255" t="s">
        <v>1</v>
      </c>
      <c r="F237" s="256" t="s">
        <v>938</v>
      </c>
      <c r="G237" s="253"/>
      <c r="H237" s="257">
        <v>352.99000000000001</v>
      </c>
      <c r="I237" s="258"/>
      <c r="J237" s="253"/>
      <c r="K237" s="253"/>
      <c r="L237" s="259"/>
      <c r="M237" s="260"/>
      <c r="N237" s="261"/>
      <c r="O237" s="261"/>
      <c r="P237" s="261"/>
      <c r="Q237" s="261"/>
      <c r="R237" s="261"/>
      <c r="S237" s="261"/>
      <c r="T237" s="261"/>
      <c r="U237" s="26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63" t="s">
        <v>676</v>
      </c>
      <c r="AU237" s="263" t="s">
        <v>87</v>
      </c>
      <c r="AV237" s="12" t="s">
        <v>87</v>
      </c>
      <c r="AW237" s="12" t="s">
        <v>34</v>
      </c>
      <c r="AX237" s="12" t="s">
        <v>77</v>
      </c>
      <c r="AY237" s="263" t="s">
        <v>141</v>
      </c>
    </row>
    <row r="238" s="15" customFormat="1">
      <c r="A238" s="15"/>
      <c r="B238" s="288"/>
      <c r="C238" s="289"/>
      <c r="D238" s="254" t="s">
        <v>676</v>
      </c>
      <c r="E238" s="290" t="s">
        <v>1</v>
      </c>
      <c r="F238" s="291" t="s">
        <v>865</v>
      </c>
      <c r="G238" s="289"/>
      <c r="H238" s="292">
        <v>352.99000000000001</v>
      </c>
      <c r="I238" s="293"/>
      <c r="J238" s="289"/>
      <c r="K238" s="289"/>
      <c r="L238" s="294"/>
      <c r="M238" s="295"/>
      <c r="N238" s="296"/>
      <c r="O238" s="296"/>
      <c r="P238" s="296"/>
      <c r="Q238" s="296"/>
      <c r="R238" s="296"/>
      <c r="S238" s="296"/>
      <c r="T238" s="296"/>
      <c r="U238" s="297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98" t="s">
        <v>676</v>
      </c>
      <c r="AU238" s="298" t="s">
        <v>87</v>
      </c>
      <c r="AV238" s="15" t="s">
        <v>156</v>
      </c>
      <c r="AW238" s="15" t="s">
        <v>34</v>
      </c>
      <c r="AX238" s="15" t="s">
        <v>85</v>
      </c>
      <c r="AY238" s="298" t="s">
        <v>141</v>
      </c>
    </row>
    <row r="239" s="2" customFormat="1" ht="16.5" customHeight="1">
      <c r="A239" s="38"/>
      <c r="B239" s="39"/>
      <c r="C239" s="226" t="s">
        <v>199</v>
      </c>
      <c r="D239" s="226" t="s">
        <v>142</v>
      </c>
      <c r="E239" s="227" t="s">
        <v>939</v>
      </c>
      <c r="F239" s="228" t="s">
        <v>940</v>
      </c>
      <c r="G239" s="229" t="s">
        <v>193</v>
      </c>
      <c r="H239" s="230">
        <v>352.99000000000001</v>
      </c>
      <c r="I239" s="231"/>
      <c r="J239" s="232">
        <f>ROUND(I239*H239,2)</f>
        <v>0</v>
      </c>
      <c r="K239" s="233"/>
      <c r="L239" s="44"/>
      <c r="M239" s="234" t="s">
        <v>1</v>
      </c>
      <c r="N239" s="235" t="s">
        <v>42</v>
      </c>
      <c r="O239" s="91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6">
        <f>S239*H239</f>
        <v>0</v>
      </c>
      <c r="U239" s="23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156</v>
      </c>
      <c r="AT239" s="238" t="s">
        <v>142</v>
      </c>
      <c r="AU239" s="238" t="s">
        <v>87</v>
      </c>
      <c r="AY239" s="17" t="s">
        <v>141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85</v>
      </c>
      <c r="BK239" s="239">
        <f>ROUND(I239*H239,2)</f>
        <v>0</v>
      </c>
      <c r="BL239" s="17" t="s">
        <v>156</v>
      </c>
      <c r="BM239" s="238" t="s">
        <v>941</v>
      </c>
    </row>
    <row r="240" s="2" customFormat="1" ht="21.75" customHeight="1">
      <c r="A240" s="38"/>
      <c r="B240" s="39"/>
      <c r="C240" s="226" t="s">
        <v>8</v>
      </c>
      <c r="D240" s="226" t="s">
        <v>142</v>
      </c>
      <c r="E240" s="227" t="s">
        <v>942</v>
      </c>
      <c r="F240" s="228" t="s">
        <v>943</v>
      </c>
      <c r="G240" s="229" t="s">
        <v>193</v>
      </c>
      <c r="H240" s="230">
        <v>79.810000000000002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42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6">
        <f>S240*H240</f>
        <v>0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156</v>
      </c>
      <c r="AT240" s="238" t="s">
        <v>142</v>
      </c>
      <c r="AU240" s="238" t="s">
        <v>87</v>
      </c>
      <c r="AY240" s="17" t="s">
        <v>141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85</v>
      </c>
      <c r="BK240" s="239">
        <f>ROUND(I240*H240,2)</f>
        <v>0</v>
      </c>
      <c r="BL240" s="17" t="s">
        <v>156</v>
      </c>
      <c r="BM240" s="238" t="s">
        <v>944</v>
      </c>
    </row>
    <row r="241" s="14" customFormat="1">
      <c r="A241" s="14"/>
      <c r="B241" s="278"/>
      <c r="C241" s="279"/>
      <c r="D241" s="254" t="s">
        <v>676</v>
      </c>
      <c r="E241" s="280" t="s">
        <v>1</v>
      </c>
      <c r="F241" s="281" t="s">
        <v>945</v>
      </c>
      <c r="G241" s="279"/>
      <c r="H241" s="280" t="s">
        <v>1</v>
      </c>
      <c r="I241" s="282"/>
      <c r="J241" s="279"/>
      <c r="K241" s="279"/>
      <c r="L241" s="283"/>
      <c r="M241" s="284"/>
      <c r="N241" s="285"/>
      <c r="O241" s="285"/>
      <c r="P241" s="285"/>
      <c r="Q241" s="285"/>
      <c r="R241" s="285"/>
      <c r="S241" s="285"/>
      <c r="T241" s="285"/>
      <c r="U241" s="286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7" t="s">
        <v>676</v>
      </c>
      <c r="AU241" s="287" t="s">
        <v>87</v>
      </c>
      <c r="AV241" s="14" t="s">
        <v>85</v>
      </c>
      <c r="AW241" s="14" t="s">
        <v>34</v>
      </c>
      <c r="AX241" s="14" t="s">
        <v>77</v>
      </c>
      <c r="AY241" s="287" t="s">
        <v>141</v>
      </c>
    </row>
    <row r="242" s="12" customFormat="1">
      <c r="A242" s="12"/>
      <c r="B242" s="252"/>
      <c r="C242" s="253"/>
      <c r="D242" s="254" t="s">
        <v>676</v>
      </c>
      <c r="E242" s="255" t="s">
        <v>1</v>
      </c>
      <c r="F242" s="256" t="s">
        <v>946</v>
      </c>
      <c r="G242" s="253"/>
      <c r="H242" s="257">
        <v>24.82</v>
      </c>
      <c r="I242" s="258"/>
      <c r="J242" s="253"/>
      <c r="K242" s="253"/>
      <c r="L242" s="259"/>
      <c r="M242" s="260"/>
      <c r="N242" s="261"/>
      <c r="O242" s="261"/>
      <c r="P242" s="261"/>
      <c r="Q242" s="261"/>
      <c r="R242" s="261"/>
      <c r="S242" s="261"/>
      <c r="T242" s="261"/>
      <c r="U242" s="26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63" t="s">
        <v>676</v>
      </c>
      <c r="AU242" s="263" t="s">
        <v>87</v>
      </c>
      <c r="AV242" s="12" t="s">
        <v>87</v>
      </c>
      <c r="AW242" s="12" t="s">
        <v>34</v>
      </c>
      <c r="AX242" s="12" t="s">
        <v>77</v>
      </c>
      <c r="AY242" s="263" t="s">
        <v>141</v>
      </c>
    </row>
    <row r="243" s="14" customFormat="1">
      <c r="A243" s="14"/>
      <c r="B243" s="278"/>
      <c r="C243" s="279"/>
      <c r="D243" s="254" t="s">
        <v>676</v>
      </c>
      <c r="E243" s="280" t="s">
        <v>1</v>
      </c>
      <c r="F243" s="281" t="s">
        <v>887</v>
      </c>
      <c r="G243" s="279"/>
      <c r="H243" s="280" t="s">
        <v>1</v>
      </c>
      <c r="I243" s="282"/>
      <c r="J243" s="279"/>
      <c r="K243" s="279"/>
      <c r="L243" s="283"/>
      <c r="M243" s="284"/>
      <c r="N243" s="285"/>
      <c r="O243" s="285"/>
      <c r="P243" s="285"/>
      <c r="Q243" s="285"/>
      <c r="R243" s="285"/>
      <c r="S243" s="285"/>
      <c r="T243" s="285"/>
      <c r="U243" s="286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7" t="s">
        <v>676</v>
      </c>
      <c r="AU243" s="287" t="s">
        <v>87</v>
      </c>
      <c r="AV243" s="14" t="s">
        <v>85</v>
      </c>
      <c r="AW243" s="14" t="s">
        <v>34</v>
      </c>
      <c r="AX243" s="14" t="s">
        <v>77</v>
      </c>
      <c r="AY243" s="287" t="s">
        <v>141</v>
      </c>
    </row>
    <row r="244" s="12" customFormat="1">
      <c r="A244" s="12"/>
      <c r="B244" s="252"/>
      <c r="C244" s="253"/>
      <c r="D244" s="254" t="s">
        <v>676</v>
      </c>
      <c r="E244" s="255" t="s">
        <v>1</v>
      </c>
      <c r="F244" s="256" t="s">
        <v>947</v>
      </c>
      <c r="G244" s="253"/>
      <c r="H244" s="257">
        <v>24.850000000000001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1"/>
      <c r="U244" s="26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63" t="s">
        <v>676</v>
      </c>
      <c r="AU244" s="263" t="s">
        <v>87</v>
      </c>
      <c r="AV244" s="12" t="s">
        <v>87</v>
      </c>
      <c r="AW244" s="12" t="s">
        <v>34</v>
      </c>
      <c r="AX244" s="12" t="s">
        <v>77</v>
      </c>
      <c r="AY244" s="263" t="s">
        <v>141</v>
      </c>
    </row>
    <row r="245" s="14" customFormat="1">
      <c r="A245" s="14"/>
      <c r="B245" s="278"/>
      <c r="C245" s="279"/>
      <c r="D245" s="254" t="s">
        <v>676</v>
      </c>
      <c r="E245" s="280" t="s">
        <v>1</v>
      </c>
      <c r="F245" s="281" t="s">
        <v>931</v>
      </c>
      <c r="G245" s="279"/>
      <c r="H245" s="280" t="s">
        <v>1</v>
      </c>
      <c r="I245" s="282"/>
      <c r="J245" s="279"/>
      <c r="K245" s="279"/>
      <c r="L245" s="283"/>
      <c r="M245" s="284"/>
      <c r="N245" s="285"/>
      <c r="O245" s="285"/>
      <c r="P245" s="285"/>
      <c r="Q245" s="285"/>
      <c r="R245" s="285"/>
      <c r="S245" s="285"/>
      <c r="T245" s="285"/>
      <c r="U245" s="286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7" t="s">
        <v>676</v>
      </c>
      <c r="AU245" s="287" t="s">
        <v>87</v>
      </c>
      <c r="AV245" s="14" t="s">
        <v>85</v>
      </c>
      <c r="AW245" s="14" t="s">
        <v>34</v>
      </c>
      <c r="AX245" s="14" t="s">
        <v>77</v>
      </c>
      <c r="AY245" s="287" t="s">
        <v>141</v>
      </c>
    </row>
    <row r="246" s="12" customFormat="1">
      <c r="A246" s="12"/>
      <c r="B246" s="252"/>
      <c r="C246" s="253"/>
      <c r="D246" s="254" t="s">
        <v>676</v>
      </c>
      <c r="E246" s="255" t="s">
        <v>1</v>
      </c>
      <c r="F246" s="256" t="s">
        <v>948</v>
      </c>
      <c r="G246" s="253"/>
      <c r="H246" s="257">
        <v>24.033000000000001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1"/>
      <c r="U246" s="26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63" t="s">
        <v>676</v>
      </c>
      <c r="AU246" s="263" t="s">
        <v>87</v>
      </c>
      <c r="AV246" s="12" t="s">
        <v>87</v>
      </c>
      <c r="AW246" s="12" t="s">
        <v>34</v>
      </c>
      <c r="AX246" s="12" t="s">
        <v>77</v>
      </c>
      <c r="AY246" s="263" t="s">
        <v>141</v>
      </c>
    </row>
    <row r="247" s="14" customFormat="1">
      <c r="A247" s="14"/>
      <c r="B247" s="278"/>
      <c r="C247" s="279"/>
      <c r="D247" s="254" t="s">
        <v>676</v>
      </c>
      <c r="E247" s="280" t="s">
        <v>1</v>
      </c>
      <c r="F247" s="281" t="s">
        <v>936</v>
      </c>
      <c r="G247" s="279"/>
      <c r="H247" s="280" t="s">
        <v>1</v>
      </c>
      <c r="I247" s="282"/>
      <c r="J247" s="279"/>
      <c r="K247" s="279"/>
      <c r="L247" s="283"/>
      <c r="M247" s="284"/>
      <c r="N247" s="285"/>
      <c r="O247" s="285"/>
      <c r="P247" s="285"/>
      <c r="Q247" s="285"/>
      <c r="R247" s="285"/>
      <c r="S247" s="285"/>
      <c r="T247" s="285"/>
      <c r="U247" s="286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7" t="s">
        <v>676</v>
      </c>
      <c r="AU247" s="287" t="s">
        <v>87</v>
      </c>
      <c r="AV247" s="14" t="s">
        <v>85</v>
      </c>
      <c r="AW247" s="14" t="s">
        <v>34</v>
      </c>
      <c r="AX247" s="14" t="s">
        <v>77</v>
      </c>
      <c r="AY247" s="287" t="s">
        <v>141</v>
      </c>
    </row>
    <row r="248" s="12" customFormat="1">
      <c r="A248" s="12"/>
      <c r="B248" s="252"/>
      <c r="C248" s="253"/>
      <c r="D248" s="254" t="s">
        <v>676</v>
      </c>
      <c r="E248" s="255" t="s">
        <v>1</v>
      </c>
      <c r="F248" s="256" t="s">
        <v>949</v>
      </c>
      <c r="G248" s="253"/>
      <c r="H248" s="257">
        <v>6.1070000000000002</v>
      </c>
      <c r="I248" s="258"/>
      <c r="J248" s="253"/>
      <c r="K248" s="253"/>
      <c r="L248" s="259"/>
      <c r="M248" s="260"/>
      <c r="N248" s="261"/>
      <c r="O248" s="261"/>
      <c r="P248" s="261"/>
      <c r="Q248" s="261"/>
      <c r="R248" s="261"/>
      <c r="S248" s="261"/>
      <c r="T248" s="261"/>
      <c r="U248" s="26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63" t="s">
        <v>676</v>
      </c>
      <c r="AU248" s="263" t="s">
        <v>87</v>
      </c>
      <c r="AV248" s="12" t="s">
        <v>87</v>
      </c>
      <c r="AW248" s="12" t="s">
        <v>34</v>
      </c>
      <c r="AX248" s="12" t="s">
        <v>77</v>
      </c>
      <c r="AY248" s="263" t="s">
        <v>141</v>
      </c>
    </row>
    <row r="249" s="15" customFormat="1">
      <c r="A249" s="15"/>
      <c r="B249" s="288"/>
      <c r="C249" s="289"/>
      <c r="D249" s="254" t="s">
        <v>676</v>
      </c>
      <c r="E249" s="290" t="s">
        <v>1</v>
      </c>
      <c r="F249" s="291" t="s">
        <v>865</v>
      </c>
      <c r="G249" s="289"/>
      <c r="H249" s="292">
        <v>79.810000000000002</v>
      </c>
      <c r="I249" s="293"/>
      <c r="J249" s="289"/>
      <c r="K249" s="289"/>
      <c r="L249" s="294"/>
      <c r="M249" s="295"/>
      <c r="N249" s="296"/>
      <c r="O249" s="296"/>
      <c r="P249" s="296"/>
      <c r="Q249" s="296"/>
      <c r="R249" s="296"/>
      <c r="S249" s="296"/>
      <c r="T249" s="296"/>
      <c r="U249" s="297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98" t="s">
        <v>676</v>
      </c>
      <c r="AU249" s="298" t="s">
        <v>87</v>
      </c>
      <c r="AV249" s="15" t="s">
        <v>156</v>
      </c>
      <c r="AW249" s="15" t="s">
        <v>34</v>
      </c>
      <c r="AX249" s="15" t="s">
        <v>85</v>
      </c>
      <c r="AY249" s="298" t="s">
        <v>141</v>
      </c>
    </row>
    <row r="250" s="2" customFormat="1" ht="16.5" customHeight="1">
      <c r="A250" s="38"/>
      <c r="B250" s="39"/>
      <c r="C250" s="226" t="s">
        <v>207</v>
      </c>
      <c r="D250" s="226" t="s">
        <v>142</v>
      </c>
      <c r="E250" s="227" t="s">
        <v>950</v>
      </c>
      <c r="F250" s="228" t="s">
        <v>951</v>
      </c>
      <c r="G250" s="229" t="s">
        <v>150</v>
      </c>
      <c r="H250" s="230">
        <v>191.90000000000001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42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6">
        <f>S250*H250</f>
        <v>0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156</v>
      </c>
      <c r="AT250" s="238" t="s">
        <v>142</v>
      </c>
      <c r="AU250" s="238" t="s">
        <v>87</v>
      </c>
      <c r="AY250" s="17" t="s">
        <v>141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85</v>
      </c>
      <c r="BK250" s="239">
        <f>ROUND(I250*H250,2)</f>
        <v>0</v>
      </c>
      <c r="BL250" s="17" t="s">
        <v>156</v>
      </c>
      <c r="BM250" s="238" t="s">
        <v>952</v>
      </c>
    </row>
    <row r="251" s="14" customFormat="1">
      <c r="A251" s="14"/>
      <c r="B251" s="278"/>
      <c r="C251" s="279"/>
      <c r="D251" s="254" t="s">
        <v>676</v>
      </c>
      <c r="E251" s="280" t="s">
        <v>1</v>
      </c>
      <c r="F251" s="281" t="s">
        <v>877</v>
      </c>
      <c r="G251" s="279"/>
      <c r="H251" s="280" t="s">
        <v>1</v>
      </c>
      <c r="I251" s="282"/>
      <c r="J251" s="279"/>
      <c r="K251" s="279"/>
      <c r="L251" s="283"/>
      <c r="M251" s="284"/>
      <c r="N251" s="285"/>
      <c r="O251" s="285"/>
      <c r="P251" s="285"/>
      <c r="Q251" s="285"/>
      <c r="R251" s="285"/>
      <c r="S251" s="285"/>
      <c r="T251" s="285"/>
      <c r="U251" s="286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7" t="s">
        <v>676</v>
      </c>
      <c r="AU251" s="287" t="s">
        <v>87</v>
      </c>
      <c r="AV251" s="14" t="s">
        <v>85</v>
      </c>
      <c r="AW251" s="14" t="s">
        <v>34</v>
      </c>
      <c r="AX251" s="14" t="s">
        <v>77</v>
      </c>
      <c r="AY251" s="287" t="s">
        <v>141</v>
      </c>
    </row>
    <row r="252" s="12" customFormat="1">
      <c r="A252" s="12"/>
      <c r="B252" s="252"/>
      <c r="C252" s="253"/>
      <c r="D252" s="254" t="s">
        <v>676</v>
      </c>
      <c r="E252" s="255" t="s">
        <v>1</v>
      </c>
      <c r="F252" s="256" t="s">
        <v>953</v>
      </c>
      <c r="G252" s="253"/>
      <c r="H252" s="257">
        <v>9.5800000000000001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1"/>
      <c r="U252" s="26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63" t="s">
        <v>676</v>
      </c>
      <c r="AU252" s="263" t="s">
        <v>87</v>
      </c>
      <c r="AV252" s="12" t="s">
        <v>87</v>
      </c>
      <c r="AW252" s="12" t="s">
        <v>34</v>
      </c>
      <c r="AX252" s="12" t="s">
        <v>77</v>
      </c>
      <c r="AY252" s="263" t="s">
        <v>141</v>
      </c>
    </row>
    <row r="253" s="14" customFormat="1">
      <c r="A253" s="14"/>
      <c r="B253" s="278"/>
      <c r="C253" s="279"/>
      <c r="D253" s="254" t="s">
        <v>676</v>
      </c>
      <c r="E253" s="280" t="s">
        <v>1</v>
      </c>
      <c r="F253" s="281" t="s">
        <v>879</v>
      </c>
      <c r="G253" s="279"/>
      <c r="H253" s="280" t="s">
        <v>1</v>
      </c>
      <c r="I253" s="282"/>
      <c r="J253" s="279"/>
      <c r="K253" s="279"/>
      <c r="L253" s="283"/>
      <c r="M253" s="284"/>
      <c r="N253" s="285"/>
      <c r="O253" s="285"/>
      <c r="P253" s="285"/>
      <c r="Q253" s="285"/>
      <c r="R253" s="285"/>
      <c r="S253" s="285"/>
      <c r="T253" s="285"/>
      <c r="U253" s="286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7" t="s">
        <v>676</v>
      </c>
      <c r="AU253" s="287" t="s">
        <v>87</v>
      </c>
      <c r="AV253" s="14" t="s">
        <v>85</v>
      </c>
      <c r="AW253" s="14" t="s">
        <v>34</v>
      </c>
      <c r="AX253" s="14" t="s">
        <v>77</v>
      </c>
      <c r="AY253" s="287" t="s">
        <v>141</v>
      </c>
    </row>
    <row r="254" s="12" customFormat="1">
      <c r="A254" s="12"/>
      <c r="B254" s="252"/>
      <c r="C254" s="253"/>
      <c r="D254" s="254" t="s">
        <v>676</v>
      </c>
      <c r="E254" s="255" t="s">
        <v>1</v>
      </c>
      <c r="F254" s="256" t="s">
        <v>954</v>
      </c>
      <c r="G254" s="253"/>
      <c r="H254" s="257">
        <v>14.220000000000001</v>
      </c>
      <c r="I254" s="258"/>
      <c r="J254" s="253"/>
      <c r="K254" s="253"/>
      <c r="L254" s="259"/>
      <c r="M254" s="260"/>
      <c r="N254" s="261"/>
      <c r="O254" s="261"/>
      <c r="P254" s="261"/>
      <c r="Q254" s="261"/>
      <c r="R254" s="261"/>
      <c r="S254" s="261"/>
      <c r="T254" s="261"/>
      <c r="U254" s="26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63" t="s">
        <v>676</v>
      </c>
      <c r="AU254" s="263" t="s">
        <v>87</v>
      </c>
      <c r="AV254" s="12" t="s">
        <v>87</v>
      </c>
      <c r="AW254" s="12" t="s">
        <v>34</v>
      </c>
      <c r="AX254" s="12" t="s">
        <v>77</v>
      </c>
      <c r="AY254" s="263" t="s">
        <v>141</v>
      </c>
    </row>
    <row r="255" s="14" customFormat="1">
      <c r="A255" s="14"/>
      <c r="B255" s="278"/>
      <c r="C255" s="279"/>
      <c r="D255" s="254" t="s">
        <v>676</v>
      </c>
      <c r="E255" s="280" t="s">
        <v>1</v>
      </c>
      <c r="F255" s="281" t="s">
        <v>955</v>
      </c>
      <c r="G255" s="279"/>
      <c r="H255" s="280" t="s">
        <v>1</v>
      </c>
      <c r="I255" s="282"/>
      <c r="J255" s="279"/>
      <c r="K255" s="279"/>
      <c r="L255" s="283"/>
      <c r="M255" s="284"/>
      <c r="N255" s="285"/>
      <c r="O255" s="285"/>
      <c r="P255" s="285"/>
      <c r="Q255" s="285"/>
      <c r="R255" s="285"/>
      <c r="S255" s="285"/>
      <c r="T255" s="285"/>
      <c r="U255" s="286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7" t="s">
        <v>676</v>
      </c>
      <c r="AU255" s="287" t="s">
        <v>87</v>
      </c>
      <c r="AV255" s="14" t="s">
        <v>85</v>
      </c>
      <c r="AW255" s="14" t="s">
        <v>34</v>
      </c>
      <c r="AX255" s="14" t="s">
        <v>77</v>
      </c>
      <c r="AY255" s="287" t="s">
        <v>141</v>
      </c>
    </row>
    <row r="256" s="12" customFormat="1">
      <c r="A256" s="12"/>
      <c r="B256" s="252"/>
      <c r="C256" s="253"/>
      <c r="D256" s="254" t="s">
        <v>676</v>
      </c>
      <c r="E256" s="255" t="s">
        <v>1</v>
      </c>
      <c r="F256" s="256" t="s">
        <v>956</v>
      </c>
      <c r="G256" s="253"/>
      <c r="H256" s="257">
        <v>21.260000000000002</v>
      </c>
      <c r="I256" s="258"/>
      <c r="J256" s="253"/>
      <c r="K256" s="253"/>
      <c r="L256" s="259"/>
      <c r="M256" s="260"/>
      <c r="N256" s="261"/>
      <c r="O256" s="261"/>
      <c r="P256" s="261"/>
      <c r="Q256" s="261"/>
      <c r="R256" s="261"/>
      <c r="S256" s="261"/>
      <c r="T256" s="261"/>
      <c r="U256" s="26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63" t="s">
        <v>676</v>
      </c>
      <c r="AU256" s="263" t="s">
        <v>87</v>
      </c>
      <c r="AV256" s="12" t="s">
        <v>87</v>
      </c>
      <c r="AW256" s="12" t="s">
        <v>34</v>
      </c>
      <c r="AX256" s="12" t="s">
        <v>77</v>
      </c>
      <c r="AY256" s="263" t="s">
        <v>141</v>
      </c>
    </row>
    <row r="257" s="14" customFormat="1">
      <c r="A257" s="14"/>
      <c r="B257" s="278"/>
      <c r="C257" s="279"/>
      <c r="D257" s="254" t="s">
        <v>676</v>
      </c>
      <c r="E257" s="280" t="s">
        <v>1</v>
      </c>
      <c r="F257" s="281" t="s">
        <v>881</v>
      </c>
      <c r="G257" s="279"/>
      <c r="H257" s="280" t="s">
        <v>1</v>
      </c>
      <c r="I257" s="282"/>
      <c r="J257" s="279"/>
      <c r="K257" s="279"/>
      <c r="L257" s="283"/>
      <c r="M257" s="284"/>
      <c r="N257" s="285"/>
      <c r="O257" s="285"/>
      <c r="P257" s="285"/>
      <c r="Q257" s="285"/>
      <c r="R257" s="285"/>
      <c r="S257" s="285"/>
      <c r="T257" s="285"/>
      <c r="U257" s="286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87" t="s">
        <v>676</v>
      </c>
      <c r="AU257" s="287" t="s">
        <v>87</v>
      </c>
      <c r="AV257" s="14" t="s">
        <v>85</v>
      </c>
      <c r="AW257" s="14" t="s">
        <v>34</v>
      </c>
      <c r="AX257" s="14" t="s">
        <v>77</v>
      </c>
      <c r="AY257" s="287" t="s">
        <v>141</v>
      </c>
    </row>
    <row r="258" s="12" customFormat="1">
      <c r="A258" s="12"/>
      <c r="B258" s="252"/>
      <c r="C258" s="253"/>
      <c r="D258" s="254" t="s">
        <v>676</v>
      </c>
      <c r="E258" s="255" t="s">
        <v>1</v>
      </c>
      <c r="F258" s="256" t="s">
        <v>957</v>
      </c>
      <c r="G258" s="253"/>
      <c r="H258" s="257">
        <v>50</v>
      </c>
      <c r="I258" s="258"/>
      <c r="J258" s="253"/>
      <c r="K258" s="253"/>
      <c r="L258" s="259"/>
      <c r="M258" s="260"/>
      <c r="N258" s="261"/>
      <c r="O258" s="261"/>
      <c r="P258" s="261"/>
      <c r="Q258" s="261"/>
      <c r="R258" s="261"/>
      <c r="S258" s="261"/>
      <c r="T258" s="261"/>
      <c r="U258" s="26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63" t="s">
        <v>676</v>
      </c>
      <c r="AU258" s="263" t="s">
        <v>87</v>
      </c>
      <c r="AV258" s="12" t="s">
        <v>87</v>
      </c>
      <c r="AW258" s="12" t="s">
        <v>34</v>
      </c>
      <c r="AX258" s="12" t="s">
        <v>77</v>
      </c>
      <c r="AY258" s="263" t="s">
        <v>141</v>
      </c>
    </row>
    <row r="259" s="14" customFormat="1">
      <c r="A259" s="14"/>
      <c r="B259" s="278"/>
      <c r="C259" s="279"/>
      <c r="D259" s="254" t="s">
        <v>676</v>
      </c>
      <c r="E259" s="280" t="s">
        <v>1</v>
      </c>
      <c r="F259" s="281" t="s">
        <v>931</v>
      </c>
      <c r="G259" s="279"/>
      <c r="H259" s="280" t="s">
        <v>1</v>
      </c>
      <c r="I259" s="282"/>
      <c r="J259" s="279"/>
      <c r="K259" s="279"/>
      <c r="L259" s="283"/>
      <c r="M259" s="284"/>
      <c r="N259" s="285"/>
      <c r="O259" s="285"/>
      <c r="P259" s="285"/>
      <c r="Q259" s="285"/>
      <c r="R259" s="285"/>
      <c r="S259" s="285"/>
      <c r="T259" s="285"/>
      <c r="U259" s="286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7" t="s">
        <v>676</v>
      </c>
      <c r="AU259" s="287" t="s">
        <v>87</v>
      </c>
      <c r="AV259" s="14" t="s">
        <v>85</v>
      </c>
      <c r="AW259" s="14" t="s">
        <v>34</v>
      </c>
      <c r="AX259" s="14" t="s">
        <v>77</v>
      </c>
      <c r="AY259" s="287" t="s">
        <v>141</v>
      </c>
    </row>
    <row r="260" s="12" customFormat="1">
      <c r="A260" s="12"/>
      <c r="B260" s="252"/>
      <c r="C260" s="253"/>
      <c r="D260" s="254" t="s">
        <v>676</v>
      </c>
      <c r="E260" s="255" t="s">
        <v>1</v>
      </c>
      <c r="F260" s="256" t="s">
        <v>958</v>
      </c>
      <c r="G260" s="253"/>
      <c r="H260" s="257">
        <v>11.08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1"/>
      <c r="U260" s="26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63" t="s">
        <v>676</v>
      </c>
      <c r="AU260" s="263" t="s">
        <v>87</v>
      </c>
      <c r="AV260" s="12" t="s">
        <v>87</v>
      </c>
      <c r="AW260" s="12" t="s">
        <v>34</v>
      </c>
      <c r="AX260" s="12" t="s">
        <v>77</v>
      </c>
      <c r="AY260" s="263" t="s">
        <v>141</v>
      </c>
    </row>
    <row r="261" s="14" customFormat="1">
      <c r="A261" s="14"/>
      <c r="B261" s="278"/>
      <c r="C261" s="279"/>
      <c r="D261" s="254" t="s">
        <v>676</v>
      </c>
      <c r="E261" s="280" t="s">
        <v>1</v>
      </c>
      <c r="F261" s="281" t="s">
        <v>885</v>
      </c>
      <c r="G261" s="279"/>
      <c r="H261" s="280" t="s">
        <v>1</v>
      </c>
      <c r="I261" s="282"/>
      <c r="J261" s="279"/>
      <c r="K261" s="279"/>
      <c r="L261" s="283"/>
      <c r="M261" s="284"/>
      <c r="N261" s="285"/>
      <c r="O261" s="285"/>
      <c r="P261" s="285"/>
      <c r="Q261" s="285"/>
      <c r="R261" s="285"/>
      <c r="S261" s="285"/>
      <c r="T261" s="285"/>
      <c r="U261" s="286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7" t="s">
        <v>676</v>
      </c>
      <c r="AU261" s="287" t="s">
        <v>87</v>
      </c>
      <c r="AV261" s="14" t="s">
        <v>85</v>
      </c>
      <c r="AW261" s="14" t="s">
        <v>34</v>
      </c>
      <c r="AX261" s="14" t="s">
        <v>77</v>
      </c>
      <c r="AY261" s="287" t="s">
        <v>141</v>
      </c>
    </row>
    <row r="262" s="12" customFormat="1">
      <c r="A262" s="12"/>
      <c r="B262" s="252"/>
      <c r="C262" s="253"/>
      <c r="D262" s="254" t="s">
        <v>676</v>
      </c>
      <c r="E262" s="255" t="s">
        <v>1</v>
      </c>
      <c r="F262" s="256" t="s">
        <v>959</v>
      </c>
      <c r="G262" s="253"/>
      <c r="H262" s="257">
        <v>19.760000000000002</v>
      </c>
      <c r="I262" s="258"/>
      <c r="J262" s="253"/>
      <c r="K262" s="253"/>
      <c r="L262" s="259"/>
      <c r="M262" s="260"/>
      <c r="N262" s="261"/>
      <c r="O262" s="261"/>
      <c r="P262" s="261"/>
      <c r="Q262" s="261"/>
      <c r="R262" s="261"/>
      <c r="S262" s="261"/>
      <c r="T262" s="261"/>
      <c r="U262" s="26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63" t="s">
        <v>676</v>
      </c>
      <c r="AU262" s="263" t="s">
        <v>87</v>
      </c>
      <c r="AV262" s="12" t="s">
        <v>87</v>
      </c>
      <c r="AW262" s="12" t="s">
        <v>34</v>
      </c>
      <c r="AX262" s="12" t="s">
        <v>77</v>
      </c>
      <c r="AY262" s="263" t="s">
        <v>141</v>
      </c>
    </row>
    <row r="263" s="14" customFormat="1">
      <c r="A263" s="14"/>
      <c r="B263" s="278"/>
      <c r="C263" s="279"/>
      <c r="D263" s="254" t="s">
        <v>676</v>
      </c>
      <c r="E263" s="280" t="s">
        <v>1</v>
      </c>
      <c r="F263" s="281" t="s">
        <v>887</v>
      </c>
      <c r="G263" s="279"/>
      <c r="H263" s="280" t="s">
        <v>1</v>
      </c>
      <c r="I263" s="282"/>
      <c r="J263" s="279"/>
      <c r="K263" s="279"/>
      <c r="L263" s="283"/>
      <c r="M263" s="284"/>
      <c r="N263" s="285"/>
      <c r="O263" s="285"/>
      <c r="P263" s="285"/>
      <c r="Q263" s="285"/>
      <c r="R263" s="285"/>
      <c r="S263" s="285"/>
      <c r="T263" s="285"/>
      <c r="U263" s="286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7" t="s">
        <v>676</v>
      </c>
      <c r="AU263" s="287" t="s">
        <v>87</v>
      </c>
      <c r="AV263" s="14" t="s">
        <v>85</v>
      </c>
      <c r="AW263" s="14" t="s">
        <v>34</v>
      </c>
      <c r="AX263" s="14" t="s">
        <v>77</v>
      </c>
      <c r="AY263" s="287" t="s">
        <v>141</v>
      </c>
    </row>
    <row r="264" s="12" customFormat="1">
      <c r="A264" s="12"/>
      <c r="B264" s="252"/>
      <c r="C264" s="253"/>
      <c r="D264" s="254" t="s">
        <v>676</v>
      </c>
      <c r="E264" s="255" t="s">
        <v>1</v>
      </c>
      <c r="F264" s="256" t="s">
        <v>960</v>
      </c>
      <c r="G264" s="253"/>
      <c r="H264" s="257">
        <v>66</v>
      </c>
      <c r="I264" s="258"/>
      <c r="J264" s="253"/>
      <c r="K264" s="253"/>
      <c r="L264" s="259"/>
      <c r="M264" s="260"/>
      <c r="N264" s="261"/>
      <c r="O264" s="261"/>
      <c r="P264" s="261"/>
      <c r="Q264" s="261"/>
      <c r="R264" s="261"/>
      <c r="S264" s="261"/>
      <c r="T264" s="261"/>
      <c r="U264" s="26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63" t="s">
        <v>676</v>
      </c>
      <c r="AU264" s="263" t="s">
        <v>87</v>
      </c>
      <c r="AV264" s="12" t="s">
        <v>87</v>
      </c>
      <c r="AW264" s="12" t="s">
        <v>34</v>
      </c>
      <c r="AX264" s="12" t="s">
        <v>77</v>
      </c>
      <c r="AY264" s="263" t="s">
        <v>141</v>
      </c>
    </row>
    <row r="265" s="15" customFormat="1">
      <c r="A265" s="15"/>
      <c r="B265" s="288"/>
      <c r="C265" s="289"/>
      <c r="D265" s="254" t="s">
        <v>676</v>
      </c>
      <c r="E265" s="290" t="s">
        <v>1</v>
      </c>
      <c r="F265" s="291" t="s">
        <v>865</v>
      </c>
      <c r="G265" s="289"/>
      <c r="H265" s="292">
        <v>191.90000000000001</v>
      </c>
      <c r="I265" s="293"/>
      <c r="J265" s="289"/>
      <c r="K265" s="289"/>
      <c r="L265" s="294"/>
      <c r="M265" s="295"/>
      <c r="N265" s="296"/>
      <c r="O265" s="296"/>
      <c r="P265" s="296"/>
      <c r="Q265" s="296"/>
      <c r="R265" s="296"/>
      <c r="S265" s="296"/>
      <c r="T265" s="296"/>
      <c r="U265" s="297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8" t="s">
        <v>676</v>
      </c>
      <c r="AU265" s="298" t="s">
        <v>87</v>
      </c>
      <c r="AV265" s="15" t="s">
        <v>156</v>
      </c>
      <c r="AW265" s="15" t="s">
        <v>34</v>
      </c>
      <c r="AX265" s="15" t="s">
        <v>85</v>
      </c>
      <c r="AY265" s="298" t="s">
        <v>141</v>
      </c>
    </row>
    <row r="266" s="2" customFormat="1" ht="21.75" customHeight="1">
      <c r="A266" s="38"/>
      <c r="B266" s="39"/>
      <c r="C266" s="226" t="s">
        <v>211</v>
      </c>
      <c r="D266" s="226" t="s">
        <v>142</v>
      </c>
      <c r="E266" s="227" t="s">
        <v>961</v>
      </c>
      <c r="F266" s="228" t="s">
        <v>962</v>
      </c>
      <c r="G266" s="229" t="s">
        <v>150</v>
      </c>
      <c r="H266" s="230">
        <v>31.390000000000001</v>
      </c>
      <c r="I266" s="231"/>
      <c r="J266" s="232">
        <f>ROUND(I266*H266,2)</f>
        <v>0</v>
      </c>
      <c r="K266" s="233"/>
      <c r="L266" s="44"/>
      <c r="M266" s="234" t="s">
        <v>1</v>
      </c>
      <c r="N266" s="235" t="s">
        <v>42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6">
        <f>S266*H266</f>
        <v>0</v>
      </c>
      <c r="U266" s="23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156</v>
      </c>
      <c r="AT266" s="238" t="s">
        <v>142</v>
      </c>
      <c r="AU266" s="238" t="s">
        <v>87</v>
      </c>
      <c r="AY266" s="17" t="s">
        <v>141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85</v>
      </c>
      <c r="BK266" s="239">
        <f>ROUND(I266*H266,2)</f>
        <v>0</v>
      </c>
      <c r="BL266" s="17" t="s">
        <v>156</v>
      </c>
      <c r="BM266" s="238" t="s">
        <v>963</v>
      </c>
    </row>
    <row r="267" s="14" customFormat="1">
      <c r="A267" s="14"/>
      <c r="B267" s="278"/>
      <c r="C267" s="279"/>
      <c r="D267" s="254" t="s">
        <v>676</v>
      </c>
      <c r="E267" s="280" t="s">
        <v>1</v>
      </c>
      <c r="F267" s="281" t="s">
        <v>964</v>
      </c>
      <c r="G267" s="279"/>
      <c r="H267" s="280" t="s">
        <v>1</v>
      </c>
      <c r="I267" s="282"/>
      <c r="J267" s="279"/>
      <c r="K267" s="279"/>
      <c r="L267" s="283"/>
      <c r="M267" s="284"/>
      <c r="N267" s="285"/>
      <c r="O267" s="285"/>
      <c r="P267" s="285"/>
      <c r="Q267" s="285"/>
      <c r="R267" s="285"/>
      <c r="S267" s="285"/>
      <c r="T267" s="285"/>
      <c r="U267" s="286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7" t="s">
        <v>676</v>
      </c>
      <c r="AU267" s="287" t="s">
        <v>87</v>
      </c>
      <c r="AV267" s="14" t="s">
        <v>85</v>
      </c>
      <c r="AW267" s="14" t="s">
        <v>34</v>
      </c>
      <c r="AX267" s="14" t="s">
        <v>77</v>
      </c>
      <c r="AY267" s="287" t="s">
        <v>141</v>
      </c>
    </row>
    <row r="268" s="12" customFormat="1">
      <c r="A268" s="12"/>
      <c r="B268" s="252"/>
      <c r="C268" s="253"/>
      <c r="D268" s="254" t="s">
        <v>676</v>
      </c>
      <c r="E268" s="255" t="s">
        <v>1</v>
      </c>
      <c r="F268" s="256" t="s">
        <v>965</v>
      </c>
      <c r="G268" s="253"/>
      <c r="H268" s="257">
        <v>14.1</v>
      </c>
      <c r="I268" s="258"/>
      <c r="J268" s="253"/>
      <c r="K268" s="253"/>
      <c r="L268" s="259"/>
      <c r="M268" s="260"/>
      <c r="N268" s="261"/>
      <c r="O268" s="261"/>
      <c r="P268" s="261"/>
      <c r="Q268" s="261"/>
      <c r="R268" s="261"/>
      <c r="S268" s="261"/>
      <c r="T268" s="261"/>
      <c r="U268" s="26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63" t="s">
        <v>676</v>
      </c>
      <c r="AU268" s="263" t="s">
        <v>87</v>
      </c>
      <c r="AV268" s="12" t="s">
        <v>87</v>
      </c>
      <c r="AW268" s="12" t="s">
        <v>34</v>
      </c>
      <c r="AX268" s="12" t="s">
        <v>77</v>
      </c>
      <c r="AY268" s="263" t="s">
        <v>141</v>
      </c>
    </row>
    <row r="269" s="14" customFormat="1">
      <c r="A269" s="14"/>
      <c r="B269" s="278"/>
      <c r="C269" s="279"/>
      <c r="D269" s="254" t="s">
        <v>676</v>
      </c>
      <c r="E269" s="280" t="s">
        <v>1</v>
      </c>
      <c r="F269" s="281" t="s">
        <v>966</v>
      </c>
      <c r="G269" s="279"/>
      <c r="H269" s="280" t="s">
        <v>1</v>
      </c>
      <c r="I269" s="282"/>
      <c r="J269" s="279"/>
      <c r="K269" s="279"/>
      <c r="L269" s="283"/>
      <c r="M269" s="284"/>
      <c r="N269" s="285"/>
      <c r="O269" s="285"/>
      <c r="P269" s="285"/>
      <c r="Q269" s="285"/>
      <c r="R269" s="285"/>
      <c r="S269" s="285"/>
      <c r="T269" s="285"/>
      <c r="U269" s="286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7" t="s">
        <v>676</v>
      </c>
      <c r="AU269" s="287" t="s">
        <v>87</v>
      </c>
      <c r="AV269" s="14" t="s">
        <v>85</v>
      </c>
      <c r="AW269" s="14" t="s">
        <v>34</v>
      </c>
      <c r="AX269" s="14" t="s">
        <v>77</v>
      </c>
      <c r="AY269" s="287" t="s">
        <v>141</v>
      </c>
    </row>
    <row r="270" s="12" customFormat="1">
      <c r="A270" s="12"/>
      <c r="B270" s="252"/>
      <c r="C270" s="253"/>
      <c r="D270" s="254" t="s">
        <v>676</v>
      </c>
      <c r="E270" s="255" t="s">
        <v>1</v>
      </c>
      <c r="F270" s="256" t="s">
        <v>967</v>
      </c>
      <c r="G270" s="253"/>
      <c r="H270" s="257">
        <v>8.8900000000000006</v>
      </c>
      <c r="I270" s="258"/>
      <c r="J270" s="253"/>
      <c r="K270" s="253"/>
      <c r="L270" s="259"/>
      <c r="M270" s="260"/>
      <c r="N270" s="261"/>
      <c r="O270" s="261"/>
      <c r="P270" s="261"/>
      <c r="Q270" s="261"/>
      <c r="R270" s="261"/>
      <c r="S270" s="261"/>
      <c r="T270" s="261"/>
      <c r="U270" s="26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63" t="s">
        <v>676</v>
      </c>
      <c r="AU270" s="263" t="s">
        <v>87</v>
      </c>
      <c r="AV270" s="12" t="s">
        <v>87</v>
      </c>
      <c r="AW270" s="12" t="s">
        <v>34</v>
      </c>
      <c r="AX270" s="12" t="s">
        <v>77</v>
      </c>
      <c r="AY270" s="263" t="s">
        <v>141</v>
      </c>
    </row>
    <row r="271" s="14" customFormat="1">
      <c r="A271" s="14"/>
      <c r="B271" s="278"/>
      <c r="C271" s="279"/>
      <c r="D271" s="254" t="s">
        <v>676</v>
      </c>
      <c r="E271" s="280" t="s">
        <v>1</v>
      </c>
      <c r="F271" s="281" t="s">
        <v>968</v>
      </c>
      <c r="G271" s="279"/>
      <c r="H271" s="280" t="s">
        <v>1</v>
      </c>
      <c r="I271" s="282"/>
      <c r="J271" s="279"/>
      <c r="K271" s="279"/>
      <c r="L271" s="283"/>
      <c r="M271" s="284"/>
      <c r="N271" s="285"/>
      <c r="O271" s="285"/>
      <c r="P271" s="285"/>
      <c r="Q271" s="285"/>
      <c r="R271" s="285"/>
      <c r="S271" s="285"/>
      <c r="T271" s="285"/>
      <c r="U271" s="286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7" t="s">
        <v>676</v>
      </c>
      <c r="AU271" s="287" t="s">
        <v>87</v>
      </c>
      <c r="AV271" s="14" t="s">
        <v>85</v>
      </c>
      <c r="AW271" s="14" t="s">
        <v>34</v>
      </c>
      <c r="AX271" s="14" t="s">
        <v>77</v>
      </c>
      <c r="AY271" s="287" t="s">
        <v>141</v>
      </c>
    </row>
    <row r="272" s="12" customFormat="1">
      <c r="A272" s="12"/>
      <c r="B272" s="252"/>
      <c r="C272" s="253"/>
      <c r="D272" s="254" t="s">
        <v>676</v>
      </c>
      <c r="E272" s="255" t="s">
        <v>1</v>
      </c>
      <c r="F272" s="256" t="s">
        <v>969</v>
      </c>
      <c r="G272" s="253"/>
      <c r="H272" s="257">
        <v>8.4000000000000004</v>
      </c>
      <c r="I272" s="258"/>
      <c r="J272" s="253"/>
      <c r="K272" s="253"/>
      <c r="L272" s="259"/>
      <c r="M272" s="260"/>
      <c r="N272" s="261"/>
      <c r="O272" s="261"/>
      <c r="P272" s="261"/>
      <c r="Q272" s="261"/>
      <c r="R272" s="261"/>
      <c r="S272" s="261"/>
      <c r="T272" s="261"/>
      <c r="U272" s="26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63" t="s">
        <v>676</v>
      </c>
      <c r="AU272" s="263" t="s">
        <v>87</v>
      </c>
      <c r="AV272" s="12" t="s">
        <v>87</v>
      </c>
      <c r="AW272" s="12" t="s">
        <v>34</v>
      </c>
      <c r="AX272" s="12" t="s">
        <v>77</v>
      </c>
      <c r="AY272" s="263" t="s">
        <v>141</v>
      </c>
    </row>
    <row r="273" s="15" customFormat="1">
      <c r="A273" s="15"/>
      <c r="B273" s="288"/>
      <c r="C273" s="289"/>
      <c r="D273" s="254" t="s">
        <v>676</v>
      </c>
      <c r="E273" s="290" t="s">
        <v>1</v>
      </c>
      <c r="F273" s="291" t="s">
        <v>865</v>
      </c>
      <c r="G273" s="289"/>
      <c r="H273" s="292">
        <v>31.390000000000001</v>
      </c>
      <c r="I273" s="293"/>
      <c r="J273" s="289"/>
      <c r="K273" s="289"/>
      <c r="L273" s="294"/>
      <c r="M273" s="295"/>
      <c r="N273" s="296"/>
      <c r="O273" s="296"/>
      <c r="P273" s="296"/>
      <c r="Q273" s="296"/>
      <c r="R273" s="296"/>
      <c r="S273" s="296"/>
      <c r="T273" s="296"/>
      <c r="U273" s="297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98" t="s">
        <v>676</v>
      </c>
      <c r="AU273" s="298" t="s">
        <v>87</v>
      </c>
      <c r="AV273" s="15" t="s">
        <v>156</v>
      </c>
      <c r="AW273" s="15" t="s">
        <v>34</v>
      </c>
      <c r="AX273" s="15" t="s">
        <v>85</v>
      </c>
      <c r="AY273" s="298" t="s">
        <v>141</v>
      </c>
    </row>
    <row r="274" s="2" customFormat="1" ht="16.5" customHeight="1">
      <c r="A274" s="38"/>
      <c r="B274" s="39"/>
      <c r="C274" s="241" t="s">
        <v>215</v>
      </c>
      <c r="D274" s="241" t="s">
        <v>532</v>
      </c>
      <c r="E274" s="242" t="s">
        <v>970</v>
      </c>
      <c r="F274" s="243" t="s">
        <v>971</v>
      </c>
      <c r="G274" s="244" t="s">
        <v>150</v>
      </c>
      <c r="H274" s="245">
        <v>34.529000000000003</v>
      </c>
      <c r="I274" s="246"/>
      <c r="J274" s="247">
        <f>ROUND(I274*H274,2)</f>
        <v>0</v>
      </c>
      <c r="K274" s="248"/>
      <c r="L274" s="249"/>
      <c r="M274" s="250" t="s">
        <v>1</v>
      </c>
      <c r="N274" s="251" t="s">
        <v>42</v>
      </c>
      <c r="O274" s="91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6">
        <f>S274*H274</f>
        <v>0</v>
      </c>
      <c r="U274" s="237" t="s">
        <v>1</v>
      </c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172</v>
      </c>
      <c r="AT274" s="238" t="s">
        <v>532</v>
      </c>
      <c r="AU274" s="238" t="s">
        <v>87</v>
      </c>
      <c r="AY274" s="17" t="s">
        <v>141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85</v>
      </c>
      <c r="BK274" s="239">
        <f>ROUND(I274*H274,2)</f>
        <v>0</v>
      </c>
      <c r="BL274" s="17" t="s">
        <v>156</v>
      </c>
      <c r="BM274" s="238" t="s">
        <v>972</v>
      </c>
    </row>
    <row r="275" s="12" customFormat="1">
      <c r="A275" s="12"/>
      <c r="B275" s="252"/>
      <c r="C275" s="253"/>
      <c r="D275" s="254" t="s">
        <v>676</v>
      </c>
      <c r="E275" s="255" t="s">
        <v>1</v>
      </c>
      <c r="F275" s="256" t="s">
        <v>973</v>
      </c>
      <c r="G275" s="253"/>
      <c r="H275" s="257">
        <v>34.529000000000003</v>
      </c>
      <c r="I275" s="258"/>
      <c r="J275" s="253"/>
      <c r="K275" s="253"/>
      <c r="L275" s="259"/>
      <c r="M275" s="260"/>
      <c r="N275" s="261"/>
      <c r="O275" s="261"/>
      <c r="P275" s="261"/>
      <c r="Q275" s="261"/>
      <c r="R275" s="261"/>
      <c r="S275" s="261"/>
      <c r="T275" s="261"/>
      <c r="U275" s="26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63" t="s">
        <v>676</v>
      </c>
      <c r="AU275" s="263" t="s">
        <v>87</v>
      </c>
      <c r="AV275" s="12" t="s">
        <v>87</v>
      </c>
      <c r="AW275" s="12" t="s">
        <v>34</v>
      </c>
      <c r="AX275" s="12" t="s">
        <v>77</v>
      </c>
      <c r="AY275" s="263" t="s">
        <v>141</v>
      </c>
    </row>
    <row r="276" s="15" customFormat="1">
      <c r="A276" s="15"/>
      <c r="B276" s="288"/>
      <c r="C276" s="289"/>
      <c r="D276" s="254" t="s">
        <v>676</v>
      </c>
      <c r="E276" s="290" t="s">
        <v>1</v>
      </c>
      <c r="F276" s="291" t="s">
        <v>865</v>
      </c>
      <c r="G276" s="289"/>
      <c r="H276" s="292">
        <v>34.529000000000003</v>
      </c>
      <c r="I276" s="293"/>
      <c r="J276" s="289"/>
      <c r="K276" s="289"/>
      <c r="L276" s="294"/>
      <c r="M276" s="295"/>
      <c r="N276" s="296"/>
      <c r="O276" s="296"/>
      <c r="P276" s="296"/>
      <c r="Q276" s="296"/>
      <c r="R276" s="296"/>
      <c r="S276" s="296"/>
      <c r="T276" s="296"/>
      <c r="U276" s="297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8" t="s">
        <v>676</v>
      </c>
      <c r="AU276" s="298" t="s">
        <v>87</v>
      </c>
      <c r="AV276" s="15" t="s">
        <v>156</v>
      </c>
      <c r="AW276" s="15" t="s">
        <v>34</v>
      </c>
      <c r="AX276" s="15" t="s">
        <v>85</v>
      </c>
      <c r="AY276" s="298" t="s">
        <v>141</v>
      </c>
    </row>
    <row r="277" s="2" customFormat="1" ht="21.75" customHeight="1">
      <c r="A277" s="38"/>
      <c r="B277" s="39"/>
      <c r="C277" s="226" t="s">
        <v>219</v>
      </c>
      <c r="D277" s="226" t="s">
        <v>142</v>
      </c>
      <c r="E277" s="227" t="s">
        <v>974</v>
      </c>
      <c r="F277" s="228" t="s">
        <v>975</v>
      </c>
      <c r="G277" s="229" t="s">
        <v>193</v>
      </c>
      <c r="H277" s="230">
        <v>23.064</v>
      </c>
      <c r="I277" s="231"/>
      <c r="J277" s="232">
        <f>ROUND(I277*H277,2)</f>
        <v>0</v>
      </c>
      <c r="K277" s="233"/>
      <c r="L277" s="44"/>
      <c r="M277" s="234" t="s">
        <v>1</v>
      </c>
      <c r="N277" s="235" t="s">
        <v>42</v>
      </c>
      <c r="O277" s="91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6">
        <f>S277*H277</f>
        <v>0</v>
      </c>
      <c r="U277" s="237" t="s">
        <v>1</v>
      </c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156</v>
      </c>
      <c r="AT277" s="238" t="s">
        <v>142</v>
      </c>
      <c r="AU277" s="238" t="s">
        <v>87</v>
      </c>
      <c r="AY277" s="17" t="s">
        <v>141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85</v>
      </c>
      <c r="BK277" s="239">
        <f>ROUND(I277*H277,2)</f>
        <v>0</v>
      </c>
      <c r="BL277" s="17" t="s">
        <v>156</v>
      </c>
      <c r="BM277" s="238" t="s">
        <v>976</v>
      </c>
    </row>
    <row r="278" s="12" customFormat="1">
      <c r="A278" s="12"/>
      <c r="B278" s="252"/>
      <c r="C278" s="253"/>
      <c r="D278" s="254" t="s">
        <v>676</v>
      </c>
      <c r="E278" s="255" t="s">
        <v>1</v>
      </c>
      <c r="F278" s="256" t="s">
        <v>977</v>
      </c>
      <c r="G278" s="253"/>
      <c r="H278" s="257">
        <v>6.3040000000000003</v>
      </c>
      <c r="I278" s="258"/>
      <c r="J278" s="253"/>
      <c r="K278" s="253"/>
      <c r="L278" s="259"/>
      <c r="M278" s="260"/>
      <c r="N278" s="261"/>
      <c r="O278" s="261"/>
      <c r="P278" s="261"/>
      <c r="Q278" s="261"/>
      <c r="R278" s="261"/>
      <c r="S278" s="261"/>
      <c r="T278" s="261"/>
      <c r="U278" s="26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63" t="s">
        <v>676</v>
      </c>
      <c r="AU278" s="263" t="s">
        <v>87</v>
      </c>
      <c r="AV278" s="12" t="s">
        <v>87</v>
      </c>
      <c r="AW278" s="12" t="s">
        <v>34</v>
      </c>
      <c r="AX278" s="12" t="s">
        <v>77</v>
      </c>
      <c r="AY278" s="263" t="s">
        <v>141</v>
      </c>
    </row>
    <row r="279" s="12" customFormat="1">
      <c r="A279" s="12"/>
      <c r="B279" s="252"/>
      <c r="C279" s="253"/>
      <c r="D279" s="254" t="s">
        <v>676</v>
      </c>
      <c r="E279" s="255" t="s">
        <v>1</v>
      </c>
      <c r="F279" s="256" t="s">
        <v>978</v>
      </c>
      <c r="G279" s="253"/>
      <c r="H279" s="257">
        <v>5.9100000000000001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1"/>
      <c r="U279" s="26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63" t="s">
        <v>676</v>
      </c>
      <c r="AU279" s="263" t="s">
        <v>87</v>
      </c>
      <c r="AV279" s="12" t="s">
        <v>87</v>
      </c>
      <c r="AW279" s="12" t="s">
        <v>34</v>
      </c>
      <c r="AX279" s="12" t="s">
        <v>77</v>
      </c>
      <c r="AY279" s="263" t="s">
        <v>141</v>
      </c>
    </row>
    <row r="280" s="12" customFormat="1">
      <c r="A280" s="12"/>
      <c r="B280" s="252"/>
      <c r="C280" s="253"/>
      <c r="D280" s="254" t="s">
        <v>676</v>
      </c>
      <c r="E280" s="255" t="s">
        <v>1</v>
      </c>
      <c r="F280" s="256" t="s">
        <v>979</v>
      </c>
      <c r="G280" s="253"/>
      <c r="H280" s="257">
        <v>10.85</v>
      </c>
      <c r="I280" s="258"/>
      <c r="J280" s="253"/>
      <c r="K280" s="253"/>
      <c r="L280" s="259"/>
      <c r="M280" s="260"/>
      <c r="N280" s="261"/>
      <c r="O280" s="261"/>
      <c r="P280" s="261"/>
      <c r="Q280" s="261"/>
      <c r="R280" s="261"/>
      <c r="S280" s="261"/>
      <c r="T280" s="261"/>
      <c r="U280" s="26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63" t="s">
        <v>676</v>
      </c>
      <c r="AU280" s="263" t="s">
        <v>87</v>
      </c>
      <c r="AV280" s="12" t="s">
        <v>87</v>
      </c>
      <c r="AW280" s="12" t="s">
        <v>34</v>
      </c>
      <c r="AX280" s="12" t="s">
        <v>77</v>
      </c>
      <c r="AY280" s="263" t="s">
        <v>141</v>
      </c>
    </row>
    <row r="281" s="15" customFormat="1">
      <c r="A281" s="15"/>
      <c r="B281" s="288"/>
      <c r="C281" s="289"/>
      <c r="D281" s="254" t="s">
        <v>676</v>
      </c>
      <c r="E281" s="290" t="s">
        <v>1</v>
      </c>
      <c r="F281" s="291" t="s">
        <v>865</v>
      </c>
      <c r="G281" s="289"/>
      <c r="H281" s="292">
        <v>23.064</v>
      </c>
      <c r="I281" s="293"/>
      <c r="J281" s="289"/>
      <c r="K281" s="289"/>
      <c r="L281" s="294"/>
      <c r="M281" s="295"/>
      <c r="N281" s="296"/>
      <c r="O281" s="296"/>
      <c r="P281" s="296"/>
      <c r="Q281" s="296"/>
      <c r="R281" s="296"/>
      <c r="S281" s="296"/>
      <c r="T281" s="296"/>
      <c r="U281" s="297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98" t="s">
        <v>676</v>
      </c>
      <c r="AU281" s="298" t="s">
        <v>87</v>
      </c>
      <c r="AV281" s="15" t="s">
        <v>156</v>
      </c>
      <c r="AW281" s="15" t="s">
        <v>34</v>
      </c>
      <c r="AX281" s="15" t="s">
        <v>85</v>
      </c>
      <c r="AY281" s="298" t="s">
        <v>141</v>
      </c>
    </row>
    <row r="282" s="11" customFormat="1" ht="22.8" customHeight="1">
      <c r="A282" s="11"/>
      <c r="B282" s="212"/>
      <c r="C282" s="213"/>
      <c r="D282" s="214" t="s">
        <v>76</v>
      </c>
      <c r="E282" s="276" t="s">
        <v>178</v>
      </c>
      <c r="F282" s="276" t="s">
        <v>771</v>
      </c>
      <c r="G282" s="213"/>
      <c r="H282" s="213"/>
      <c r="I282" s="216"/>
      <c r="J282" s="277">
        <f>BK282</f>
        <v>0</v>
      </c>
      <c r="K282" s="213"/>
      <c r="L282" s="218"/>
      <c r="M282" s="219"/>
      <c r="N282" s="220"/>
      <c r="O282" s="220"/>
      <c r="P282" s="221">
        <f>SUM(P283:P341)</f>
        <v>0</v>
      </c>
      <c r="Q282" s="220"/>
      <c r="R282" s="221">
        <f>SUM(R283:R341)</f>
        <v>0</v>
      </c>
      <c r="S282" s="220"/>
      <c r="T282" s="221">
        <f>SUM(T283:T341)</f>
        <v>0</v>
      </c>
      <c r="U282" s="222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223" t="s">
        <v>85</v>
      </c>
      <c r="AT282" s="224" t="s">
        <v>76</v>
      </c>
      <c r="AU282" s="224" t="s">
        <v>85</v>
      </c>
      <c r="AY282" s="223" t="s">
        <v>141</v>
      </c>
      <c r="BK282" s="225">
        <f>SUM(BK283:BK341)</f>
        <v>0</v>
      </c>
    </row>
    <row r="283" s="2" customFormat="1" ht="21.75" customHeight="1">
      <c r="A283" s="38"/>
      <c r="B283" s="39"/>
      <c r="C283" s="226" t="s">
        <v>223</v>
      </c>
      <c r="D283" s="226" t="s">
        <v>142</v>
      </c>
      <c r="E283" s="227" t="s">
        <v>980</v>
      </c>
      <c r="F283" s="228" t="s">
        <v>981</v>
      </c>
      <c r="G283" s="229" t="s">
        <v>145</v>
      </c>
      <c r="H283" s="230">
        <v>3</v>
      </c>
      <c r="I283" s="231"/>
      <c r="J283" s="232">
        <f>ROUND(I283*H283,2)</f>
        <v>0</v>
      </c>
      <c r="K283" s="233"/>
      <c r="L283" s="44"/>
      <c r="M283" s="234" t="s">
        <v>1</v>
      </c>
      <c r="N283" s="235" t="s">
        <v>42</v>
      </c>
      <c r="O283" s="91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6">
        <f>S283*H283</f>
        <v>0</v>
      </c>
      <c r="U283" s="237" t="s">
        <v>1</v>
      </c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156</v>
      </c>
      <c r="AT283" s="238" t="s">
        <v>142</v>
      </c>
      <c r="AU283" s="238" t="s">
        <v>87</v>
      </c>
      <c r="AY283" s="17" t="s">
        <v>141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85</v>
      </c>
      <c r="BK283" s="239">
        <f>ROUND(I283*H283,2)</f>
        <v>0</v>
      </c>
      <c r="BL283" s="17" t="s">
        <v>156</v>
      </c>
      <c r="BM283" s="238" t="s">
        <v>982</v>
      </c>
    </row>
    <row r="284" s="2" customFormat="1" ht="21.75" customHeight="1">
      <c r="A284" s="38"/>
      <c r="B284" s="39"/>
      <c r="C284" s="226" t="s">
        <v>7</v>
      </c>
      <c r="D284" s="226" t="s">
        <v>142</v>
      </c>
      <c r="E284" s="227" t="s">
        <v>983</v>
      </c>
      <c r="F284" s="228" t="s">
        <v>984</v>
      </c>
      <c r="G284" s="229" t="s">
        <v>145</v>
      </c>
      <c r="H284" s="230">
        <v>90</v>
      </c>
      <c r="I284" s="231"/>
      <c r="J284" s="232">
        <f>ROUND(I284*H284,2)</f>
        <v>0</v>
      </c>
      <c r="K284" s="233"/>
      <c r="L284" s="44"/>
      <c r="M284" s="234" t="s">
        <v>1</v>
      </c>
      <c r="N284" s="235" t="s">
        <v>42</v>
      </c>
      <c r="O284" s="91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6">
        <f>S284*H284</f>
        <v>0</v>
      </c>
      <c r="U284" s="23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156</v>
      </c>
      <c r="AT284" s="238" t="s">
        <v>142</v>
      </c>
      <c r="AU284" s="238" t="s">
        <v>87</v>
      </c>
      <c r="AY284" s="17" t="s">
        <v>141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85</v>
      </c>
      <c r="BK284" s="239">
        <f>ROUND(I284*H284,2)</f>
        <v>0</v>
      </c>
      <c r="BL284" s="17" t="s">
        <v>156</v>
      </c>
      <c r="BM284" s="238" t="s">
        <v>985</v>
      </c>
    </row>
    <row r="285" s="2" customFormat="1" ht="21.75" customHeight="1">
      <c r="A285" s="38"/>
      <c r="B285" s="39"/>
      <c r="C285" s="226" t="s">
        <v>230</v>
      </c>
      <c r="D285" s="226" t="s">
        <v>142</v>
      </c>
      <c r="E285" s="227" t="s">
        <v>986</v>
      </c>
      <c r="F285" s="228" t="s">
        <v>987</v>
      </c>
      <c r="G285" s="229" t="s">
        <v>145</v>
      </c>
      <c r="H285" s="230">
        <v>3</v>
      </c>
      <c r="I285" s="231"/>
      <c r="J285" s="232">
        <f>ROUND(I285*H285,2)</f>
        <v>0</v>
      </c>
      <c r="K285" s="233"/>
      <c r="L285" s="44"/>
      <c r="M285" s="234" t="s">
        <v>1</v>
      </c>
      <c r="N285" s="235" t="s">
        <v>42</v>
      </c>
      <c r="O285" s="91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6">
        <f>S285*H285</f>
        <v>0</v>
      </c>
      <c r="U285" s="237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156</v>
      </c>
      <c r="AT285" s="238" t="s">
        <v>142</v>
      </c>
      <c r="AU285" s="238" t="s">
        <v>87</v>
      </c>
      <c r="AY285" s="17" t="s">
        <v>141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85</v>
      </c>
      <c r="BK285" s="239">
        <f>ROUND(I285*H285,2)</f>
        <v>0</v>
      </c>
      <c r="BL285" s="17" t="s">
        <v>156</v>
      </c>
      <c r="BM285" s="238" t="s">
        <v>988</v>
      </c>
    </row>
    <row r="286" s="2" customFormat="1" ht="21.75" customHeight="1">
      <c r="A286" s="38"/>
      <c r="B286" s="39"/>
      <c r="C286" s="226" t="s">
        <v>234</v>
      </c>
      <c r="D286" s="226" t="s">
        <v>142</v>
      </c>
      <c r="E286" s="227" t="s">
        <v>989</v>
      </c>
      <c r="F286" s="228" t="s">
        <v>990</v>
      </c>
      <c r="G286" s="229" t="s">
        <v>145</v>
      </c>
      <c r="H286" s="230">
        <v>30</v>
      </c>
      <c r="I286" s="231"/>
      <c r="J286" s="232">
        <f>ROUND(I286*H286,2)</f>
        <v>0</v>
      </c>
      <c r="K286" s="233"/>
      <c r="L286" s="44"/>
      <c r="M286" s="234" t="s">
        <v>1</v>
      </c>
      <c r="N286" s="235" t="s">
        <v>42</v>
      </c>
      <c r="O286" s="91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6">
        <f>S286*H286</f>
        <v>0</v>
      </c>
      <c r="U286" s="237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156</v>
      </c>
      <c r="AT286" s="238" t="s">
        <v>142</v>
      </c>
      <c r="AU286" s="238" t="s">
        <v>87</v>
      </c>
      <c r="AY286" s="17" t="s">
        <v>141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85</v>
      </c>
      <c r="BK286" s="239">
        <f>ROUND(I286*H286,2)</f>
        <v>0</v>
      </c>
      <c r="BL286" s="17" t="s">
        <v>156</v>
      </c>
      <c r="BM286" s="238" t="s">
        <v>991</v>
      </c>
    </row>
    <row r="287" s="2" customFormat="1" ht="33" customHeight="1">
      <c r="A287" s="38"/>
      <c r="B287" s="39"/>
      <c r="C287" s="241" t="s">
        <v>238</v>
      </c>
      <c r="D287" s="241" t="s">
        <v>532</v>
      </c>
      <c r="E287" s="242" t="s">
        <v>992</v>
      </c>
      <c r="F287" s="243" t="s">
        <v>993</v>
      </c>
      <c r="G287" s="244" t="s">
        <v>145</v>
      </c>
      <c r="H287" s="245">
        <v>30</v>
      </c>
      <c r="I287" s="246"/>
      <c r="J287" s="247">
        <f>ROUND(I287*H287,2)</f>
        <v>0</v>
      </c>
      <c r="K287" s="248"/>
      <c r="L287" s="249"/>
      <c r="M287" s="250" t="s">
        <v>1</v>
      </c>
      <c r="N287" s="251" t="s">
        <v>42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6">
        <f>S287*H287</f>
        <v>0</v>
      </c>
      <c r="U287" s="237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172</v>
      </c>
      <c r="AT287" s="238" t="s">
        <v>532</v>
      </c>
      <c r="AU287" s="238" t="s">
        <v>87</v>
      </c>
      <c r="AY287" s="17" t="s">
        <v>141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85</v>
      </c>
      <c r="BK287" s="239">
        <f>ROUND(I287*H287,2)</f>
        <v>0</v>
      </c>
      <c r="BL287" s="17" t="s">
        <v>156</v>
      </c>
      <c r="BM287" s="238" t="s">
        <v>994</v>
      </c>
    </row>
    <row r="288" s="2" customFormat="1" ht="16.5" customHeight="1">
      <c r="A288" s="38"/>
      <c r="B288" s="39"/>
      <c r="C288" s="226" t="s">
        <v>242</v>
      </c>
      <c r="D288" s="226" t="s">
        <v>142</v>
      </c>
      <c r="E288" s="227" t="s">
        <v>995</v>
      </c>
      <c r="F288" s="228" t="s">
        <v>996</v>
      </c>
      <c r="G288" s="229" t="s">
        <v>193</v>
      </c>
      <c r="H288" s="230">
        <v>4.7279999999999998</v>
      </c>
      <c r="I288" s="231"/>
      <c r="J288" s="232">
        <f>ROUND(I288*H288,2)</f>
        <v>0</v>
      </c>
      <c r="K288" s="233"/>
      <c r="L288" s="44"/>
      <c r="M288" s="234" t="s">
        <v>1</v>
      </c>
      <c r="N288" s="235" t="s">
        <v>42</v>
      </c>
      <c r="O288" s="91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6">
        <f>S288*H288</f>
        <v>0</v>
      </c>
      <c r="U288" s="23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156</v>
      </c>
      <c r="AT288" s="238" t="s">
        <v>142</v>
      </c>
      <c r="AU288" s="238" t="s">
        <v>87</v>
      </c>
      <c r="AY288" s="17" t="s">
        <v>141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85</v>
      </c>
      <c r="BK288" s="239">
        <f>ROUND(I288*H288,2)</f>
        <v>0</v>
      </c>
      <c r="BL288" s="17" t="s">
        <v>156</v>
      </c>
      <c r="BM288" s="238" t="s">
        <v>997</v>
      </c>
    </row>
    <row r="289" s="14" customFormat="1">
      <c r="A289" s="14"/>
      <c r="B289" s="278"/>
      <c r="C289" s="279"/>
      <c r="D289" s="254" t="s">
        <v>676</v>
      </c>
      <c r="E289" s="280" t="s">
        <v>1</v>
      </c>
      <c r="F289" s="281" t="s">
        <v>998</v>
      </c>
      <c r="G289" s="279"/>
      <c r="H289" s="280" t="s">
        <v>1</v>
      </c>
      <c r="I289" s="282"/>
      <c r="J289" s="279"/>
      <c r="K289" s="279"/>
      <c r="L289" s="283"/>
      <c r="M289" s="284"/>
      <c r="N289" s="285"/>
      <c r="O289" s="285"/>
      <c r="P289" s="285"/>
      <c r="Q289" s="285"/>
      <c r="R289" s="285"/>
      <c r="S289" s="285"/>
      <c r="T289" s="285"/>
      <c r="U289" s="286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7" t="s">
        <v>676</v>
      </c>
      <c r="AU289" s="287" t="s">
        <v>87</v>
      </c>
      <c r="AV289" s="14" t="s">
        <v>85</v>
      </c>
      <c r="AW289" s="14" t="s">
        <v>34</v>
      </c>
      <c r="AX289" s="14" t="s">
        <v>77</v>
      </c>
      <c r="AY289" s="287" t="s">
        <v>141</v>
      </c>
    </row>
    <row r="290" s="12" customFormat="1">
      <c r="A290" s="12"/>
      <c r="B290" s="252"/>
      <c r="C290" s="253"/>
      <c r="D290" s="254" t="s">
        <v>676</v>
      </c>
      <c r="E290" s="255" t="s">
        <v>1</v>
      </c>
      <c r="F290" s="256" t="s">
        <v>864</v>
      </c>
      <c r="G290" s="253"/>
      <c r="H290" s="257">
        <v>1.5760000000000001</v>
      </c>
      <c r="I290" s="258"/>
      <c r="J290" s="253"/>
      <c r="K290" s="253"/>
      <c r="L290" s="259"/>
      <c r="M290" s="260"/>
      <c r="N290" s="261"/>
      <c r="O290" s="261"/>
      <c r="P290" s="261"/>
      <c r="Q290" s="261"/>
      <c r="R290" s="261"/>
      <c r="S290" s="261"/>
      <c r="T290" s="261"/>
      <c r="U290" s="26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63" t="s">
        <v>676</v>
      </c>
      <c r="AU290" s="263" t="s">
        <v>87</v>
      </c>
      <c r="AV290" s="12" t="s">
        <v>87</v>
      </c>
      <c r="AW290" s="12" t="s">
        <v>34</v>
      </c>
      <c r="AX290" s="12" t="s">
        <v>77</v>
      </c>
      <c r="AY290" s="263" t="s">
        <v>141</v>
      </c>
    </row>
    <row r="291" s="14" customFormat="1">
      <c r="A291" s="14"/>
      <c r="B291" s="278"/>
      <c r="C291" s="279"/>
      <c r="D291" s="254" t="s">
        <v>676</v>
      </c>
      <c r="E291" s="280" t="s">
        <v>1</v>
      </c>
      <c r="F291" s="281" t="s">
        <v>999</v>
      </c>
      <c r="G291" s="279"/>
      <c r="H291" s="280" t="s">
        <v>1</v>
      </c>
      <c r="I291" s="282"/>
      <c r="J291" s="279"/>
      <c r="K291" s="279"/>
      <c r="L291" s="283"/>
      <c r="M291" s="284"/>
      <c r="N291" s="285"/>
      <c r="O291" s="285"/>
      <c r="P291" s="285"/>
      <c r="Q291" s="285"/>
      <c r="R291" s="285"/>
      <c r="S291" s="285"/>
      <c r="T291" s="285"/>
      <c r="U291" s="286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7" t="s">
        <v>676</v>
      </c>
      <c r="AU291" s="287" t="s">
        <v>87</v>
      </c>
      <c r="AV291" s="14" t="s">
        <v>85</v>
      </c>
      <c r="AW291" s="14" t="s">
        <v>34</v>
      </c>
      <c r="AX291" s="14" t="s">
        <v>77</v>
      </c>
      <c r="AY291" s="287" t="s">
        <v>141</v>
      </c>
    </row>
    <row r="292" s="12" customFormat="1">
      <c r="A292" s="12"/>
      <c r="B292" s="252"/>
      <c r="C292" s="253"/>
      <c r="D292" s="254" t="s">
        <v>676</v>
      </c>
      <c r="E292" s="255" t="s">
        <v>1</v>
      </c>
      <c r="F292" s="256" t="s">
        <v>1000</v>
      </c>
      <c r="G292" s="253"/>
      <c r="H292" s="257">
        <v>3.1520000000000001</v>
      </c>
      <c r="I292" s="258"/>
      <c r="J292" s="253"/>
      <c r="K292" s="253"/>
      <c r="L292" s="259"/>
      <c r="M292" s="260"/>
      <c r="N292" s="261"/>
      <c r="O292" s="261"/>
      <c r="P292" s="261"/>
      <c r="Q292" s="261"/>
      <c r="R292" s="261"/>
      <c r="S292" s="261"/>
      <c r="T292" s="261"/>
      <c r="U292" s="26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63" t="s">
        <v>676</v>
      </c>
      <c r="AU292" s="263" t="s">
        <v>87</v>
      </c>
      <c r="AV292" s="12" t="s">
        <v>87</v>
      </c>
      <c r="AW292" s="12" t="s">
        <v>34</v>
      </c>
      <c r="AX292" s="12" t="s">
        <v>77</v>
      </c>
      <c r="AY292" s="263" t="s">
        <v>141</v>
      </c>
    </row>
    <row r="293" s="15" customFormat="1">
      <c r="A293" s="15"/>
      <c r="B293" s="288"/>
      <c r="C293" s="289"/>
      <c r="D293" s="254" t="s">
        <v>676</v>
      </c>
      <c r="E293" s="290" t="s">
        <v>1</v>
      </c>
      <c r="F293" s="291" t="s">
        <v>865</v>
      </c>
      <c r="G293" s="289"/>
      <c r="H293" s="292">
        <v>4.7279999999999998</v>
      </c>
      <c r="I293" s="293"/>
      <c r="J293" s="289"/>
      <c r="K293" s="289"/>
      <c r="L293" s="294"/>
      <c r="M293" s="295"/>
      <c r="N293" s="296"/>
      <c r="O293" s="296"/>
      <c r="P293" s="296"/>
      <c r="Q293" s="296"/>
      <c r="R293" s="296"/>
      <c r="S293" s="296"/>
      <c r="T293" s="296"/>
      <c r="U293" s="297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98" t="s">
        <v>676</v>
      </c>
      <c r="AU293" s="298" t="s">
        <v>87</v>
      </c>
      <c r="AV293" s="15" t="s">
        <v>156</v>
      </c>
      <c r="AW293" s="15" t="s">
        <v>34</v>
      </c>
      <c r="AX293" s="15" t="s">
        <v>85</v>
      </c>
      <c r="AY293" s="298" t="s">
        <v>141</v>
      </c>
    </row>
    <row r="294" s="2" customFormat="1" ht="21.75" customHeight="1">
      <c r="A294" s="38"/>
      <c r="B294" s="39"/>
      <c r="C294" s="226" t="s">
        <v>247</v>
      </c>
      <c r="D294" s="226" t="s">
        <v>142</v>
      </c>
      <c r="E294" s="227" t="s">
        <v>1001</v>
      </c>
      <c r="F294" s="228" t="s">
        <v>1002</v>
      </c>
      <c r="G294" s="229" t="s">
        <v>193</v>
      </c>
      <c r="H294" s="230">
        <v>569.35199999999998</v>
      </c>
      <c r="I294" s="231"/>
      <c r="J294" s="232">
        <f>ROUND(I294*H294,2)</f>
        <v>0</v>
      </c>
      <c r="K294" s="233"/>
      <c r="L294" s="44"/>
      <c r="M294" s="234" t="s">
        <v>1</v>
      </c>
      <c r="N294" s="235" t="s">
        <v>42</v>
      </c>
      <c r="O294" s="91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6">
        <f>S294*H294</f>
        <v>0</v>
      </c>
      <c r="U294" s="237" t="s">
        <v>1</v>
      </c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8" t="s">
        <v>156</v>
      </c>
      <c r="AT294" s="238" t="s">
        <v>142</v>
      </c>
      <c r="AU294" s="238" t="s">
        <v>87</v>
      </c>
      <c r="AY294" s="17" t="s">
        <v>141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85</v>
      </c>
      <c r="BK294" s="239">
        <f>ROUND(I294*H294,2)</f>
        <v>0</v>
      </c>
      <c r="BL294" s="17" t="s">
        <v>156</v>
      </c>
      <c r="BM294" s="238" t="s">
        <v>1003</v>
      </c>
    </row>
    <row r="295" s="2" customFormat="1" ht="21.75" customHeight="1">
      <c r="A295" s="38"/>
      <c r="B295" s="39"/>
      <c r="C295" s="226" t="s">
        <v>253</v>
      </c>
      <c r="D295" s="226" t="s">
        <v>142</v>
      </c>
      <c r="E295" s="227" t="s">
        <v>1004</v>
      </c>
      <c r="F295" s="228" t="s">
        <v>1005</v>
      </c>
      <c r="G295" s="229" t="s">
        <v>150</v>
      </c>
      <c r="H295" s="230">
        <v>61</v>
      </c>
      <c r="I295" s="231"/>
      <c r="J295" s="232">
        <f>ROUND(I295*H295,2)</f>
        <v>0</v>
      </c>
      <c r="K295" s="233"/>
      <c r="L295" s="44"/>
      <c r="M295" s="234" t="s">
        <v>1</v>
      </c>
      <c r="N295" s="235" t="s">
        <v>42</v>
      </c>
      <c r="O295" s="91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6">
        <f>S295*H295</f>
        <v>0</v>
      </c>
      <c r="U295" s="237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156</v>
      </c>
      <c r="AT295" s="238" t="s">
        <v>142</v>
      </c>
      <c r="AU295" s="238" t="s">
        <v>87</v>
      </c>
      <c r="AY295" s="17" t="s">
        <v>141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85</v>
      </c>
      <c r="BK295" s="239">
        <f>ROUND(I295*H295,2)</f>
        <v>0</v>
      </c>
      <c r="BL295" s="17" t="s">
        <v>156</v>
      </c>
      <c r="BM295" s="238" t="s">
        <v>1006</v>
      </c>
    </row>
    <row r="296" s="12" customFormat="1">
      <c r="A296" s="12"/>
      <c r="B296" s="252"/>
      <c r="C296" s="253"/>
      <c r="D296" s="254" t="s">
        <v>676</v>
      </c>
      <c r="E296" s="255" t="s">
        <v>1</v>
      </c>
      <c r="F296" s="256" t="s">
        <v>1007</v>
      </c>
      <c r="G296" s="253"/>
      <c r="H296" s="257">
        <v>5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1"/>
      <c r="U296" s="26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63" t="s">
        <v>676</v>
      </c>
      <c r="AU296" s="263" t="s">
        <v>87</v>
      </c>
      <c r="AV296" s="12" t="s">
        <v>87</v>
      </c>
      <c r="AW296" s="12" t="s">
        <v>34</v>
      </c>
      <c r="AX296" s="12" t="s">
        <v>77</v>
      </c>
      <c r="AY296" s="263" t="s">
        <v>141</v>
      </c>
    </row>
    <row r="297" s="12" customFormat="1">
      <c r="A297" s="12"/>
      <c r="B297" s="252"/>
      <c r="C297" s="253"/>
      <c r="D297" s="254" t="s">
        <v>676</v>
      </c>
      <c r="E297" s="255" t="s">
        <v>1</v>
      </c>
      <c r="F297" s="256" t="s">
        <v>1008</v>
      </c>
      <c r="G297" s="253"/>
      <c r="H297" s="257">
        <v>15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1"/>
      <c r="U297" s="26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63" t="s">
        <v>676</v>
      </c>
      <c r="AU297" s="263" t="s">
        <v>87</v>
      </c>
      <c r="AV297" s="12" t="s">
        <v>87</v>
      </c>
      <c r="AW297" s="12" t="s">
        <v>34</v>
      </c>
      <c r="AX297" s="12" t="s">
        <v>77</v>
      </c>
      <c r="AY297" s="263" t="s">
        <v>141</v>
      </c>
    </row>
    <row r="298" s="12" customFormat="1">
      <c r="A298" s="12"/>
      <c r="B298" s="252"/>
      <c r="C298" s="253"/>
      <c r="D298" s="254" t="s">
        <v>676</v>
      </c>
      <c r="E298" s="255" t="s">
        <v>1</v>
      </c>
      <c r="F298" s="256" t="s">
        <v>1009</v>
      </c>
      <c r="G298" s="253"/>
      <c r="H298" s="257">
        <v>5</v>
      </c>
      <c r="I298" s="258"/>
      <c r="J298" s="253"/>
      <c r="K298" s="253"/>
      <c r="L298" s="259"/>
      <c r="M298" s="260"/>
      <c r="N298" s="261"/>
      <c r="O298" s="261"/>
      <c r="P298" s="261"/>
      <c r="Q298" s="261"/>
      <c r="R298" s="261"/>
      <c r="S298" s="261"/>
      <c r="T298" s="261"/>
      <c r="U298" s="26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63" t="s">
        <v>676</v>
      </c>
      <c r="AU298" s="263" t="s">
        <v>87</v>
      </c>
      <c r="AV298" s="12" t="s">
        <v>87</v>
      </c>
      <c r="AW298" s="12" t="s">
        <v>34</v>
      </c>
      <c r="AX298" s="12" t="s">
        <v>77</v>
      </c>
      <c r="AY298" s="263" t="s">
        <v>141</v>
      </c>
    </row>
    <row r="299" s="12" customFormat="1">
      <c r="A299" s="12"/>
      <c r="B299" s="252"/>
      <c r="C299" s="253"/>
      <c r="D299" s="254" t="s">
        <v>676</v>
      </c>
      <c r="E299" s="255" t="s">
        <v>1</v>
      </c>
      <c r="F299" s="256" t="s">
        <v>1010</v>
      </c>
      <c r="G299" s="253"/>
      <c r="H299" s="257">
        <v>36</v>
      </c>
      <c r="I299" s="258"/>
      <c r="J299" s="253"/>
      <c r="K299" s="253"/>
      <c r="L299" s="259"/>
      <c r="M299" s="260"/>
      <c r="N299" s="261"/>
      <c r="O299" s="261"/>
      <c r="P299" s="261"/>
      <c r="Q299" s="261"/>
      <c r="R299" s="261"/>
      <c r="S299" s="261"/>
      <c r="T299" s="261"/>
      <c r="U299" s="26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63" t="s">
        <v>676</v>
      </c>
      <c r="AU299" s="263" t="s">
        <v>87</v>
      </c>
      <c r="AV299" s="12" t="s">
        <v>87</v>
      </c>
      <c r="AW299" s="12" t="s">
        <v>34</v>
      </c>
      <c r="AX299" s="12" t="s">
        <v>77</v>
      </c>
      <c r="AY299" s="263" t="s">
        <v>141</v>
      </c>
    </row>
    <row r="300" s="15" customFormat="1">
      <c r="A300" s="15"/>
      <c r="B300" s="288"/>
      <c r="C300" s="289"/>
      <c r="D300" s="254" t="s">
        <v>676</v>
      </c>
      <c r="E300" s="290" t="s">
        <v>1</v>
      </c>
      <c r="F300" s="291" t="s">
        <v>865</v>
      </c>
      <c r="G300" s="289"/>
      <c r="H300" s="292">
        <v>61</v>
      </c>
      <c r="I300" s="293"/>
      <c r="J300" s="289"/>
      <c r="K300" s="289"/>
      <c r="L300" s="294"/>
      <c r="M300" s="295"/>
      <c r="N300" s="296"/>
      <c r="O300" s="296"/>
      <c r="P300" s="296"/>
      <c r="Q300" s="296"/>
      <c r="R300" s="296"/>
      <c r="S300" s="296"/>
      <c r="T300" s="296"/>
      <c r="U300" s="297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98" t="s">
        <v>676</v>
      </c>
      <c r="AU300" s="298" t="s">
        <v>87</v>
      </c>
      <c r="AV300" s="15" t="s">
        <v>156</v>
      </c>
      <c r="AW300" s="15" t="s">
        <v>34</v>
      </c>
      <c r="AX300" s="15" t="s">
        <v>85</v>
      </c>
      <c r="AY300" s="298" t="s">
        <v>141</v>
      </c>
    </row>
    <row r="301" s="2" customFormat="1" ht="21.75" customHeight="1">
      <c r="A301" s="38"/>
      <c r="B301" s="39"/>
      <c r="C301" s="226" t="s">
        <v>258</v>
      </c>
      <c r="D301" s="226" t="s">
        <v>142</v>
      </c>
      <c r="E301" s="227" t="s">
        <v>1011</v>
      </c>
      <c r="F301" s="228" t="s">
        <v>1012</v>
      </c>
      <c r="G301" s="229" t="s">
        <v>150</v>
      </c>
      <c r="H301" s="230">
        <v>81</v>
      </c>
      <c r="I301" s="231"/>
      <c r="J301" s="232">
        <f>ROUND(I301*H301,2)</f>
        <v>0</v>
      </c>
      <c r="K301" s="233"/>
      <c r="L301" s="44"/>
      <c r="M301" s="234" t="s">
        <v>1</v>
      </c>
      <c r="N301" s="235" t="s">
        <v>42</v>
      </c>
      <c r="O301" s="91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6">
        <f>S301*H301</f>
        <v>0</v>
      </c>
      <c r="U301" s="23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156</v>
      </c>
      <c r="AT301" s="238" t="s">
        <v>142</v>
      </c>
      <c r="AU301" s="238" t="s">
        <v>87</v>
      </c>
      <c r="AY301" s="17" t="s">
        <v>141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85</v>
      </c>
      <c r="BK301" s="239">
        <f>ROUND(I301*H301,2)</f>
        <v>0</v>
      </c>
      <c r="BL301" s="17" t="s">
        <v>156</v>
      </c>
      <c r="BM301" s="238" t="s">
        <v>1013</v>
      </c>
    </row>
    <row r="302" s="12" customFormat="1">
      <c r="A302" s="12"/>
      <c r="B302" s="252"/>
      <c r="C302" s="253"/>
      <c r="D302" s="254" t="s">
        <v>676</v>
      </c>
      <c r="E302" s="255" t="s">
        <v>1</v>
      </c>
      <c r="F302" s="256" t="s">
        <v>1014</v>
      </c>
      <c r="G302" s="253"/>
      <c r="H302" s="257">
        <v>20</v>
      </c>
      <c r="I302" s="258"/>
      <c r="J302" s="253"/>
      <c r="K302" s="253"/>
      <c r="L302" s="259"/>
      <c r="M302" s="260"/>
      <c r="N302" s="261"/>
      <c r="O302" s="261"/>
      <c r="P302" s="261"/>
      <c r="Q302" s="261"/>
      <c r="R302" s="261"/>
      <c r="S302" s="261"/>
      <c r="T302" s="261"/>
      <c r="U302" s="26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63" t="s">
        <v>676</v>
      </c>
      <c r="AU302" s="263" t="s">
        <v>87</v>
      </c>
      <c r="AV302" s="12" t="s">
        <v>87</v>
      </c>
      <c r="AW302" s="12" t="s">
        <v>34</v>
      </c>
      <c r="AX302" s="12" t="s">
        <v>77</v>
      </c>
      <c r="AY302" s="263" t="s">
        <v>141</v>
      </c>
    </row>
    <row r="303" s="12" customFormat="1">
      <c r="A303" s="12"/>
      <c r="B303" s="252"/>
      <c r="C303" s="253"/>
      <c r="D303" s="254" t="s">
        <v>676</v>
      </c>
      <c r="E303" s="255" t="s">
        <v>1</v>
      </c>
      <c r="F303" s="256" t="s">
        <v>1015</v>
      </c>
      <c r="G303" s="253"/>
      <c r="H303" s="257">
        <v>15</v>
      </c>
      <c r="I303" s="258"/>
      <c r="J303" s="253"/>
      <c r="K303" s="253"/>
      <c r="L303" s="259"/>
      <c r="M303" s="260"/>
      <c r="N303" s="261"/>
      <c r="O303" s="261"/>
      <c r="P303" s="261"/>
      <c r="Q303" s="261"/>
      <c r="R303" s="261"/>
      <c r="S303" s="261"/>
      <c r="T303" s="261"/>
      <c r="U303" s="26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63" t="s">
        <v>676</v>
      </c>
      <c r="AU303" s="263" t="s">
        <v>87</v>
      </c>
      <c r="AV303" s="12" t="s">
        <v>87</v>
      </c>
      <c r="AW303" s="12" t="s">
        <v>34</v>
      </c>
      <c r="AX303" s="12" t="s">
        <v>77</v>
      </c>
      <c r="AY303" s="263" t="s">
        <v>141</v>
      </c>
    </row>
    <row r="304" s="12" customFormat="1">
      <c r="A304" s="12"/>
      <c r="B304" s="252"/>
      <c r="C304" s="253"/>
      <c r="D304" s="254" t="s">
        <v>676</v>
      </c>
      <c r="E304" s="255" t="s">
        <v>1</v>
      </c>
      <c r="F304" s="256" t="s">
        <v>1016</v>
      </c>
      <c r="G304" s="253"/>
      <c r="H304" s="257">
        <v>15</v>
      </c>
      <c r="I304" s="258"/>
      <c r="J304" s="253"/>
      <c r="K304" s="253"/>
      <c r="L304" s="259"/>
      <c r="M304" s="260"/>
      <c r="N304" s="261"/>
      <c r="O304" s="261"/>
      <c r="P304" s="261"/>
      <c r="Q304" s="261"/>
      <c r="R304" s="261"/>
      <c r="S304" s="261"/>
      <c r="T304" s="261"/>
      <c r="U304" s="26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63" t="s">
        <v>676</v>
      </c>
      <c r="AU304" s="263" t="s">
        <v>87</v>
      </c>
      <c r="AV304" s="12" t="s">
        <v>87</v>
      </c>
      <c r="AW304" s="12" t="s">
        <v>34</v>
      </c>
      <c r="AX304" s="12" t="s">
        <v>77</v>
      </c>
      <c r="AY304" s="263" t="s">
        <v>141</v>
      </c>
    </row>
    <row r="305" s="12" customFormat="1">
      <c r="A305" s="12"/>
      <c r="B305" s="252"/>
      <c r="C305" s="253"/>
      <c r="D305" s="254" t="s">
        <v>676</v>
      </c>
      <c r="E305" s="255" t="s">
        <v>1</v>
      </c>
      <c r="F305" s="256" t="s">
        <v>1017</v>
      </c>
      <c r="G305" s="253"/>
      <c r="H305" s="257">
        <v>5</v>
      </c>
      <c r="I305" s="258"/>
      <c r="J305" s="253"/>
      <c r="K305" s="253"/>
      <c r="L305" s="259"/>
      <c r="M305" s="260"/>
      <c r="N305" s="261"/>
      <c r="O305" s="261"/>
      <c r="P305" s="261"/>
      <c r="Q305" s="261"/>
      <c r="R305" s="261"/>
      <c r="S305" s="261"/>
      <c r="T305" s="261"/>
      <c r="U305" s="26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63" t="s">
        <v>676</v>
      </c>
      <c r="AU305" s="263" t="s">
        <v>87</v>
      </c>
      <c r="AV305" s="12" t="s">
        <v>87</v>
      </c>
      <c r="AW305" s="12" t="s">
        <v>34</v>
      </c>
      <c r="AX305" s="12" t="s">
        <v>77</v>
      </c>
      <c r="AY305" s="263" t="s">
        <v>141</v>
      </c>
    </row>
    <row r="306" s="12" customFormat="1">
      <c r="A306" s="12"/>
      <c r="B306" s="252"/>
      <c r="C306" s="253"/>
      <c r="D306" s="254" t="s">
        <v>676</v>
      </c>
      <c r="E306" s="255" t="s">
        <v>1</v>
      </c>
      <c r="F306" s="256" t="s">
        <v>1018</v>
      </c>
      <c r="G306" s="253"/>
      <c r="H306" s="257">
        <v>5</v>
      </c>
      <c r="I306" s="258"/>
      <c r="J306" s="253"/>
      <c r="K306" s="253"/>
      <c r="L306" s="259"/>
      <c r="M306" s="260"/>
      <c r="N306" s="261"/>
      <c r="O306" s="261"/>
      <c r="P306" s="261"/>
      <c r="Q306" s="261"/>
      <c r="R306" s="261"/>
      <c r="S306" s="261"/>
      <c r="T306" s="261"/>
      <c r="U306" s="26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63" t="s">
        <v>676</v>
      </c>
      <c r="AU306" s="263" t="s">
        <v>87</v>
      </c>
      <c r="AV306" s="12" t="s">
        <v>87</v>
      </c>
      <c r="AW306" s="12" t="s">
        <v>34</v>
      </c>
      <c r="AX306" s="12" t="s">
        <v>77</v>
      </c>
      <c r="AY306" s="263" t="s">
        <v>141</v>
      </c>
    </row>
    <row r="307" s="12" customFormat="1">
      <c r="A307" s="12"/>
      <c r="B307" s="252"/>
      <c r="C307" s="253"/>
      <c r="D307" s="254" t="s">
        <v>676</v>
      </c>
      <c r="E307" s="255" t="s">
        <v>1</v>
      </c>
      <c r="F307" s="256" t="s">
        <v>1019</v>
      </c>
      <c r="G307" s="253"/>
      <c r="H307" s="257">
        <v>10.5</v>
      </c>
      <c r="I307" s="258"/>
      <c r="J307" s="253"/>
      <c r="K307" s="253"/>
      <c r="L307" s="259"/>
      <c r="M307" s="260"/>
      <c r="N307" s="261"/>
      <c r="O307" s="261"/>
      <c r="P307" s="261"/>
      <c r="Q307" s="261"/>
      <c r="R307" s="261"/>
      <c r="S307" s="261"/>
      <c r="T307" s="261"/>
      <c r="U307" s="26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63" t="s">
        <v>676</v>
      </c>
      <c r="AU307" s="263" t="s">
        <v>87</v>
      </c>
      <c r="AV307" s="12" t="s">
        <v>87</v>
      </c>
      <c r="AW307" s="12" t="s">
        <v>34</v>
      </c>
      <c r="AX307" s="12" t="s">
        <v>77</v>
      </c>
      <c r="AY307" s="263" t="s">
        <v>141</v>
      </c>
    </row>
    <row r="308" s="12" customFormat="1">
      <c r="A308" s="12"/>
      <c r="B308" s="252"/>
      <c r="C308" s="253"/>
      <c r="D308" s="254" t="s">
        <v>676</v>
      </c>
      <c r="E308" s="255" t="s">
        <v>1</v>
      </c>
      <c r="F308" s="256" t="s">
        <v>1020</v>
      </c>
      <c r="G308" s="253"/>
      <c r="H308" s="257">
        <v>10.5</v>
      </c>
      <c r="I308" s="258"/>
      <c r="J308" s="253"/>
      <c r="K308" s="253"/>
      <c r="L308" s="259"/>
      <c r="M308" s="260"/>
      <c r="N308" s="261"/>
      <c r="O308" s="261"/>
      <c r="P308" s="261"/>
      <c r="Q308" s="261"/>
      <c r="R308" s="261"/>
      <c r="S308" s="261"/>
      <c r="T308" s="261"/>
      <c r="U308" s="26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63" t="s">
        <v>676</v>
      </c>
      <c r="AU308" s="263" t="s">
        <v>87</v>
      </c>
      <c r="AV308" s="12" t="s">
        <v>87</v>
      </c>
      <c r="AW308" s="12" t="s">
        <v>34</v>
      </c>
      <c r="AX308" s="12" t="s">
        <v>77</v>
      </c>
      <c r="AY308" s="263" t="s">
        <v>141</v>
      </c>
    </row>
    <row r="309" s="15" customFormat="1">
      <c r="A309" s="15"/>
      <c r="B309" s="288"/>
      <c r="C309" s="289"/>
      <c r="D309" s="254" t="s">
        <v>676</v>
      </c>
      <c r="E309" s="290" t="s">
        <v>1</v>
      </c>
      <c r="F309" s="291" t="s">
        <v>865</v>
      </c>
      <c r="G309" s="289"/>
      <c r="H309" s="292">
        <v>81</v>
      </c>
      <c r="I309" s="293"/>
      <c r="J309" s="289"/>
      <c r="K309" s="289"/>
      <c r="L309" s="294"/>
      <c r="M309" s="295"/>
      <c r="N309" s="296"/>
      <c r="O309" s="296"/>
      <c r="P309" s="296"/>
      <c r="Q309" s="296"/>
      <c r="R309" s="296"/>
      <c r="S309" s="296"/>
      <c r="T309" s="296"/>
      <c r="U309" s="297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8" t="s">
        <v>676</v>
      </c>
      <c r="AU309" s="298" t="s">
        <v>87</v>
      </c>
      <c r="AV309" s="15" t="s">
        <v>156</v>
      </c>
      <c r="AW309" s="15" t="s">
        <v>34</v>
      </c>
      <c r="AX309" s="15" t="s">
        <v>85</v>
      </c>
      <c r="AY309" s="298" t="s">
        <v>141</v>
      </c>
    </row>
    <row r="310" s="2" customFormat="1" ht="21.75" customHeight="1">
      <c r="A310" s="38"/>
      <c r="B310" s="39"/>
      <c r="C310" s="226" t="s">
        <v>262</v>
      </c>
      <c r="D310" s="226" t="s">
        <v>142</v>
      </c>
      <c r="E310" s="227" t="s">
        <v>1021</v>
      </c>
      <c r="F310" s="228" t="s">
        <v>1022</v>
      </c>
      <c r="G310" s="229" t="s">
        <v>150</v>
      </c>
      <c r="H310" s="230">
        <v>423.5</v>
      </c>
      <c r="I310" s="231"/>
      <c r="J310" s="232">
        <f>ROUND(I310*H310,2)</f>
        <v>0</v>
      </c>
      <c r="K310" s="233"/>
      <c r="L310" s="44"/>
      <c r="M310" s="234" t="s">
        <v>1</v>
      </c>
      <c r="N310" s="235" t="s">
        <v>42</v>
      </c>
      <c r="O310" s="91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6">
        <f>S310*H310</f>
        <v>0</v>
      </c>
      <c r="U310" s="237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156</v>
      </c>
      <c r="AT310" s="238" t="s">
        <v>142</v>
      </c>
      <c r="AU310" s="238" t="s">
        <v>87</v>
      </c>
      <c r="AY310" s="17" t="s">
        <v>141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85</v>
      </c>
      <c r="BK310" s="239">
        <f>ROUND(I310*H310,2)</f>
        <v>0</v>
      </c>
      <c r="BL310" s="17" t="s">
        <v>156</v>
      </c>
      <c r="BM310" s="238" t="s">
        <v>1023</v>
      </c>
    </row>
    <row r="311" s="12" customFormat="1">
      <c r="A311" s="12"/>
      <c r="B311" s="252"/>
      <c r="C311" s="253"/>
      <c r="D311" s="254" t="s">
        <v>676</v>
      </c>
      <c r="E311" s="255" t="s">
        <v>1</v>
      </c>
      <c r="F311" s="256" t="s">
        <v>1024</v>
      </c>
      <c r="G311" s="253"/>
      <c r="H311" s="257">
        <v>64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1"/>
      <c r="U311" s="26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63" t="s">
        <v>676</v>
      </c>
      <c r="AU311" s="263" t="s">
        <v>87</v>
      </c>
      <c r="AV311" s="12" t="s">
        <v>87</v>
      </c>
      <c r="AW311" s="12" t="s">
        <v>34</v>
      </c>
      <c r="AX311" s="12" t="s">
        <v>77</v>
      </c>
      <c r="AY311" s="263" t="s">
        <v>141</v>
      </c>
    </row>
    <row r="312" s="12" customFormat="1">
      <c r="A312" s="12"/>
      <c r="B312" s="252"/>
      <c r="C312" s="253"/>
      <c r="D312" s="254" t="s">
        <v>676</v>
      </c>
      <c r="E312" s="255" t="s">
        <v>1</v>
      </c>
      <c r="F312" s="256" t="s">
        <v>1025</v>
      </c>
      <c r="G312" s="253"/>
      <c r="H312" s="257">
        <v>24</v>
      </c>
      <c r="I312" s="258"/>
      <c r="J312" s="253"/>
      <c r="K312" s="253"/>
      <c r="L312" s="259"/>
      <c r="M312" s="260"/>
      <c r="N312" s="261"/>
      <c r="O312" s="261"/>
      <c r="P312" s="261"/>
      <c r="Q312" s="261"/>
      <c r="R312" s="261"/>
      <c r="S312" s="261"/>
      <c r="T312" s="261"/>
      <c r="U312" s="26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63" t="s">
        <v>676</v>
      </c>
      <c r="AU312" s="263" t="s">
        <v>87</v>
      </c>
      <c r="AV312" s="12" t="s">
        <v>87</v>
      </c>
      <c r="AW312" s="12" t="s">
        <v>34</v>
      </c>
      <c r="AX312" s="12" t="s">
        <v>77</v>
      </c>
      <c r="AY312" s="263" t="s">
        <v>141</v>
      </c>
    </row>
    <row r="313" s="12" customFormat="1">
      <c r="A313" s="12"/>
      <c r="B313" s="252"/>
      <c r="C313" s="253"/>
      <c r="D313" s="254" t="s">
        <v>676</v>
      </c>
      <c r="E313" s="255" t="s">
        <v>1</v>
      </c>
      <c r="F313" s="256" t="s">
        <v>1026</v>
      </c>
      <c r="G313" s="253"/>
      <c r="H313" s="257">
        <v>39</v>
      </c>
      <c r="I313" s="258"/>
      <c r="J313" s="253"/>
      <c r="K313" s="253"/>
      <c r="L313" s="259"/>
      <c r="M313" s="260"/>
      <c r="N313" s="261"/>
      <c r="O313" s="261"/>
      <c r="P313" s="261"/>
      <c r="Q313" s="261"/>
      <c r="R313" s="261"/>
      <c r="S313" s="261"/>
      <c r="T313" s="261"/>
      <c r="U313" s="26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63" t="s">
        <v>676</v>
      </c>
      <c r="AU313" s="263" t="s">
        <v>87</v>
      </c>
      <c r="AV313" s="12" t="s">
        <v>87</v>
      </c>
      <c r="AW313" s="12" t="s">
        <v>34</v>
      </c>
      <c r="AX313" s="12" t="s">
        <v>77</v>
      </c>
      <c r="AY313" s="263" t="s">
        <v>141</v>
      </c>
    </row>
    <row r="314" s="12" customFormat="1">
      <c r="A314" s="12"/>
      <c r="B314" s="252"/>
      <c r="C314" s="253"/>
      <c r="D314" s="254" t="s">
        <v>676</v>
      </c>
      <c r="E314" s="255" t="s">
        <v>1</v>
      </c>
      <c r="F314" s="256" t="s">
        <v>1027</v>
      </c>
      <c r="G314" s="253"/>
      <c r="H314" s="257">
        <v>9</v>
      </c>
      <c r="I314" s="258"/>
      <c r="J314" s="253"/>
      <c r="K314" s="253"/>
      <c r="L314" s="259"/>
      <c r="M314" s="260"/>
      <c r="N314" s="261"/>
      <c r="O314" s="261"/>
      <c r="P314" s="261"/>
      <c r="Q314" s="261"/>
      <c r="R314" s="261"/>
      <c r="S314" s="261"/>
      <c r="T314" s="261"/>
      <c r="U314" s="26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63" t="s">
        <v>676</v>
      </c>
      <c r="AU314" s="263" t="s">
        <v>87</v>
      </c>
      <c r="AV314" s="12" t="s">
        <v>87</v>
      </c>
      <c r="AW314" s="12" t="s">
        <v>34</v>
      </c>
      <c r="AX314" s="12" t="s">
        <v>77</v>
      </c>
      <c r="AY314" s="263" t="s">
        <v>141</v>
      </c>
    </row>
    <row r="315" s="12" customFormat="1">
      <c r="A315" s="12"/>
      <c r="B315" s="252"/>
      <c r="C315" s="253"/>
      <c r="D315" s="254" t="s">
        <v>676</v>
      </c>
      <c r="E315" s="255" t="s">
        <v>1</v>
      </c>
      <c r="F315" s="256" t="s">
        <v>1028</v>
      </c>
      <c r="G315" s="253"/>
      <c r="H315" s="257">
        <v>13</v>
      </c>
      <c r="I315" s="258"/>
      <c r="J315" s="253"/>
      <c r="K315" s="253"/>
      <c r="L315" s="259"/>
      <c r="M315" s="260"/>
      <c r="N315" s="261"/>
      <c r="O315" s="261"/>
      <c r="P315" s="261"/>
      <c r="Q315" s="261"/>
      <c r="R315" s="261"/>
      <c r="S315" s="261"/>
      <c r="T315" s="261"/>
      <c r="U315" s="26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63" t="s">
        <v>676</v>
      </c>
      <c r="AU315" s="263" t="s">
        <v>87</v>
      </c>
      <c r="AV315" s="12" t="s">
        <v>87</v>
      </c>
      <c r="AW315" s="12" t="s">
        <v>34</v>
      </c>
      <c r="AX315" s="12" t="s">
        <v>77</v>
      </c>
      <c r="AY315" s="263" t="s">
        <v>141</v>
      </c>
    </row>
    <row r="316" s="12" customFormat="1">
      <c r="A316" s="12"/>
      <c r="B316" s="252"/>
      <c r="C316" s="253"/>
      <c r="D316" s="254" t="s">
        <v>676</v>
      </c>
      <c r="E316" s="255" t="s">
        <v>1</v>
      </c>
      <c r="F316" s="256" t="s">
        <v>1029</v>
      </c>
      <c r="G316" s="253"/>
      <c r="H316" s="257">
        <v>18</v>
      </c>
      <c r="I316" s="258"/>
      <c r="J316" s="253"/>
      <c r="K316" s="253"/>
      <c r="L316" s="259"/>
      <c r="M316" s="260"/>
      <c r="N316" s="261"/>
      <c r="O316" s="261"/>
      <c r="P316" s="261"/>
      <c r="Q316" s="261"/>
      <c r="R316" s="261"/>
      <c r="S316" s="261"/>
      <c r="T316" s="261"/>
      <c r="U316" s="26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63" t="s">
        <v>676</v>
      </c>
      <c r="AU316" s="263" t="s">
        <v>87</v>
      </c>
      <c r="AV316" s="12" t="s">
        <v>87</v>
      </c>
      <c r="AW316" s="12" t="s">
        <v>34</v>
      </c>
      <c r="AX316" s="12" t="s">
        <v>77</v>
      </c>
      <c r="AY316" s="263" t="s">
        <v>141</v>
      </c>
    </row>
    <row r="317" s="12" customFormat="1">
      <c r="A317" s="12"/>
      <c r="B317" s="252"/>
      <c r="C317" s="253"/>
      <c r="D317" s="254" t="s">
        <v>676</v>
      </c>
      <c r="E317" s="255" t="s">
        <v>1</v>
      </c>
      <c r="F317" s="256" t="s">
        <v>1030</v>
      </c>
      <c r="G317" s="253"/>
      <c r="H317" s="257">
        <v>18</v>
      </c>
      <c r="I317" s="258"/>
      <c r="J317" s="253"/>
      <c r="K317" s="253"/>
      <c r="L317" s="259"/>
      <c r="M317" s="260"/>
      <c r="N317" s="261"/>
      <c r="O317" s="261"/>
      <c r="P317" s="261"/>
      <c r="Q317" s="261"/>
      <c r="R317" s="261"/>
      <c r="S317" s="261"/>
      <c r="T317" s="261"/>
      <c r="U317" s="26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63" t="s">
        <v>676</v>
      </c>
      <c r="AU317" s="263" t="s">
        <v>87</v>
      </c>
      <c r="AV317" s="12" t="s">
        <v>87</v>
      </c>
      <c r="AW317" s="12" t="s">
        <v>34</v>
      </c>
      <c r="AX317" s="12" t="s">
        <v>77</v>
      </c>
      <c r="AY317" s="263" t="s">
        <v>141</v>
      </c>
    </row>
    <row r="318" s="12" customFormat="1">
      <c r="A318" s="12"/>
      <c r="B318" s="252"/>
      <c r="C318" s="253"/>
      <c r="D318" s="254" t="s">
        <v>676</v>
      </c>
      <c r="E318" s="255" t="s">
        <v>1</v>
      </c>
      <c r="F318" s="256" t="s">
        <v>1031</v>
      </c>
      <c r="G318" s="253"/>
      <c r="H318" s="257">
        <v>18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1"/>
      <c r="U318" s="26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63" t="s">
        <v>676</v>
      </c>
      <c r="AU318" s="263" t="s">
        <v>87</v>
      </c>
      <c r="AV318" s="12" t="s">
        <v>87</v>
      </c>
      <c r="AW318" s="12" t="s">
        <v>34</v>
      </c>
      <c r="AX318" s="12" t="s">
        <v>77</v>
      </c>
      <c r="AY318" s="263" t="s">
        <v>141</v>
      </c>
    </row>
    <row r="319" s="12" customFormat="1">
      <c r="A319" s="12"/>
      <c r="B319" s="252"/>
      <c r="C319" s="253"/>
      <c r="D319" s="254" t="s">
        <v>676</v>
      </c>
      <c r="E319" s="255" t="s">
        <v>1</v>
      </c>
      <c r="F319" s="256" t="s">
        <v>1032</v>
      </c>
      <c r="G319" s="253"/>
      <c r="H319" s="257">
        <v>40.5</v>
      </c>
      <c r="I319" s="258"/>
      <c r="J319" s="253"/>
      <c r="K319" s="253"/>
      <c r="L319" s="259"/>
      <c r="M319" s="260"/>
      <c r="N319" s="261"/>
      <c r="O319" s="261"/>
      <c r="P319" s="261"/>
      <c r="Q319" s="261"/>
      <c r="R319" s="261"/>
      <c r="S319" s="261"/>
      <c r="T319" s="261"/>
      <c r="U319" s="26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63" t="s">
        <v>676</v>
      </c>
      <c r="AU319" s="263" t="s">
        <v>87</v>
      </c>
      <c r="AV319" s="12" t="s">
        <v>87</v>
      </c>
      <c r="AW319" s="12" t="s">
        <v>34</v>
      </c>
      <c r="AX319" s="12" t="s">
        <v>77</v>
      </c>
      <c r="AY319" s="263" t="s">
        <v>141</v>
      </c>
    </row>
    <row r="320" s="12" customFormat="1">
      <c r="A320" s="12"/>
      <c r="B320" s="252"/>
      <c r="C320" s="253"/>
      <c r="D320" s="254" t="s">
        <v>676</v>
      </c>
      <c r="E320" s="255" t="s">
        <v>1</v>
      </c>
      <c r="F320" s="256" t="s">
        <v>1033</v>
      </c>
      <c r="G320" s="253"/>
      <c r="H320" s="257">
        <v>30</v>
      </c>
      <c r="I320" s="258"/>
      <c r="J320" s="253"/>
      <c r="K320" s="253"/>
      <c r="L320" s="259"/>
      <c r="M320" s="260"/>
      <c r="N320" s="261"/>
      <c r="O320" s="261"/>
      <c r="P320" s="261"/>
      <c r="Q320" s="261"/>
      <c r="R320" s="261"/>
      <c r="S320" s="261"/>
      <c r="T320" s="261"/>
      <c r="U320" s="26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63" t="s">
        <v>676</v>
      </c>
      <c r="AU320" s="263" t="s">
        <v>87</v>
      </c>
      <c r="AV320" s="12" t="s">
        <v>87</v>
      </c>
      <c r="AW320" s="12" t="s">
        <v>34</v>
      </c>
      <c r="AX320" s="12" t="s">
        <v>77</v>
      </c>
      <c r="AY320" s="263" t="s">
        <v>141</v>
      </c>
    </row>
    <row r="321" s="12" customFormat="1">
      <c r="A321" s="12"/>
      <c r="B321" s="252"/>
      <c r="C321" s="253"/>
      <c r="D321" s="254" t="s">
        <v>676</v>
      </c>
      <c r="E321" s="255" t="s">
        <v>1</v>
      </c>
      <c r="F321" s="256" t="s">
        <v>1034</v>
      </c>
      <c r="G321" s="253"/>
      <c r="H321" s="257">
        <v>150</v>
      </c>
      <c r="I321" s="258"/>
      <c r="J321" s="253"/>
      <c r="K321" s="253"/>
      <c r="L321" s="259"/>
      <c r="M321" s="260"/>
      <c r="N321" s="261"/>
      <c r="O321" s="261"/>
      <c r="P321" s="261"/>
      <c r="Q321" s="261"/>
      <c r="R321" s="261"/>
      <c r="S321" s="261"/>
      <c r="T321" s="261"/>
      <c r="U321" s="26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63" t="s">
        <v>676</v>
      </c>
      <c r="AU321" s="263" t="s">
        <v>87</v>
      </c>
      <c r="AV321" s="12" t="s">
        <v>87</v>
      </c>
      <c r="AW321" s="12" t="s">
        <v>34</v>
      </c>
      <c r="AX321" s="12" t="s">
        <v>77</v>
      </c>
      <c r="AY321" s="263" t="s">
        <v>141</v>
      </c>
    </row>
    <row r="322" s="15" customFormat="1">
      <c r="A322" s="15"/>
      <c r="B322" s="288"/>
      <c r="C322" s="289"/>
      <c r="D322" s="254" t="s">
        <v>676</v>
      </c>
      <c r="E322" s="290" t="s">
        <v>1</v>
      </c>
      <c r="F322" s="291" t="s">
        <v>865</v>
      </c>
      <c r="G322" s="289"/>
      <c r="H322" s="292">
        <v>423.5</v>
      </c>
      <c r="I322" s="293"/>
      <c r="J322" s="289"/>
      <c r="K322" s="289"/>
      <c r="L322" s="294"/>
      <c r="M322" s="295"/>
      <c r="N322" s="296"/>
      <c r="O322" s="296"/>
      <c r="P322" s="296"/>
      <c r="Q322" s="296"/>
      <c r="R322" s="296"/>
      <c r="S322" s="296"/>
      <c r="T322" s="296"/>
      <c r="U322" s="297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98" t="s">
        <v>676</v>
      </c>
      <c r="AU322" s="298" t="s">
        <v>87</v>
      </c>
      <c r="AV322" s="15" t="s">
        <v>156</v>
      </c>
      <c r="AW322" s="15" t="s">
        <v>34</v>
      </c>
      <c r="AX322" s="15" t="s">
        <v>85</v>
      </c>
      <c r="AY322" s="298" t="s">
        <v>141</v>
      </c>
    </row>
    <row r="323" s="2" customFormat="1" ht="21.75" customHeight="1">
      <c r="A323" s="38"/>
      <c r="B323" s="39"/>
      <c r="C323" s="226" t="s">
        <v>266</v>
      </c>
      <c r="D323" s="226" t="s">
        <v>142</v>
      </c>
      <c r="E323" s="227" t="s">
        <v>1035</v>
      </c>
      <c r="F323" s="228" t="s">
        <v>1036</v>
      </c>
      <c r="G323" s="229" t="s">
        <v>150</v>
      </c>
      <c r="H323" s="230">
        <v>7.2000000000000002</v>
      </c>
      <c r="I323" s="231"/>
      <c r="J323" s="232">
        <f>ROUND(I323*H323,2)</f>
        <v>0</v>
      </c>
      <c r="K323" s="233"/>
      <c r="L323" s="44"/>
      <c r="M323" s="234" t="s">
        <v>1</v>
      </c>
      <c r="N323" s="235" t="s">
        <v>42</v>
      </c>
      <c r="O323" s="91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6">
        <f>S323*H323</f>
        <v>0</v>
      </c>
      <c r="U323" s="237" t="s">
        <v>1</v>
      </c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8" t="s">
        <v>156</v>
      </c>
      <c r="AT323" s="238" t="s">
        <v>142</v>
      </c>
      <c r="AU323" s="238" t="s">
        <v>87</v>
      </c>
      <c r="AY323" s="17" t="s">
        <v>141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7" t="s">
        <v>85</v>
      </c>
      <c r="BK323" s="239">
        <f>ROUND(I323*H323,2)</f>
        <v>0</v>
      </c>
      <c r="BL323" s="17" t="s">
        <v>156</v>
      </c>
      <c r="BM323" s="238" t="s">
        <v>1037</v>
      </c>
    </row>
    <row r="324" s="2" customFormat="1" ht="21.75" customHeight="1">
      <c r="A324" s="38"/>
      <c r="B324" s="39"/>
      <c r="C324" s="241" t="s">
        <v>270</v>
      </c>
      <c r="D324" s="241" t="s">
        <v>532</v>
      </c>
      <c r="E324" s="242" t="s">
        <v>1038</v>
      </c>
      <c r="F324" s="243" t="s">
        <v>1039</v>
      </c>
      <c r="G324" s="244" t="s">
        <v>539</v>
      </c>
      <c r="H324" s="245">
        <v>0.025000000000000001</v>
      </c>
      <c r="I324" s="246"/>
      <c r="J324" s="247">
        <f>ROUND(I324*H324,2)</f>
        <v>0</v>
      </c>
      <c r="K324" s="248"/>
      <c r="L324" s="249"/>
      <c r="M324" s="250" t="s">
        <v>1</v>
      </c>
      <c r="N324" s="251" t="s">
        <v>42</v>
      </c>
      <c r="O324" s="91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6">
        <f>S324*H324</f>
        <v>0</v>
      </c>
      <c r="U324" s="237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172</v>
      </c>
      <c r="AT324" s="238" t="s">
        <v>532</v>
      </c>
      <c r="AU324" s="238" t="s">
        <v>87</v>
      </c>
      <c r="AY324" s="17" t="s">
        <v>141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85</v>
      </c>
      <c r="BK324" s="239">
        <f>ROUND(I324*H324,2)</f>
        <v>0</v>
      </c>
      <c r="BL324" s="17" t="s">
        <v>156</v>
      </c>
      <c r="BM324" s="238" t="s">
        <v>1040</v>
      </c>
    </row>
    <row r="325" s="2" customFormat="1" ht="21.75" customHeight="1">
      <c r="A325" s="38"/>
      <c r="B325" s="39"/>
      <c r="C325" s="226" t="s">
        <v>276</v>
      </c>
      <c r="D325" s="226" t="s">
        <v>142</v>
      </c>
      <c r="E325" s="227" t="s">
        <v>1041</v>
      </c>
      <c r="F325" s="228" t="s">
        <v>1042</v>
      </c>
      <c r="G325" s="229" t="s">
        <v>1043</v>
      </c>
      <c r="H325" s="230">
        <v>1</v>
      </c>
      <c r="I325" s="231"/>
      <c r="J325" s="232">
        <f>ROUND(I325*H325,2)</f>
        <v>0</v>
      </c>
      <c r="K325" s="233"/>
      <c r="L325" s="44"/>
      <c r="M325" s="234" t="s">
        <v>1</v>
      </c>
      <c r="N325" s="235" t="s">
        <v>42</v>
      </c>
      <c r="O325" s="91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6">
        <f>S325*H325</f>
        <v>0</v>
      </c>
      <c r="U325" s="237" t="s">
        <v>1</v>
      </c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8" t="s">
        <v>156</v>
      </c>
      <c r="AT325" s="238" t="s">
        <v>142</v>
      </c>
      <c r="AU325" s="238" t="s">
        <v>87</v>
      </c>
      <c r="AY325" s="17" t="s">
        <v>141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7" t="s">
        <v>85</v>
      </c>
      <c r="BK325" s="239">
        <f>ROUND(I325*H325,2)</f>
        <v>0</v>
      </c>
      <c r="BL325" s="17" t="s">
        <v>156</v>
      </c>
      <c r="BM325" s="238" t="s">
        <v>1044</v>
      </c>
    </row>
    <row r="326" s="2" customFormat="1" ht="21.75" customHeight="1">
      <c r="A326" s="38"/>
      <c r="B326" s="39"/>
      <c r="C326" s="226" t="s">
        <v>280</v>
      </c>
      <c r="D326" s="226" t="s">
        <v>142</v>
      </c>
      <c r="E326" s="227" t="s">
        <v>1045</v>
      </c>
      <c r="F326" s="228" t="s">
        <v>1046</v>
      </c>
      <c r="G326" s="229" t="s">
        <v>193</v>
      </c>
      <c r="H326" s="230">
        <v>237.30000000000001</v>
      </c>
      <c r="I326" s="231"/>
      <c r="J326" s="232">
        <f>ROUND(I326*H326,2)</f>
        <v>0</v>
      </c>
      <c r="K326" s="233"/>
      <c r="L326" s="44"/>
      <c r="M326" s="234" t="s">
        <v>1</v>
      </c>
      <c r="N326" s="235" t="s">
        <v>42</v>
      </c>
      <c r="O326" s="91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6">
        <f>S326*H326</f>
        <v>0</v>
      </c>
      <c r="U326" s="237" t="s">
        <v>1</v>
      </c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8" t="s">
        <v>156</v>
      </c>
      <c r="AT326" s="238" t="s">
        <v>142</v>
      </c>
      <c r="AU326" s="238" t="s">
        <v>87</v>
      </c>
      <c r="AY326" s="17" t="s">
        <v>141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7" t="s">
        <v>85</v>
      </c>
      <c r="BK326" s="239">
        <f>ROUND(I326*H326,2)</f>
        <v>0</v>
      </c>
      <c r="BL326" s="17" t="s">
        <v>156</v>
      </c>
      <c r="BM326" s="238" t="s">
        <v>1047</v>
      </c>
    </row>
    <row r="327" s="14" customFormat="1">
      <c r="A327" s="14"/>
      <c r="B327" s="278"/>
      <c r="C327" s="279"/>
      <c r="D327" s="254" t="s">
        <v>676</v>
      </c>
      <c r="E327" s="280" t="s">
        <v>1</v>
      </c>
      <c r="F327" s="281" t="s">
        <v>927</v>
      </c>
      <c r="G327" s="279"/>
      <c r="H327" s="280" t="s">
        <v>1</v>
      </c>
      <c r="I327" s="282"/>
      <c r="J327" s="279"/>
      <c r="K327" s="279"/>
      <c r="L327" s="283"/>
      <c r="M327" s="284"/>
      <c r="N327" s="285"/>
      <c r="O327" s="285"/>
      <c r="P327" s="285"/>
      <c r="Q327" s="285"/>
      <c r="R327" s="285"/>
      <c r="S327" s="285"/>
      <c r="T327" s="285"/>
      <c r="U327" s="286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7" t="s">
        <v>676</v>
      </c>
      <c r="AU327" s="287" t="s">
        <v>87</v>
      </c>
      <c r="AV327" s="14" t="s">
        <v>85</v>
      </c>
      <c r="AW327" s="14" t="s">
        <v>34</v>
      </c>
      <c r="AX327" s="14" t="s">
        <v>77</v>
      </c>
      <c r="AY327" s="287" t="s">
        <v>141</v>
      </c>
    </row>
    <row r="328" s="12" customFormat="1">
      <c r="A328" s="12"/>
      <c r="B328" s="252"/>
      <c r="C328" s="253"/>
      <c r="D328" s="254" t="s">
        <v>676</v>
      </c>
      <c r="E328" s="255" t="s">
        <v>1</v>
      </c>
      <c r="F328" s="256" t="s">
        <v>1048</v>
      </c>
      <c r="G328" s="253"/>
      <c r="H328" s="257">
        <v>83.599999999999994</v>
      </c>
      <c r="I328" s="258"/>
      <c r="J328" s="253"/>
      <c r="K328" s="253"/>
      <c r="L328" s="259"/>
      <c r="M328" s="260"/>
      <c r="N328" s="261"/>
      <c r="O328" s="261"/>
      <c r="P328" s="261"/>
      <c r="Q328" s="261"/>
      <c r="R328" s="261"/>
      <c r="S328" s="261"/>
      <c r="T328" s="261"/>
      <c r="U328" s="26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63" t="s">
        <v>676</v>
      </c>
      <c r="AU328" s="263" t="s">
        <v>87</v>
      </c>
      <c r="AV328" s="12" t="s">
        <v>87</v>
      </c>
      <c r="AW328" s="12" t="s">
        <v>34</v>
      </c>
      <c r="AX328" s="12" t="s">
        <v>77</v>
      </c>
      <c r="AY328" s="263" t="s">
        <v>141</v>
      </c>
    </row>
    <row r="329" s="14" customFormat="1">
      <c r="A329" s="14"/>
      <c r="B329" s="278"/>
      <c r="C329" s="279"/>
      <c r="D329" s="254" t="s">
        <v>676</v>
      </c>
      <c r="E329" s="280" t="s">
        <v>1</v>
      </c>
      <c r="F329" s="281" t="s">
        <v>879</v>
      </c>
      <c r="G329" s="279"/>
      <c r="H329" s="280" t="s">
        <v>1</v>
      </c>
      <c r="I329" s="282"/>
      <c r="J329" s="279"/>
      <c r="K329" s="279"/>
      <c r="L329" s="283"/>
      <c r="M329" s="284"/>
      <c r="N329" s="285"/>
      <c r="O329" s="285"/>
      <c r="P329" s="285"/>
      <c r="Q329" s="285"/>
      <c r="R329" s="285"/>
      <c r="S329" s="285"/>
      <c r="T329" s="285"/>
      <c r="U329" s="286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7" t="s">
        <v>676</v>
      </c>
      <c r="AU329" s="287" t="s">
        <v>87</v>
      </c>
      <c r="AV329" s="14" t="s">
        <v>85</v>
      </c>
      <c r="AW329" s="14" t="s">
        <v>34</v>
      </c>
      <c r="AX329" s="14" t="s">
        <v>77</v>
      </c>
      <c r="AY329" s="287" t="s">
        <v>141</v>
      </c>
    </row>
    <row r="330" s="12" customFormat="1">
      <c r="A330" s="12"/>
      <c r="B330" s="252"/>
      <c r="C330" s="253"/>
      <c r="D330" s="254" t="s">
        <v>676</v>
      </c>
      <c r="E330" s="255" t="s">
        <v>1</v>
      </c>
      <c r="F330" s="256" t="s">
        <v>929</v>
      </c>
      <c r="G330" s="253"/>
      <c r="H330" s="257">
        <v>7.9000000000000004</v>
      </c>
      <c r="I330" s="258"/>
      <c r="J330" s="253"/>
      <c r="K330" s="253"/>
      <c r="L330" s="259"/>
      <c r="M330" s="260"/>
      <c r="N330" s="261"/>
      <c r="O330" s="261"/>
      <c r="P330" s="261"/>
      <c r="Q330" s="261"/>
      <c r="R330" s="261"/>
      <c r="S330" s="261"/>
      <c r="T330" s="261"/>
      <c r="U330" s="26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63" t="s">
        <v>676</v>
      </c>
      <c r="AU330" s="263" t="s">
        <v>87</v>
      </c>
      <c r="AV330" s="12" t="s">
        <v>87</v>
      </c>
      <c r="AW330" s="12" t="s">
        <v>34</v>
      </c>
      <c r="AX330" s="12" t="s">
        <v>77</v>
      </c>
      <c r="AY330" s="263" t="s">
        <v>141</v>
      </c>
    </row>
    <row r="331" s="14" customFormat="1">
      <c r="A331" s="14"/>
      <c r="B331" s="278"/>
      <c r="C331" s="279"/>
      <c r="D331" s="254" t="s">
        <v>676</v>
      </c>
      <c r="E331" s="280" t="s">
        <v>1</v>
      </c>
      <c r="F331" s="281" t="s">
        <v>881</v>
      </c>
      <c r="G331" s="279"/>
      <c r="H331" s="280" t="s">
        <v>1</v>
      </c>
      <c r="I331" s="282"/>
      <c r="J331" s="279"/>
      <c r="K331" s="279"/>
      <c r="L331" s="283"/>
      <c r="M331" s="284"/>
      <c r="N331" s="285"/>
      <c r="O331" s="285"/>
      <c r="P331" s="285"/>
      <c r="Q331" s="285"/>
      <c r="R331" s="285"/>
      <c r="S331" s="285"/>
      <c r="T331" s="285"/>
      <c r="U331" s="286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7" t="s">
        <v>676</v>
      </c>
      <c r="AU331" s="287" t="s">
        <v>87</v>
      </c>
      <c r="AV331" s="14" t="s">
        <v>85</v>
      </c>
      <c r="AW331" s="14" t="s">
        <v>34</v>
      </c>
      <c r="AX331" s="14" t="s">
        <v>77</v>
      </c>
      <c r="AY331" s="287" t="s">
        <v>141</v>
      </c>
    </row>
    <row r="332" s="12" customFormat="1">
      <c r="A332" s="12"/>
      <c r="B332" s="252"/>
      <c r="C332" s="253"/>
      <c r="D332" s="254" t="s">
        <v>676</v>
      </c>
      <c r="E332" s="255" t="s">
        <v>1</v>
      </c>
      <c r="F332" s="256" t="s">
        <v>930</v>
      </c>
      <c r="G332" s="253"/>
      <c r="H332" s="257">
        <v>34.799999999999997</v>
      </c>
      <c r="I332" s="258"/>
      <c r="J332" s="253"/>
      <c r="K332" s="253"/>
      <c r="L332" s="259"/>
      <c r="M332" s="260"/>
      <c r="N332" s="261"/>
      <c r="O332" s="261"/>
      <c r="P332" s="261"/>
      <c r="Q332" s="261"/>
      <c r="R332" s="261"/>
      <c r="S332" s="261"/>
      <c r="T332" s="261"/>
      <c r="U332" s="26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63" t="s">
        <v>676</v>
      </c>
      <c r="AU332" s="263" t="s">
        <v>87</v>
      </c>
      <c r="AV332" s="12" t="s">
        <v>87</v>
      </c>
      <c r="AW332" s="12" t="s">
        <v>34</v>
      </c>
      <c r="AX332" s="12" t="s">
        <v>77</v>
      </c>
      <c r="AY332" s="263" t="s">
        <v>141</v>
      </c>
    </row>
    <row r="333" s="14" customFormat="1">
      <c r="A333" s="14"/>
      <c r="B333" s="278"/>
      <c r="C333" s="279"/>
      <c r="D333" s="254" t="s">
        <v>676</v>
      </c>
      <c r="E333" s="280" t="s">
        <v>1</v>
      </c>
      <c r="F333" s="281" t="s">
        <v>931</v>
      </c>
      <c r="G333" s="279"/>
      <c r="H333" s="280" t="s">
        <v>1</v>
      </c>
      <c r="I333" s="282"/>
      <c r="J333" s="279"/>
      <c r="K333" s="279"/>
      <c r="L333" s="283"/>
      <c r="M333" s="284"/>
      <c r="N333" s="285"/>
      <c r="O333" s="285"/>
      <c r="P333" s="285"/>
      <c r="Q333" s="285"/>
      <c r="R333" s="285"/>
      <c r="S333" s="285"/>
      <c r="T333" s="285"/>
      <c r="U333" s="286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87" t="s">
        <v>676</v>
      </c>
      <c r="AU333" s="287" t="s">
        <v>87</v>
      </c>
      <c r="AV333" s="14" t="s">
        <v>85</v>
      </c>
      <c r="AW333" s="14" t="s">
        <v>34</v>
      </c>
      <c r="AX333" s="14" t="s">
        <v>77</v>
      </c>
      <c r="AY333" s="287" t="s">
        <v>141</v>
      </c>
    </row>
    <row r="334" s="12" customFormat="1">
      <c r="A334" s="12"/>
      <c r="B334" s="252"/>
      <c r="C334" s="253"/>
      <c r="D334" s="254" t="s">
        <v>676</v>
      </c>
      <c r="E334" s="255" t="s">
        <v>1</v>
      </c>
      <c r="F334" s="256" t="s">
        <v>932</v>
      </c>
      <c r="G334" s="253"/>
      <c r="H334" s="257">
        <v>34.700000000000003</v>
      </c>
      <c r="I334" s="258"/>
      <c r="J334" s="253"/>
      <c r="K334" s="253"/>
      <c r="L334" s="259"/>
      <c r="M334" s="260"/>
      <c r="N334" s="261"/>
      <c r="O334" s="261"/>
      <c r="P334" s="261"/>
      <c r="Q334" s="261"/>
      <c r="R334" s="261"/>
      <c r="S334" s="261"/>
      <c r="T334" s="261"/>
      <c r="U334" s="26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63" t="s">
        <v>676</v>
      </c>
      <c r="AU334" s="263" t="s">
        <v>87</v>
      </c>
      <c r="AV334" s="12" t="s">
        <v>87</v>
      </c>
      <c r="AW334" s="12" t="s">
        <v>34</v>
      </c>
      <c r="AX334" s="12" t="s">
        <v>77</v>
      </c>
      <c r="AY334" s="263" t="s">
        <v>141</v>
      </c>
    </row>
    <row r="335" s="14" customFormat="1">
      <c r="A335" s="14"/>
      <c r="B335" s="278"/>
      <c r="C335" s="279"/>
      <c r="D335" s="254" t="s">
        <v>676</v>
      </c>
      <c r="E335" s="280" t="s">
        <v>1</v>
      </c>
      <c r="F335" s="281" t="s">
        <v>885</v>
      </c>
      <c r="G335" s="279"/>
      <c r="H335" s="280" t="s">
        <v>1</v>
      </c>
      <c r="I335" s="282"/>
      <c r="J335" s="279"/>
      <c r="K335" s="279"/>
      <c r="L335" s="283"/>
      <c r="M335" s="284"/>
      <c r="N335" s="285"/>
      <c r="O335" s="285"/>
      <c r="P335" s="285"/>
      <c r="Q335" s="285"/>
      <c r="R335" s="285"/>
      <c r="S335" s="285"/>
      <c r="T335" s="285"/>
      <c r="U335" s="286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7" t="s">
        <v>676</v>
      </c>
      <c r="AU335" s="287" t="s">
        <v>87</v>
      </c>
      <c r="AV335" s="14" t="s">
        <v>85</v>
      </c>
      <c r="AW335" s="14" t="s">
        <v>34</v>
      </c>
      <c r="AX335" s="14" t="s">
        <v>77</v>
      </c>
      <c r="AY335" s="287" t="s">
        <v>141</v>
      </c>
    </row>
    <row r="336" s="12" customFormat="1">
      <c r="A336" s="12"/>
      <c r="B336" s="252"/>
      <c r="C336" s="253"/>
      <c r="D336" s="254" t="s">
        <v>676</v>
      </c>
      <c r="E336" s="255" t="s">
        <v>1</v>
      </c>
      <c r="F336" s="256" t="s">
        <v>933</v>
      </c>
      <c r="G336" s="253"/>
      <c r="H336" s="257">
        <v>11.6</v>
      </c>
      <c r="I336" s="258"/>
      <c r="J336" s="253"/>
      <c r="K336" s="253"/>
      <c r="L336" s="259"/>
      <c r="M336" s="260"/>
      <c r="N336" s="261"/>
      <c r="O336" s="261"/>
      <c r="P336" s="261"/>
      <c r="Q336" s="261"/>
      <c r="R336" s="261"/>
      <c r="S336" s="261"/>
      <c r="T336" s="261"/>
      <c r="U336" s="26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63" t="s">
        <v>676</v>
      </c>
      <c r="AU336" s="263" t="s">
        <v>87</v>
      </c>
      <c r="AV336" s="12" t="s">
        <v>87</v>
      </c>
      <c r="AW336" s="12" t="s">
        <v>34</v>
      </c>
      <c r="AX336" s="12" t="s">
        <v>77</v>
      </c>
      <c r="AY336" s="263" t="s">
        <v>141</v>
      </c>
    </row>
    <row r="337" s="14" customFormat="1">
      <c r="A337" s="14"/>
      <c r="B337" s="278"/>
      <c r="C337" s="279"/>
      <c r="D337" s="254" t="s">
        <v>676</v>
      </c>
      <c r="E337" s="280" t="s">
        <v>1</v>
      </c>
      <c r="F337" s="281" t="s">
        <v>934</v>
      </c>
      <c r="G337" s="279"/>
      <c r="H337" s="280" t="s">
        <v>1</v>
      </c>
      <c r="I337" s="282"/>
      <c r="J337" s="279"/>
      <c r="K337" s="279"/>
      <c r="L337" s="283"/>
      <c r="M337" s="284"/>
      <c r="N337" s="285"/>
      <c r="O337" s="285"/>
      <c r="P337" s="285"/>
      <c r="Q337" s="285"/>
      <c r="R337" s="285"/>
      <c r="S337" s="285"/>
      <c r="T337" s="285"/>
      <c r="U337" s="286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7" t="s">
        <v>676</v>
      </c>
      <c r="AU337" s="287" t="s">
        <v>87</v>
      </c>
      <c r="AV337" s="14" t="s">
        <v>85</v>
      </c>
      <c r="AW337" s="14" t="s">
        <v>34</v>
      </c>
      <c r="AX337" s="14" t="s">
        <v>77</v>
      </c>
      <c r="AY337" s="287" t="s">
        <v>141</v>
      </c>
    </row>
    <row r="338" s="12" customFormat="1">
      <c r="A338" s="12"/>
      <c r="B338" s="252"/>
      <c r="C338" s="253"/>
      <c r="D338" s="254" t="s">
        <v>676</v>
      </c>
      <c r="E338" s="255" t="s">
        <v>1</v>
      </c>
      <c r="F338" s="256" t="s">
        <v>935</v>
      </c>
      <c r="G338" s="253"/>
      <c r="H338" s="257">
        <v>27.600000000000001</v>
      </c>
      <c r="I338" s="258"/>
      <c r="J338" s="253"/>
      <c r="K338" s="253"/>
      <c r="L338" s="259"/>
      <c r="M338" s="260"/>
      <c r="N338" s="261"/>
      <c r="O338" s="261"/>
      <c r="P338" s="261"/>
      <c r="Q338" s="261"/>
      <c r="R338" s="261"/>
      <c r="S338" s="261"/>
      <c r="T338" s="261"/>
      <c r="U338" s="26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63" t="s">
        <v>676</v>
      </c>
      <c r="AU338" s="263" t="s">
        <v>87</v>
      </c>
      <c r="AV338" s="12" t="s">
        <v>87</v>
      </c>
      <c r="AW338" s="12" t="s">
        <v>34</v>
      </c>
      <c r="AX338" s="12" t="s">
        <v>77</v>
      </c>
      <c r="AY338" s="263" t="s">
        <v>141</v>
      </c>
    </row>
    <row r="339" s="14" customFormat="1">
      <c r="A339" s="14"/>
      <c r="B339" s="278"/>
      <c r="C339" s="279"/>
      <c r="D339" s="254" t="s">
        <v>676</v>
      </c>
      <c r="E339" s="280" t="s">
        <v>1</v>
      </c>
      <c r="F339" s="281" t="s">
        <v>936</v>
      </c>
      <c r="G339" s="279"/>
      <c r="H339" s="280" t="s">
        <v>1</v>
      </c>
      <c r="I339" s="282"/>
      <c r="J339" s="279"/>
      <c r="K339" s="279"/>
      <c r="L339" s="283"/>
      <c r="M339" s="284"/>
      <c r="N339" s="285"/>
      <c r="O339" s="285"/>
      <c r="P339" s="285"/>
      <c r="Q339" s="285"/>
      <c r="R339" s="285"/>
      <c r="S339" s="285"/>
      <c r="T339" s="285"/>
      <c r="U339" s="286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7" t="s">
        <v>676</v>
      </c>
      <c r="AU339" s="287" t="s">
        <v>87</v>
      </c>
      <c r="AV339" s="14" t="s">
        <v>85</v>
      </c>
      <c r="AW339" s="14" t="s">
        <v>34</v>
      </c>
      <c r="AX339" s="14" t="s">
        <v>77</v>
      </c>
      <c r="AY339" s="287" t="s">
        <v>141</v>
      </c>
    </row>
    <row r="340" s="12" customFormat="1">
      <c r="A340" s="12"/>
      <c r="B340" s="252"/>
      <c r="C340" s="253"/>
      <c r="D340" s="254" t="s">
        <v>676</v>
      </c>
      <c r="E340" s="255" t="s">
        <v>1</v>
      </c>
      <c r="F340" s="256" t="s">
        <v>937</v>
      </c>
      <c r="G340" s="253"/>
      <c r="H340" s="257">
        <v>37.100000000000001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1"/>
      <c r="U340" s="26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63" t="s">
        <v>676</v>
      </c>
      <c r="AU340" s="263" t="s">
        <v>87</v>
      </c>
      <c r="AV340" s="12" t="s">
        <v>87</v>
      </c>
      <c r="AW340" s="12" t="s">
        <v>34</v>
      </c>
      <c r="AX340" s="12" t="s">
        <v>77</v>
      </c>
      <c r="AY340" s="263" t="s">
        <v>141</v>
      </c>
    </row>
    <row r="341" s="15" customFormat="1">
      <c r="A341" s="15"/>
      <c r="B341" s="288"/>
      <c r="C341" s="289"/>
      <c r="D341" s="254" t="s">
        <v>676</v>
      </c>
      <c r="E341" s="290" t="s">
        <v>1</v>
      </c>
      <c r="F341" s="291" t="s">
        <v>865</v>
      </c>
      <c r="G341" s="289"/>
      <c r="H341" s="292">
        <v>237.29999999999998</v>
      </c>
      <c r="I341" s="293"/>
      <c r="J341" s="289"/>
      <c r="K341" s="289"/>
      <c r="L341" s="294"/>
      <c r="M341" s="295"/>
      <c r="N341" s="296"/>
      <c r="O341" s="296"/>
      <c r="P341" s="296"/>
      <c r="Q341" s="296"/>
      <c r="R341" s="296"/>
      <c r="S341" s="296"/>
      <c r="T341" s="296"/>
      <c r="U341" s="297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8" t="s">
        <v>676</v>
      </c>
      <c r="AU341" s="298" t="s">
        <v>87</v>
      </c>
      <c r="AV341" s="15" t="s">
        <v>156</v>
      </c>
      <c r="AW341" s="15" t="s">
        <v>34</v>
      </c>
      <c r="AX341" s="15" t="s">
        <v>85</v>
      </c>
      <c r="AY341" s="298" t="s">
        <v>141</v>
      </c>
    </row>
    <row r="342" s="11" customFormat="1" ht="22.8" customHeight="1">
      <c r="A342" s="11"/>
      <c r="B342" s="212"/>
      <c r="C342" s="213"/>
      <c r="D342" s="214" t="s">
        <v>76</v>
      </c>
      <c r="E342" s="276" t="s">
        <v>797</v>
      </c>
      <c r="F342" s="276" t="s">
        <v>798</v>
      </c>
      <c r="G342" s="213"/>
      <c r="H342" s="213"/>
      <c r="I342" s="216"/>
      <c r="J342" s="277">
        <f>BK342</f>
        <v>0</v>
      </c>
      <c r="K342" s="213"/>
      <c r="L342" s="218"/>
      <c r="M342" s="219"/>
      <c r="N342" s="220"/>
      <c r="O342" s="220"/>
      <c r="P342" s="221">
        <f>SUM(P343:P352)</f>
        <v>0</v>
      </c>
      <c r="Q342" s="220"/>
      <c r="R342" s="221">
        <f>SUM(R343:R352)</f>
        <v>0</v>
      </c>
      <c r="S342" s="220"/>
      <c r="T342" s="221">
        <f>SUM(T343:T352)</f>
        <v>0</v>
      </c>
      <c r="U342" s="222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R342" s="223" t="s">
        <v>85</v>
      </c>
      <c r="AT342" s="224" t="s">
        <v>76</v>
      </c>
      <c r="AU342" s="224" t="s">
        <v>85</v>
      </c>
      <c r="AY342" s="223" t="s">
        <v>141</v>
      </c>
      <c r="BK342" s="225">
        <f>SUM(BK343:BK352)</f>
        <v>0</v>
      </c>
    </row>
    <row r="343" s="2" customFormat="1" ht="21.75" customHeight="1">
      <c r="A343" s="38"/>
      <c r="B343" s="39"/>
      <c r="C343" s="226" t="s">
        <v>284</v>
      </c>
      <c r="D343" s="226" t="s">
        <v>142</v>
      </c>
      <c r="E343" s="227" t="s">
        <v>1049</v>
      </c>
      <c r="F343" s="228" t="s">
        <v>1050</v>
      </c>
      <c r="G343" s="229" t="s">
        <v>539</v>
      </c>
      <c r="H343" s="230">
        <v>23.609999999999999</v>
      </c>
      <c r="I343" s="231"/>
      <c r="J343" s="232">
        <f>ROUND(I343*H343,2)</f>
        <v>0</v>
      </c>
      <c r="K343" s="233"/>
      <c r="L343" s="44"/>
      <c r="M343" s="234" t="s">
        <v>1</v>
      </c>
      <c r="N343" s="235" t="s">
        <v>42</v>
      </c>
      <c r="O343" s="91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6">
        <f>S343*H343</f>
        <v>0</v>
      </c>
      <c r="U343" s="237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8" t="s">
        <v>156</v>
      </c>
      <c r="AT343" s="238" t="s">
        <v>142</v>
      </c>
      <c r="AU343" s="238" t="s">
        <v>87</v>
      </c>
      <c r="AY343" s="17" t="s">
        <v>141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7" t="s">
        <v>85</v>
      </c>
      <c r="BK343" s="239">
        <f>ROUND(I343*H343,2)</f>
        <v>0</v>
      </c>
      <c r="BL343" s="17" t="s">
        <v>156</v>
      </c>
      <c r="BM343" s="238" t="s">
        <v>1051</v>
      </c>
    </row>
    <row r="344" s="2" customFormat="1" ht="21.75" customHeight="1">
      <c r="A344" s="38"/>
      <c r="B344" s="39"/>
      <c r="C344" s="226" t="s">
        <v>288</v>
      </c>
      <c r="D344" s="226" t="s">
        <v>142</v>
      </c>
      <c r="E344" s="227" t="s">
        <v>1052</v>
      </c>
      <c r="F344" s="228" t="s">
        <v>1053</v>
      </c>
      <c r="G344" s="229" t="s">
        <v>539</v>
      </c>
      <c r="H344" s="230">
        <v>236.09999999999999</v>
      </c>
      <c r="I344" s="231"/>
      <c r="J344" s="232">
        <f>ROUND(I344*H344,2)</f>
        <v>0</v>
      </c>
      <c r="K344" s="233"/>
      <c r="L344" s="44"/>
      <c r="M344" s="234" t="s">
        <v>1</v>
      </c>
      <c r="N344" s="235" t="s">
        <v>42</v>
      </c>
      <c r="O344" s="91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6">
        <f>S344*H344</f>
        <v>0</v>
      </c>
      <c r="U344" s="237" t="s">
        <v>1</v>
      </c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156</v>
      </c>
      <c r="AT344" s="238" t="s">
        <v>142</v>
      </c>
      <c r="AU344" s="238" t="s">
        <v>87</v>
      </c>
      <c r="AY344" s="17" t="s">
        <v>141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85</v>
      </c>
      <c r="BK344" s="239">
        <f>ROUND(I344*H344,2)</f>
        <v>0</v>
      </c>
      <c r="BL344" s="17" t="s">
        <v>156</v>
      </c>
      <c r="BM344" s="238" t="s">
        <v>1054</v>
      </c>
    </row>
    <row r="345" s="12" customFormat="1">
      <c r="A345" s="12"/>
      <c r="B345" s="252"/>
      <c r="C345" s="253"/>
      <c r="D345" s="254" t="s">
        <v>676</v>
      </c>
      <c r="E345" s="255" t="s">
        <v>1</v>
      </c>
      <c r="F345" s="256" t="s">
        <v>1055</v>
      </c>
      <c r="G345" s="253"/>
      <c r="H345" s="257">
        <v>236.09999999999999</v>
      </c>
      <c r="I345" s="258"/>
      <c r="J345" s="253"/>
      <c r="K345" s="253"/>
      <c r="L345" s="259"/>
      <c r="M345" s="260"/>
      <c r="N345" s="261"/>
      <c r="O345" s="261"/>
      <c r="P345" s="261"/>
      <c r="Q345" s="261"/>
      <c r="R345" s="261"/>
      <c r="S345" s="261"/>
      <c r="T345" s="261"/>
      <c r="U345" s="26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63" t="s">
        <v>676</v>
      </c>
      <c r="AU345" s="263" t="s">
        <v>87</v>
      </c>
      <c r="AV345" s="12" t="s">
        <v>87</v>
      </c>
      <c r="AW345" s="12" t="s">
        <v>34</v>
      </c>
      <c r="AX345" s="12" t="s">
        <v>77</v>
      </c>
      <c r="AY345" s="263" t="s">
        <v>141</v>
      </c>
    </row>
    <row r="346" s="15" customFormat="1">
      <c r="A346" s="15"/>
      <c r="B346" s="288"/>
      <c r="C346" s="289"/>
      <c r="D346" s="254" t="s">
        <v>676</v>
      </c>
      <c r="E346" s="290" t="s">
        <v>1</v>
      </c>
      <c r="F346" s="291" t="s">
        <v>865</v>
      </c>
      <c r="G346" s="289"/>
      <c r="H346" s="292">
        <v>236.09999999999999</v>
      </c>
      <c r="I346" s="293"/>
      <c r="J346" s="289"/>
      <c r="K346" s="289"/>
      <c r="L346" s="294"/>
      <c r="M346" s="295"/>
      <c r="N346" s="296"/>
      <c r="O346" s="296"/>
      <c r="P346" s="296"/>
      <c r="Q346" s="296"/>
      <c r="R346" s="296"/>
      <c r="S346" s="296"/>
      <c r="T346" s="296"/>
      <c r="U346" s="297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98" t="s">
        <v>676</v>
      </c>
      <c r="AU346" s="298" t="s">
        <v>87</v>
      </c>
      <c r="AV346" s="15" t="s">
        <v>156</v>
      </c>
      <c r="AW346" s="15" t="s">
        <v>34</v>
      </c>
      <c r="AX346" s="15" t="s">
        <v>85</v>
      </c>
      <c r="AY346" s="298" t="s">
        <v>141</v>
      </c>
    </row>
    <row r="347" s="2" customFormat="1" ht="21.75" customHeight="1">
      <c r="A347" s="38"/>
      <c r="B347" s="39"/>
      <c r="C347" s="226" t="s">
        <v>292</v>
      </c>
      <c r="D347" s="226" t="s">
        <v>142</v>
      </c>
      <c r="E347" s="227" t="s">
        <v>1056</v>
      </c>
      <c r="F347" s="228" t="s">
        <v>805</v>
      </c>
      <c r="G347" s="229" t="s">
        <v>539</v>
      </c>
      <c r="H347" s="230">
        <v>23.609999999999999</v>
      </c>
      <c r="I347" s="231"/>
      <c r="J347" s="232">
        <f>ROUND(I347*H347,2)</f>
        <v>0</v>
      </c>
      <c r="K347" s="233"/>
      <c r="L347" s="44"/>
      <c r="M347" s="234" t="s">
        <v>1</v>
      </c>
      <c r="N347" s="235" t="s">
        <v>42</v>
      </c>
      <c r="O347" s="91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6">
        <f>S347*H347</f>
        <v>0</v>
      </c>
      <c r="U347" s="237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8" t="s">
        <v>156</v>
      </c>
      <c r="AT347" s="238" t="s">
        <v>142</v>
      </c>
      <c r="AU347" s="238" t="s">
        <v>87</v>
      </c>
      <c r="AY347" s="17" t="s">
        <v>141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7" t="s">
        <v>85</v>
      </c>
      <c r="BK347" s="239">
        <f>ROUND(I347*H347,2)</f>
        <v>0</v>
      </c>
      <c r="BL347" s="17" t="s">
        <v>156</v>
      </c>
      <c r="BM347" s="238" t="s">
        <v>1057</v>
      </c>
    </row>
    <row r="348" s="2" customFormat="1" ht="21.75" customHeight="1">
      <c r="A348" s="38"/>
      <c r="B348" s="39"/>
      <c r="C348" s="226" t="s">
        <v>296</v>
      </c>
      <c r="D348" s="226" t="s">
        <v>142</v>
      </c>
      <c r="E348" s="227" t="s">
        <v>1058</v>
      </c>
      <c r="F348" s="228" t="s">
        <v>809</v>
      </c>
      <c r="G348" s="229" t="s">
        <v>539</v>
      </c>
      <c r="H348" s="230">
        <v>330.54000000000002</v>
      </c>
      <c r="I348" s="231"/>
      <c r="J348" s="232">
        <f>ROUND(I348*H348,2)</f>
        <v>0</v>
      </c>
      <c r="K348" s="233"/>
      <c r="L348" s="44"/>
      <c r="M348" s="234" t="s">
        <v>1</v>
      </c>
      <c r="N348" s="235" t="s">
        <v>42</v>
      </c>
      <c r="O348" s="91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6">
        <f>S348*H348</f>
        <v>0</v>
      </c>
      <c r="U348" s="237" t="s">
        <v>1</v>
      </c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8" t="s">
        <v>156</v>
      </c>
      <c r="AT348" s="238" t="s">
        <v>142</v>
      </c>
      <c r="AU348" s="238" t="s">
        <v>87</v>
      </c>
      <c r="AY348" s="17" t="s">
        <v>141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7" t="s">
        <v>85</v>
      </c>
      <c r="BK348" s="239">
        <f>ROUND(I348*H348,2)</f>
        <v>0</v>
      </c>
      <c r="BL348" s="17" t="s">
        <v>156</v>
      </c>
      <c r="BM348" s="238" t="s">
        <v>1059</v>
      </c>
    </row>
    <row r="349" s="12" customFormat="1">
      <c r="A349" s="12"/>
      <c r="B349" s="252"/>
      <c r="C349" s="253"/>
      <c r="D349" s="254" t="s">
        <v>676</v>
      </c>
      <c r="E349" s="255" t="s">
        <v>1</v>
      </c>
      <c r="F349" s="256" t="s">
        <v>1060</v>
      </c>
      <c r="G349" s="253"/>
      <c r="H349" s="257">
        <v>330.54000000000002</v>
      </c>
      <c r="I349" s="258"/>
      <c r="J349" s="253"/>
      <c r="K349" s="253"/>
      <c r="L349" s="259"/>
      <c r="M349" s="260"/>
      <c r="N349" s="261"/>
      <c r="O349" s="261"/>
      <c r="P349" s="261"/>
      <c r="Q349" s="261"/>
      <c r="R349" s="261"/>
      <c r="S349" s="261"/>
      <c r="T349" s="261"/>
      <c r="U349" s="26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63" t="s">
        <v>676</v>
      </c>
      <c r="AU349" s="263" t="s">
        <v>87</v>
      </c>
      <c r="AV349" s="12" t="s">
        <v>87</v>
      </c>
      <c r="AW349" s="12" t="s">
        <v>34</v>
      </c>
      <c r="AX349" s="12" t="s">
        <v>77</v>
      </c>
      <c r="AY349" s="263" t="s">
        <v>141</v>
      </c>
    </row>
    <row r="350" s="15" customFormat="1">
      <c r="A350" s="15"/>
      <c r="B350" s="288"/>
      <c r="C350" s="289"/>
      <c r="D350" s="254" t="s">
        <v>676</v>
      </c>
      <c r="E350" s="290" t="s">
        <v>1</v>
      </c>
      <c r="F350" s="291" t="s">
        <v>865</v>
      </c>
      <c r="G350" s="289"/>
      <c r="H350" s="292">
        <v>330.54000000000002</v>
      </c>
      <c r="I350" s="293"/>
      <c r="J350" s="289"/>
      <c r="K350" s="289"/>
      <c r="L350" s="294"/>
      <c r="M350" s="295"/>
      <c r="N350" s="296"/>
      <c r="O350" s="296"/>
      <c r="P350" s="296"/>
      <c r="Q350" s="296"/>
      <c r="R350" s="296"/>
      <c r="S350" s="296"/>
      <c r="T350" s="296"/>
      <c r="U350" s="297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98" t="s">
        <v>676</v>
      </c>
      <c r="AU350" s="298" t="s">
        <v>87</v>
      </c>
      <c r="AV350" s="15" t="s">
        <v>156</v>
      </c>
      <c r="AW350" s="15" t="s">
        <v>34</v>
      </c>
      <c r="AX350" s="15" t="s">
        <v>85</v>
      </c>
      <c r="AY350" s="298" t="s">
        <v>141</v>
      </c>
    </row>
    <row r="351" s="2" customFormat="1" ht="33" customHeight="1">
      <c r="A351" s="38"/>
      <c r="B351" s="39"/>
      <c r="C351" s="226" t="s">
        <v>300</v>
      </c>
      <c r="D351" s="226" t="s">
        <v>142</v>
      </c>
      <c r="E351" s="227" t="s">
        <v>813</v>
      </c>
      <c r="F351" s="228" t="s">
        <v>814</v>
      </c>
      <c r="G351" s="229" t="s">
        <v>539</v>
      </c>
      <c r="H351" s="230">
        <v>23.609999999999999</v>
      </c>
      <c r="I351" s="231"/>
      <c r="J351" s="232">
        <f>ROUND(I351*H351,2)</f>
        <v>0</v>
      </c>
      <c r="K351" s="233"/>
      <c r="L351" s="44"/>
      <c r="M351" s="234" t="s">
        <v>1</v>
      </c>
      <c r="N351" s="235" t="s">
        <v>42</v>
      </c>
      <c r="O351" s="91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6">
        <f>S351*H351</f>
        <v>0</v>
      </c>
      <c r="U351" s="237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8" t="s">
        <v>156</v>
      </c>
      <c r="AT351" s="238" t="s">
        <v>142</v>
      </c>
      <c r="AU351" s="238" t="s">
        <v>87</v>
      </c>
      <c r="AY351" s="17" t="s">
        <v>141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7" t="s">
        <v>85</v>
      </c>
      <c r="BK351" s="239">
        <f>ROUND(I351*H351,2)</f>
        <v>0</v>
      </c>
      <c r="BL351" s="17" t="s">
        <v>156</v>
      </c>
      <c r="BM351" s="238" t="s">
        <v>1061</v>
      </c>
    </row>
    <row r="352" s="2" customFormat="1" ht="21.75" customHeight="1">
      <c r="A352" s="38"/>
      <c r="B352" s="39"/>
      <c r="C352" s="241" t="s">
        <v>307</v>
      </c>
      <c r="D352" s="241" t="s">
        <v>532</v>
      </c>
      <c r="E352" s="242" t="s">
        <v>1062</v>
      </c>
      <c r="F352" s="243" t="s">
        <v>1063</v>
      </c>
      <c r="G352" s="244" t="s">
        <v>539</v>
      </c>
      <c r="H352" s="245">
        <v>0.14999999999999999</v>
      </c>
      <c r="I352" s="246"/>
      <c r="J352" s="247">
        <f>ROUND(I352*H352,2)</f>
        <v>0</v>
      </c>
      <c r="K352" s="248"/>
      <c r="L352" s="249"/>
      <c r="M352" s="250" t="s">
        <v>1</v>
      </c>
      <c r="N352" s="251" t="s">
        <v>42</v>
      </c>
      <c r="O352" s="91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6">
        <f>S352*H352</f>
        <v>0</v>
      </c>
      <c r="U352" s="237" t="s">
        <v>1</v>
      </c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172</v>
      </c>
      <c r="AT352" s="238" t="s">
        <v>532</v>
      </c>
      <c r="AU352" s="238" t="s">
        <v>87</v>
      </c>
      <c r="AY352" s="17" t="s">
        <v>141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85</v>
      </c>
      <c r="BK352" s="239">
        <f>ROUND(I352*H352,2)</f>
        <v>0</v>
      </c>
      <c r="BL352" s="17" t="s">
        <v>156</v>
      </c>
      <c r="BM352" s="238" t="s">
        <v>1064</v>
      </c>
    </row>
    <row r="353" s="11" customFormat="1" ht="22.8" customHeight="1">
      <c r="A353" s="11"/>
      <c r="B353" s="212"/>
      <c r="C353" s="213"/>
      <c r="D353" s="214" t="s">
        <v>76</v>
      </c>
      <c r="E353" s="276" t="s">
        <v>816</v>
      </c>
      <c r="F353" s="276" t="s">
        <v>817</v>
      </c>
      <c r="G353" s="213"/>
      <c r="H353" s="213"/>
      <c r="I353" s="216"/>
      <c r="J353" s="277">
        <f>BK353</f>
        <v>0</v>
      </c>
      <c r="K353" s="213"/>
      <c r="L353" s="218"/>
      <c r="M353" s="219"/>
      <c r="N353" s="220"/>
      <c r="O353" s="220"/>
      <c r="P353" s="221">
        <f>SUM(P354:P355)</f>
        <v>0</v>
      </c>
      <c r="Q353" s="220"/>
      <c r="R353" s="221">
        <f>SUM(R354:R355)</f>
        <v>0</v>
      </c>
      <c r="S353" s="220"/>
      <c r="T353" s="221">
        <f>SUM(T354:T355)</f>
        <v>0</v>
      </c>
      <c r="U353" s="222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R353" s="223" t="s">
        <v>85</v>
      </c>
      <c r="AT353" s="224" t="s">
        <v>76</v>
      </c>
      <c r="AU353" s="224" t="s">
        <v>85</v>
      </c>
      <c r="AY353" s="223" t="s">
        <v>141</v>
      </c>
      <c r="BK353" s="225">
        <f>SUM(BK354:BK355)</f>
        <v>0</v>
      </c>
    </row>
    <row r="354" s="2" customFormat="1" ht="16.5" customHeight="1">
      <c r="A354" s="38"/>
      <c r="B354" s="39"/>
      <c r="C354" s="226" t="s">
        <v>311</v>
      </c>
      <c r="D354" s="226" t="s">
        <v>142</v>
      </c>
      <c r="E354" s="227" t="s">
        <v>1065</v>
      </c>
      <c r="F354" s="228" t="s">
        <v>1066</v>
      </c>
      <c r="G354" s="229" t="s">
        <v>539</v>
      </c>
      <c r="H354" s="230">
        <v>24.905000000000001</v>
      </c>
      <c r="I354" s="231"/>
      <c r="J354" s="232">
        <f>ROUND(I354*H354,2)</f>
        <v>0</v>
      </c>
      <c r="K354" s="233"/>
      <c r="L354" s="44"/>
      <c r="M354" s="234" t="s">
        <v>1</v>
      </c>
      <c r="N354" s="235" t="s">
        <v>42</v>
      </c>
      <c r="O354" s="91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6">
        <f>S354*H354</f>
        <v>0</v>
      </c>
      <c r="U354" s="237" t="s">
        <v>1</v>
      </c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8" t="s">
        <v>156</v>
      </c>
      <c r="AT354" s="238" t="s">
        <v>142</v>
      </c>
      <c r="AU354" s="238" t="s">
        <v>87</v>
      </c>
      <c r="AY354" s="17" t="s">
        <v>141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7" t="s">
        <v>85</v>
      </c>
      <c r="BK354" s="239">
        <f>ROUND(I354*H354,2)</f>
        <v>0</v>
      </c>
      <c r="BL354" s="17" t="s">
        <v>156</v>
      </c>
      <c r="BM354" s="238" t="s">
        <v>1067</v>
      </c>
    </row>
    <row r="355" s="2" customFormat="1" ht="21.75" customHeight="1">
      <c r="A355" s="38"/>
      <c r="B355" s="39"/>
      <c r="C355" s="226" t="s">
        <v>317</v>
      </c>
      <c r="D355" s="226" t="s">
        <v>142</v>
      </c>
      <c r="E355" s="227" t="s">
        <v>1068</v>
      </c>
      <c r="F355" s="228" t="s">
        <v>1069</v>
      </c>
      <c r="G355" s="229" t="s">
        <v>539</v>
      </c>
      <c r="H355" s="230">
        <v>24.905000000000001</v>
      </c>
      <c r="I355" s="231"/>
      <c r="J355" s="232">
        <f>ROUND(I355*H355,2)</f>
        <v>0</v>
      </c>
      <c r="K355" s="233"/>
      <c r="L355" s="44"/>
      <c r="M355" s="234" t="s">
        <v>1</v>
      </c>
      <c r="N355" s="235" t="s">
        <v>42</v>
      </c>
      <c r="O355" s="91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6">
        <f>S355*H355</f>
        <v>0</v>
      </c>
      <c r="U355" s="237" t="s">
        <v>1</v>
      </c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8" t="s">
        <v>156</v>
      </c>
      <c r="AT355" s="238" t="s">
        <v>142</v>
      </c>
      <c r="AU355" s="238" t="s">
        <v>87</v>
      </c>
      <c r="AY355" s="17" t="s">
        <v>141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7" t="s">
        <v>85</v>
      </c>
      <c r="BK355" s="239">
        <f>ROUND(I355*H355,2)</f>
        <v>0</v>
      </c>
      <c r="BL355" s="17" t="s">
        <v>156</v>
      </c>
      <c r="BM355" s="238" t="s">
        <v>1070</v>
      </c>
    </row>
    <row r="356" s="11" customFormat="1" ht="25.92" customHeight="1">
      <c r="A356" s="11"/>
      <c r="B356" s="212"/>
      <c r="C356" s="213"/>
      <c r="D356" s="214" t="s">
        <v>76</v>
      </c>
      <c r="E356" s="215" t="s">
        <v>1071</v>
      </c>
      <c r="F356" s="215" t="s">
        <v>1072</v>
      </c>
      <c r="G356" s="213"/>
      <c r="H356" s="213"/>
      <c r="I356" s="216"/>
      <c r="J356" s="217">
        <f>BK356</f>
        <v>0</v>
      </c>
      <c r="K356" s="213"/>
      <c r="L356" s="218"/>
      <c r="M356" s="219"/>
      <c r="N356" s="220"/>
      <c r="O356" s="220"/>
      <c r="P356" s="221">
        <f>P357+P383+P388+P440+P477+P497+P501+P576+P593+P633+P647+P740+P748</f>
        <v>0</v>
      </c>
      <c r="Q356" s="220"/>
      <c r="R356" s="221">
        <f>R357+R383+R388+R440+R477+R497+R501+R576+R593+R633+R647+R740+R748</f>
        <v>0.6260806000000001</v>
      </c>
      <c r="S356" s="220"/>
      <c r="T356" s="221">
        <f>T357+T383+T388+T440+T477+T497+T501+T576+T593+T633+T647+T740+T748</f>
        <v>0</v>
      </c>
      <c r="U356" s="222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R356" s="223" t="s">
        <v>87</v>
      </c>
      <c r="AT356" s="224" t="s">
        <v>76</v>
      </c>
      <c r="AU356" s="224" t="s">
        <v>77</v>
      </c>
      <c r="AY356" s="223" t="s">
        <v>141</v>
      </c>
      <c r="BK356" s="225">
        <f>BK357+BK383+BK388+BK440+BK477+BK497+BK501+BK576+BK593+BK633+BK647+BK740+BK748</f>
        <v>0</v>
      </c>
    </row>
    <row r="357" s="11" customFormat="1" ht="22.8" customHeight="1">
      <c r="A357" s="11"/>
      <c r="B357" s="212"/>
      <c r="C357" s="213"/>
      <c r="D357" s="214" t="s">
        <v>76</v>
      </c>
      <c r="E357" s="276" t="s">
        <v>1073</v>
      </c>
      <c r="F357" s="276" t="s">
        <v>1074</v>
      </c>
      <c r="G357" s="213"/>
      <c r="H357" s="213"/>
      <c r="I357" s="216"/>
      <c r="J357" s="277">
        <f>BK357</f>
        <v>0</v>
      </c>
      <c r="K357" s="213"/>
      <c r="L357" s="218"/>
      <c r="M357" s="219"/>
      <c r="N357" s="220"/>
      <c r="O357" s="220"/>
      <c r="P357" s="221">
        <f>SUM(P358:P382)</f>
        <v>0</v>
      </c>
      <c r="Q357" s="220"/>
      <c r="R357" s="221">
        <f>SUM(R358:R382)</f>
        <v>0.21364</v>
      </c>
      <c r="S357" s="220"/>
      <c r="T357" s="221">
        <f>SUM(T358:T382)</f>
        <v>0</v>
      </c>
      <c r="U357" s="222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223" t="s">
        <v>87</v>
      </c>
      <c r="AT357" s="224" t="s">
        <v>76</v>
      </c>
      <c r="AU357" s="224" t="s">
        <v>85</v>
      </c>
      <c r="AY357" s="223" t="s">
        <v>141</v>
      </c>
      <c r="BK357" s="225">
        <f>SUM(BK358:BK382)</f>
        <v>0</v>
      </c>
    </row>
    <row r="358" s="2" customFormat="1" ht="16.5" customHeight="1">
      <c r="A358" s="38"/>
      <c r="B358" s="39"/>
      <c r="C358" s="226" t="s">
        <v>321</v>
      </c>
      <c r="D358" s="226" t="s">
        <v>142</v>
      </c>
      <c r="E358" s="227" t="s">
        <v>1075</v>
      </c>
      <c r="F358" s="228" t="s">
        <v>1076</v>
      </c>
      <c r="G358" s="229" t="s">
        <v>145</v>
      </c>
      <c r="H358" s="230">
        <v>4</v>
      </c>
      <c r="I358" s="231"/>
      <c r="J358" s="232">
        <f>ROUND(I358*H358,2)</f>
        <v>0</v>
      </c>
      <c r="K358" s="233"/>
      <c r="L358" s="44"/>
      <c r="M358" s="234" t="s">
        <v>1</v>
      </c>
      <c r="N358" s="235" t="s">
        <v>42</v>
      </c>
      <c r="O358" s="91"/>
      <c r="P358" s="236">
        <f>O358*H358</f>
        <v>0</v>
      </c>
      <c r="Q358" s="236">
        <v>0.00183</v>
      </c>
      <c r="R358" s="236">
        <f>Q358*H358</f>
        <v>0.0073200000000000001</v>
      </c>
      <c r="S358" s="236">
        <v>0</v>
      </c>
      <c r="T358" s="236">
        <f>S358*H358</f>
        <v>0</v>
      </c>
      <c r="U358" s="237" t="s">
        <v>1</v>
      </c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8" t="s">
        <v>207</v>
      </c>
      <c r="AT358" s="238" t="s">
        <v>142</v>
      </c>
      <c r="AU358" s="238" t="s">
        <v>87</v>
      </c>
      <c r="AY358" s="17" t="s">
        <v>141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7" t="s">
        <v>85</v>
      </c>
      <c r="BK358" s="239">
        <f>ROUND(I358*H358,2)</f>
        <v>0</v>
      </c>
      <c r="BL358" s="17" t="s">
        <v>207</v>
      </c>
      <c r="BM358" s="238" t="s">
        <v>1077</v>
      </c>
    </row>
    <row r="359" s="2" customFormat="1" ht="21.75" customHeight="1">
      <c r="A359" s="38"/>
      <c r="B359" s="39"/>
      <c r="C359" s="241" t="s">
        <v>325</v>
      </c>
      <c r="D359" s="241" t="s">
        <v>532</v>
      </c>
      <c r="E359" s="242" t="s">
        <v>1078</v>
      </c>
      <c r="F359" s="243" t="s">
        <v>1079</v>
      </c>
      <c r="G359" s="244" t="s">
        <v>145</v>
      </c>
      <c r="H359" s="245">
        <v>4</v>
      </c>
      <c r="I359" s="246"/>
      <c r="J359" s="247">
        <f>ROUND(I359*H359,2)</f>
        <v>0</v>
      </c>
      <c r="K359" s="248"/>
      <c r="L359" s="249"/>
      <c r="M359" s="250" t="s">
        <v>1</v>
      </c>
      <c r="N359" s="251" t="s">
        <v>42</v>
      </c>
      <c r="O359" s="91"/>
      <c r="P359" s="236">
        <f>O359*H359</f>
        <v>0</v>
      </c>
      <c r="Q359" s="236">
        <v>0.028500000000000001</v>
      </c>
      <c r="R359" s="236">
        <f>Q359*H359</f>
        <v>0.114</v>
      </c>
      <c r="S359" s="236">
        <v>0</v>
      </c>
      <c r="T359" s="236">
        <f>S359*H359</f>
        <v>0</v>
      </c>
      <c r="U359" s="237" t="s">
        <v>1</v>
      </c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8" t="s">
        <v>276</v>
      </c>
      <c r="AT359" s="238" t="s">
        <v>532</v>
      </c>
      <c r="AU359" s="238" t="s">
        <v>87</v>
      </c>
      <c r="AY359" s="17" t="s">
        <v>141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7" t="s">
        <v>85</v>
      </c>
      <c r="BK359" s="239">
        <f>ROUND(I359*H359,2)</f>
        <v>0</v>
      </c>
      <c r="BL359" s="17" t="s">
        <v>207</v>
      </c>
      <c r="BM359" s="238" t="s">
        <v>1080</v>
      </c>
    </row>
    <row r="360" s="2" customFormat="1" ht="16.5" customHeight="1">
      <c r="A360" s="38"/>
      <c r="B360" s="39"/>
      <c r="C360" s="226" t="s">
        <v>329</v>
      </c>
      <c r="D360" s="226" t="s">
        <v>142</v>
      </c>
      <c r="E360" s="227" t="s">
        <v>1081</v>
      </c>
      <c r="F360" s="228" t="s">
        <v>1082</v>
      </c>
      <c r="G360" s="229" t="s">
        <v>145</v>
      </c>
      <c r="H360" s="230">
        <v>2</v>
      </c>
      <c r="I360" s="231"/>
      <c r="J360" s="232">
        <f>ROUND(I360*H360,2)</f>
        <v>0</v>
      </c>
      <c r="K360" s="233"/>
      <c r="L360" s="44"/>
      <c r="M360" s="234" t="s">
        <v>1</v>
      </c>
      <c r="N360" s="235" t="s">
        <v>42</v>
      </c>
      <c r="O360" s="91"/>
      <c r="P360" s="236">
        <f>O360*H360</f>
        <v>0</v>
      </c>
      <c r="Q360" s="236">
        <v>0.00064000000000000005</v>
      </c>
      <c r="R360" s="236">
        <f>Q360*H360</f>
        <v>0.0012800000000000001</v>
      </c>
      <c r="S360" s="236">
        <v>0</v>
      </c>
      <c r="T360" s="236">
        <f>S360*H360</f>
        <v>0</v>
      </c>
      <c r="U360" s="237" t="s">
        <v>1</v>
      </c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8" t="s">
        <v>207</v>
      </c>
      <c r="AT360" s="238" t="s">
        <v>142</v>
      </c>
      <c r="AU360" s="238" t="s">
        <v>87</v>
      </c>
      <c r="AY360" s="17" t="s">
        <v>141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7" t="s">
        <v>85</v>
      </c>
      <c r="BK360" s="239">
        <f>ROUND(I360*H360,2)</f>
        <v>0</v>
      </c>
      <c r="BL360" s="17" t="s">
        <v>207</v>
      </c>
      <c r="BM360" s="238" t="s">
        <v>1083</v>
      </c>
    </row>
    <row r="361" s="2" customFormat="1" ht="21.75" customHeight="1">
      <c r="A361" s="38"/>
      <c r="B361" s="39"/>
      <c r="C361" s="241" t="s">
        <v>333</v>
      </c>
      <c r="D361" s="241" t="s">
        <v>532</v>
      </c>
      <c r="E361" s="242" t="s">
        <v>1084</v>
      </c>
      <c r="F361" s="243" t="s">
        <v>1085</v>
      </c>
      <c r="G361" s="244" t="s">
        <v>145</v>
      </c>
      <c r="H361" s="245">
        <v>2</v>
      </c>
      <c r="I361" s="246"/>
      <c r="J361" s="247">
        <f>ROUND(I361*H361,2)</f>
        <v>0</v>
      </c>
      <c r="K361" s="248"/>
      <c r="L361" s="249"/>
      <c r="M361" s="250" t="s">
        <v>1</v>
      </c>
      <c r="N361" s="251" t="s">
        <v>42</v>
      </c>
      <c r="O361" s="91"/>
      <c r="P361" s="236">
        <f>O361*H361</f>
        <v>0</v>
      </c>
      <c r="Q361" s="236">
        <v>0.0135</v>
      </c>
      <c r="R361" s="236">
        <f>Q361*H361</f>
        <v>0.027</v>
      </c>
      <c r="S361" s="236">
        <v>0</v>
      </c>
      <c r="T361" s="236">
        <f>S361*H361</f>
        <v>0</v>
      </c>
      <c r="U361" s="237" t="s">
        <v>1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8" t="s">
        <v>276</v>
      </c>
      <c r="AT361" s="238" t="s">
        <v>532</v>
      </c>
      <c r="AU361" s="238" t="s">
        <v>87</v>
      </c>
      <c r="AY361" s="17" t="s">
        <v>141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7" t="s">
        <v>85</v>
      </c>
      <c r="BK361" s="239">
        <f>ROUND(I361*H361,2)</f>
        <v>0</v>
      </c>
      <c r="BL361" s="17" t="s">
        <v>207</v>
      </c>
      <c r="BM361" s="238" t="s">
        <v>1086</v>
      </c>
    </row>
    <row r="362" s="2" customFormat="1" ht="21.75" customHeight="1">
      <c r="A362" s="38"/>
      <c r="B362" s="39"/>
      <c r="C362" s="226" t="s">
        <v>337</v>
      </c>
      <c r="D362" s="226" t="s">
        <v>142</v>
      </c>
      <c r="E362" s="227" t="s">
        <v>1087</v>
      </c>
      <c r="F362" s="228" t="s">
        <v>1088</v>
      </c>
      <c r="G362" s="229" t="s">
        <v>1089</v>
      </c>
      <c r="H362" s="230">
        <v>4</v>
      </c>
      <c r="I362" s="231"/>
      <c r="J362" s="232">
        <f>ROUND(I362*H362,2)</f>
        <v>0</v>
      </c>
      <c r="K362" s="233"/>
      <c r="L362" s="44"/>
      <c r="M362" s="234" t="s">
        <v>1</v>
      </c>
      <c r="N362" s="235" t="s">
        <v>42</v>
      </c>
      <c r="O362" s="91"/>
      <c r="P362" s="236">
        <f>O362*H362</f>
        <v>0</v>
      </c>
      <c r="Q362" s="236">
        <v>0.014970000000000001</v>
      </c>
      <c r="R362" s="236">
        <f>Q362*H362</f>
        <v>0.059880000000000003</v>
      </c>
      <c r="S362" s="236">
        <v>0</v>
      </c>
      <c r="T362" s="236">
        <f>S362*H362</f>
        <v>0</v>
      </c>
      <c r="U362" s="237" t="s">
        <v>1</v>
      </c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207</v>
      </c>
      <c r="AT362" s="238" t="s">
        <v>142</v>
      </c>
      <c r="AU362" s="238" t="s">
        <v>87</v>
      </c>
      <c r="AY362" s="17" t="s">
        <v>141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85</v>
      </c>
      <c r="BK362" s="239">
        <f>ROUND(I362*H362,2)</f>
        <v>0</v>
      </c>
      <c r="BL362" s="17" t="s">
        <v>207</v>
      </c>
      <c r="BM362" s="238" t="s">
        <v>1090</v>
      </c>
    </row>
    <row r="363" s="2" customFormat="1" ht="21.75" customHeight="1">
      <c r="A363" s="38"/>
      <c r="B363" s="39"/>
      <c r="C363" s="226" t="s">
        <v>341</v>
      </c>
      <c r="D363" s="226" t="s">
        <v>142</v>
      </c>
      <c r="E363" s="227" t="s">
        <v>1091</v>
      </c>
      <c r="F363" s="228" t="s">
        <v>1092</v>
      </c>
      <c r="G363" s="229" t="s">
        <v>1089</v>
      </c>
      <c r="H363" s="230">
        <v>1</v>
      </c>
      <c r="I363" s="231"/>
      <c r="J363" s="232">
        <f>ROUND(I363*H363,2)</f>
        <v>0</v>
      </c>
      <c r="K363" s="233"/>
      <c r="L363" s="44"/>
      <c r="M363" s="234" t="s">
        <v>1</v>
      </c>
      <c r="N363" s="235" t="s">
        <v>42</v>
      </c>
      <c r="O363" s="91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6">
        <f>S363*H363</f>
        <v>0</v>
      </c>
      <c r="U363" s="237" t="s">
        <v>1</v>
      </c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8" t="s">
        <v>207</v>
      </c>
      <c r="AT363" s="238" t="s">
        <v>142</v>
      </c>
      <c r="AU363" s="238" t="s">
        <v>87</v>
      </c>
      <c r="AY363" s="17" t="s">
        <v>141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7" t="s">
        <v>85</v>
      </c>
      <c r="BK363" s="239">
        <f>ROUND(I363*H363,2)</f>
        <v>0</v>
      </c>
      <c r="BL363" s="17" t="s">
        <v>207</v>
      </c>
      <c r="BM363" s="238" t="s">
        <v>1093</v>
      </c>
    </row>
    <row r="364" s="2" customFormat="1" ht="16.5" customHeight="1">
      <c r="A364" s="38"/>
      <c r="B364" s="39"/>
      <c r="C364" s="241" t="s">
        <v>345</v>
      </c>
      <c r="D364" s="241" t="s">
        <v>532</v>
      </c>
      <c r="E364" s="242" t="s">
        <v>1094</v>
      </c>
      <c r="F364" s="243" t="s">
        <v>1095</v>
      </c>
      <c r="G364" s="244" t="s">
        <v>145</v>
      </c>
      <c r="H364" s="245">
        <v>4</v>
      </c>
      <c r="I364" s="246"/>
      <c r="J364" s="247">
        <f>ROUND(I364*H364,2)</f>
        <v>0</v>
      </c>
      <c r="K364" s="248"/>
      <c r="L364" s="249"/>
      <c r="M364" s="250" t="s">
        <v>1</v>
      </c>
      <c r="N364" s="251" t="s">
        <v>42</v>
      </c>
      <c r="O364" s="91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6">
        <f>S364*H364</f>
        <v>0</v>
      </c>
      <c r="U364" s="237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276</v>
      </c>
      <c r="AT364" s="238" t="s">
        <v>532</v>
      </c>
      <c r="AU364" s="238" t="s">
        <v>87</v>
      </c>
      <c r="AY364" s="17" t="s">
        <v>141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85</v>
      </c>
      <c r="BK364" s="239">
        <f>ROUND(I364*H364,2)</f>
        <v>0</v>
      </c>
      <c r="BL364" s="17" t="s">
        <v>207</v>
      </c>
      <c r="BM364" s="238" t="s">
        <v>1096</v>
      </c>
    </row>
    <row r="365" s="2" customFormat="1" ht="21.75" customHeight="1">
      <c r="A365" s="38"/>
      <c r="B365" s="39"/>
      <c r="C365" s="226" t="s">
        <v>349</v>
      </c>
      <c r="D365" s="226" t="s">
        <v>142</v>
      </c>
      <c r="E365" s="227" t="s">
        <v>1097</v>
      </c>
      <c r="F365" s="228" t="s">
        <v>1098</v>
      </c>
      <c r="G365" s="229" t="s">
        <v>145</v>
      </c>
      <c r="H365" s="230">
        <v>4</v>
      </c>
      <c r="I365" s="231"/>
      <c r="J365" s="232">
        <f>ROUND(I365*H365,2)</f>
        <v>0</v>
      </c>
      <c r="K365" s="233"/>
      <c r="L365" s="44"/>
      <c r="M365" s="234" t="s">
        <v>1</v>
      </c>
      <c r="N365" s="235" t="s">
        <v>42</v>
      </c>
      <c r="O365" s="91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6">
        <f>S365*H365</f>
        <v>0</v>
      </c>
      <c r="U365" s="237" t="s">
        <v>1</v>
      </c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8" t="s">
        <v>207</v>
      </c>
      <c r="AT365" s="238" t="s">
        <v>142</v>
      </c>
      <c r="AU365" s="238" t="s">
        <v>87</v>
      </c>
      <c r="AY365" s="17" t="s">
        <v>141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7" t="s">
        <v>85</v>
      </c>
      <c r="BK365" s="239">
        <f>ROUND(I365*H365,2)</f>
        <v>0</v>
      </c>
      <c r="BL365" s="17" t="s">
        <v>207</v>
      </c>
      <c r="BM365" s="238" t="s">
        <v>1099</v>
      </c>
    </row>
    <row r="366" s="2" customFormat="1" ht="16.5" customHeight="1">
      <c r="A366" s="38"/>
      <c r="B366" s="39"/>
      <c r="C366" s="226" t="s">
        <v>353</v>
      </c>
      <c r="D366" s="226" t="s">
        <v>142</v>
      </c>
      <c r="E366" s="227" t="s">
        <v>1100</v>
      </c>
      <c r="F366" s="228" t="s">
        <v>1101</v>
      </c>
      <c r="G366" s="229" t="s">
        <v>1089</v>
      </c>
      <c r="H366" s="230">
        <v>2</v>
      </c>
      <c r="I366" s="231"/>
      <c r="J366" s="232">
        <f>ROUND(I366*H366,2)</f>
        <v>0</v>
      </c>
      <c r="K366" s="233"/>
      <c r="L366" s="44"/>
      <c r="M366" s="234" t="s">
        <v>1</v>
      </c>
      <c r="N366" s="235" t="s">
        <v>42</v>
      </c>
      <c r="O366" s="91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6">
        <f>S366*H366</f>
        <v>0</v>
      </c>
      <c r="U366" s="237" t="s">
        <v>1</v>
      </c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207</v>
      </c>
      <c r="AT366" s="238" t="s">
        <v>142</v>
      </c>
      <c r="AU366" s="238" t="s">
        <v>87</v>
      </c>
      <c r="AY366" s="17" t="s">
        <v>141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85</v>
      </c>
      <c r="BK366" s="239">
        <f>ROUND(I366*H366,2)</f>
        <v>0</v>
      </c>
      <c r="BL366" s="17" t="s">
        <v>207</v>
      </c>
      <c r="BM366" s="238" t="s">
        <v>1102</v>
      </c>
    </row>
    <row r="367" s="2" customFormat="1" ht="21.75" customHeight="1">
      <c r="A367" s="38"/>
      <c r="B367" s="39"/>
      <c r="C367" s="226" t="s">
        <v>357</v>
      </c>
      <c r="D367" s="226" t="s">
        <v>142</v>
      </c>
      <c r="E367" s="227" t="s">
        <v>1103</v>
      </c>
      <c r="F367" s="228" t="s">
        <v>1104</v>
      </c>
      <c r="G367" s="229" t="s">
        <v>1089</v>
      </c>
      <c r="H367" s="230">
        <v>5</v>
      </c>
      <c r="I367" s="231"/>
      <c r="J367" s="232">
        <f>ROUND(I367*H367,2)</f>
        <v>0</v>
      </c>
      <c r="K367" s="233"/>
      <c r="L367" s="44"/>
      <c r="M367" s="234" t="s">
        <v>1</v>
      </c>
      <c r="N367" s="235" t="s">
        <v>42</v>
      </c>
      <c r="O367" s="91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6">
        <f>S367*H367</f>
        <v>0</v>
      </c>
      <c r="U367" s="237" t="s">
        <v>1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207</v>
      </c>
      <c r="AT367" s="238" t="s">
        <v>142</v>
      </c>
      <c r="AU367" s="238" t="s">
        <v>87</v>
      </c>
      <c r="AY367" s="17" t="s">
        <v>141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85</v>
      </c>
      <c r="BK367" s="239">
        <f>ROUND(I367*H367,2)</f>
        <v>0</v>
      </c>
      <c r="BL367" s="17" t="s">
        <v>207</v>
      </c>
      <c r="BM367" s="238" t="s">
        <v>1105</v>
      </c>
    </row>
    <row r="368" s="2" customFormat="1" ht="21.75" customHeight="1">
      <c r="A368" s="38"/>
      <c r="B368" s="39"/>
      <c r="C368" s="226" t="s">
        <v>361</v>
      </c>
      <c r="D368" s="226" t="s">
        <v>142</v>
      </c>
      <c r="E368" s="227" t="s">
        <v>1106</v>
      </c>
      <c r="F368" s="228" t="s">
        <v>1107</v>
      </c>
      <c r="G368" s="229" t="s">
        <v>1089</v>
      </c>
      <c r="H368" s="230">
        <v>4</v>
      </c>
      <c r="I368" s="231"/>
      <c r="J368" s="232">
        <f>ROUND(I368*H368,2)</f>
        <v>0</v>
      </c>
      <c r="K368" s="233"/>
      <c r="L368" s="44"/>
      <c r="M368" s="234" t="s">
        <v>1</v>
      </c>
      <c r="N368" s="235" t="s">
        <v>42</v>
      </c>
      <c r="O368" s="91"/>
      <c r="P368" s="236">
        <f>O368*H368</f>
        <v>0</v>
      </c>
      <c r="Q368" s="236">
        <v>0.00051999999999999995</v>
      </c>
      <c r="R368" s="236">
        <f>Q368*H368</f>
        <v>0.0020799999999999998</v>
      </c>
      <c r="S368" s="236">
        <v>0</v>
      </c>
      <c r="T368" s="236">
        <f>S368*H368</f>
        <v>0</v>
      </c>
      <c r="U368" s="237" t="s">
        <v>1</v>
      </c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8" t="s">
        <v>207</v>
      </c>
      <c r="AT368" s="238" t="s">
        <v>142</v>
      </c>
      <c r="AU368" s="238" t="s">
        <v>87</v>
      </c>
      <c r="AY368" s="17" t="s">
        <v>141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7" t="s">
        <v>85</v>
      </c>
      <c r="BK368" s="239">
        <f>ROUND(I368*H368,2)</f>
        <v>0</v>
      </c>
      <c r="BL368" s="17" t="s">
        <v>207</v>
      </c>
      <c r="BM368" s="238" t="s">
        <v>1108</v>
      </c>
    </row>
    <row r="369" s="2" customFormat="1" ht="21.75" customHeight="1">
      <c r="A369" s="38"/>
      <c r="B369" s="39"/>
      <c r="C369" s="226" t="s">
        <v>365</v>
      </c>
      <c r="D369" s="226" t="s">
        <v>142</v>
      </c>
      <c r="E369" s="227" t="s">
        <v>1109</v>
      </c>
      <c r="F369" s="228" t="s">
        <v>1110</v>
      </c>
      <c r="G369" s="229" t="s">
        <v>1089</v>
      </c>
      <c r="H369" s="230">
        <v>4</v>
      </c>
      <c r="I369" s="231"/>
      <c r="J369" s="232">
        <f>ROUND(I369*H369,2)</f>
        <v>0</v>
      </c>
      <c r="K369" s="233"/>
      <c r="L369" s="44"/>
      <c r="M369" s="234" t="s">
        <v>1</v>
      </c>
      <c r="N369" s="235" t="s">
        <v>42</v>
      </c>
      <c r="O369" s="91"/>
      <c r="P369" s="236">
        <f>O369*H369</f>
        <v>0</v>
      </c>
      <c r="Q369" s="236">
        <v>0.00051999999999999995</v>
      </c>
      <c r="R369" s="236">
        <f>Q369*H369</f>
        <v>0.0020799999999999998</v>
      </c>
      <c r="S369" s="236">
        <v>0</v>
      </c>
      <c r="T369" s="236">
        <f>S369*H369</f>
        <v>0</v>
      </c>
      <c r="U369" s="237" t="s">
        <v>1</v>
      </c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8" t="s">
        <v>207</v>
      </c>
      <c r="AT369" s="238" t="s">
        <v>142</v>
      </c>
      <c r="AU369" s="238" t="s">
        <v>87</v>
      </c>
      <c r="AY369" s="17" t="s">
        <v>141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7" t="s">
        <v>85</v>
      </c>
      <c r="BK369" s="239">
        <f>ROUND(I369*H369,2)</f>
        <v>0</v>
      </c>
      <c r="BL369" s="17" t="s">
        <v>207</v>
      </c>
      <c r="BM369" s="238" t="s">
        <v>1111</v>
      </c>
    </row>
    <row r="370" s="2" customFormat="1" ht="21.75" customHeight="1">
      <c r="A370" s="38"/>
      <c r="B370" s="39"/>
      <c r="C370" s="226" t="s">
        <v>369</v>
      </c>
      <c r="D370" s="226" t="s">
        <v>142</v>
      </c>
      <c r="E370" s="227" t="s">
        <v>1112</v>
      </c>
      <c r="F370" s="228" t="s">
        <v>1113</v>
      </c>
      <c r="G370" s="229" t="s">
        <v>1089</v>
      </c>
      <c r="H370" s="230">
        <v>1</v>
      </c>
      <c r="I370" s="231"/>
      <c r="J370" s="232">
        <f>ROUND(I370*H370,2)</f>
        <v>0</v>
      </c>
      <c r="K370" s="233"/>
      <c r="L370" s="44"/>
      <c r="M370" s="234" t="s">
        <v>1</v>
      </c>
      <c r="N370" s="235" t="s">
        <v>42</v>
      </c>
      <c r="O370" s="91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6">
        <f>S370*H370</f>
        <v>0</v>
      </c>
      <c r="U370" s="237" t="s">
        <v>1</v>
      </c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8" t="s">
        <v>207</v>
      </c>
      <c r="AT370" s="238" t="s">
        <v>142</v>
      </c>
      <c r="AU370" s="238" t="s">
        <v>87</v>
      </c>
      <c r="AY370" s="17" t="s">
        <v>141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7" t="s">
        <v>85</v>
      </c>
      <c r="BK370" s="239">
        <f>ROUND(I370*H370,2)</f>
        <v>0</v>
      </c>
      <c r="BL370" s="17" t="s">
        <v>207</v>
      </c>
      <c r="BM370" s="238" t="s">
        <v>1114</v>
      </c>
    </row>
    <row r="371" s="2" customFormat="1" ht="21.75" customHeight="1">
      <c r="A371" s="38"/>
      <c r="B371" s="39"/>
      <c r="C371" s="226" t="s">
        <v>373</v>
      </c>
      <c r="D371" s="226" t="s">
        <v>142</v>
      </c>
      <c r="E371" s="227" t="s">
        <v>1115</v>
      </c>
      <c r="F371" s="228" t="s">
        <v>1116</v>
      </c>
      <c r="G371" s="229" t="s">
        <v>1089</v>
      </c>
      <c r="H371" s="230">
        <v>24</v>
      </c>
      <c r="I371" s="231"/>
      <c r="J371" s="232">
        <f>ROUND(I371*H371,2)</f>
        <v>0</v>
      </c>
      <c r="K371" s="233"/>
      <c r="L371" s="44"/>
      <c r="M371" s="234" t="s">
        <v>1</v>
      </c>
      <c r="N371" s="235" t="s">
        <v>42</v>
      </c>
      <c r="O371" s="91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6">
        <f>S371*H371</f>
        <v>0</v>
      </c>
      <c r="U371" s="237" t="s">
        <v>1</v>
      </c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8" t="s">
        <v>207</v>
      </c>
      <c r="AT371" s="238" t="s">
        <v>142</v>
      </c>
      <c r="AU371" s="238" t="s">
        <v>87</v>
      </c>
      <c r="AY371" s="17" t="s">
        <v>141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7" t="s">
        <v>85</v>
      </c>
      <c r="BK371" s="239">
        <f>ROUND(I371*H371,2)</f>
        <v>0</v>
      </c>
      <c r="BL371" s="17" t="s">
        <v>207</v>
      </c>
      <c r="BM371" s="238" t="s">
        <v>1117</v>
      </c>
    </row>
    <row r="372" s="2" customFormat="1" ht="16.5" customHeight="1">
      <c r="A372" s="38"/>
      <c r="B372" s="39"/>
      <c r="C372" s="226" t="s">
        <v>377</v>
      </c>
      <c r="D372" s="226" t="s">
        <v>142</v>
      </c>
      <c r="E372" s="227" t="s">
        <v>1118</v>
      </c>
      <c r="F372" s="228" t="s">
        <v>1119</v>
      </c>
      <c r="G372" s="229" t="s">
        <v>1089</v>
      </c>
      <c r="H372" s="230">
        <v>24</v>
      </c>
      <c r="I372" s="231"/>
      <c r="J372" s="232">
        <f>ROUND(I372*H372,2)</f>
        <v>0</v>
      </c>
      <c r="K372" s="233"/>
      <c r="L372" s="44"/>
      <c r="M372" s="234" t="s">
        <v>1</v>
      </c>
      <c r="N372" s="235" t="s">
        <v>42</v>
      </c>
      <c r="O372" s="91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6">
        <f>S372*H372</f>
        <v>0</v>
      </c>
      <c r="U372" s="237" t="s">
        <v>1</v>
      </c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8" t="s">
        <v>207</v>
      </c>
      <c r="AT372" s="238" t="s">
        <v>142</v>
      </c>
      <c r="AU372" s="238" t="s">
        <v>87</v>
      </c>
      <c r="AY372" s="17" t="s">
        <v>141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7" t="s">
        <v>85</v>
      </c>
      <c r="BK372" s="239">
        <f>ROUND(I372*H372,2)</f>
        <v>0</v>
      </c>
      <c r="BL372" s="17" t="s">
        <v>207</v>
      </c>
      <c r="BM372" s="238" t="s">
        <v>1120</v>
      </c>
    </row>
    <row r="373" s="2" customFormat="1" ht="21.75" customHeight="1">
      <c r="A373" s="38"/>
      <c r="B373" s="39"/>
      <c r="C373" s="226" t="s">
        <v>381</v>
      </c>
      <c r="D373" s="226" t="s">
        <v>142</v>
      </c>
      <c r="E373" s="227" t="s">
        <v>1121</v>
      </c>
      <c r="F373" s="228" t="s">
        <v>1122</v>
      </c>
      <c r="G373" s="229" t="s">
        <v>1089</v>
      </c>
      <c r="H373" s="230">
        <v>1</v>
      </c>
      <c r="I373" s="231"/>
      <c r="J373" s="232">
        <f>ROUND(I373*H373,2)</f>
        <v>0</v>
      </c>
      <c r="K373" s="233"/>
      <c r="L373" s="44"/>
      <c r="M373" s="234" t="s">
        <v>1</v>
      </c>
      <c r="N373" s="235" t="s">
        <v>42</v>
      </c>
      <c r="O373" s="91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6">
        <f>S373*H373</f>
        <v>0</v>
      </c>
      <c r="U373" s="237" t="s">
        <v>1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207</v>
      </c>
      <c r="AT373" s="238" t="s">
        <v>142</v>
      </c>
      <c r="AU373" s="238" t="s">
        <v>87</v>
      </c>
      <c r="AY373" s="17" t="s">
        <v>141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85</v>
      </c>
      <c r="BK373" s="239">
        <f>ROUND(I373*H373,2)</f>
        <v>0</v>
      </c>
      <c r="BL373" s="17" t="s">
        <v>207</v>
      </c>
      <c r="BM373" s="238" t="s">
        <v>1123</v>
      </c>
    </row>
    <row r="374" s="2" customFormat="1" ht="21.75" customHeight="1">
      <c r="A374" s="38"/>
      <c r="B374" s="39"/>
      <c r="C374" s="226" t="s">
        <v>385</v>
      </c>
      <c r="D374" s="226" t="s">
        <v>142</v>
      </c>
      <c r="E374" s="227" t="s">
        <v>1124</v>
      </c>
      <c r="F374" s="228" t="s">
        <v>1125</v>
      </c>
      <c r="G374" s="229" t="s">
        <v>145</v>
      </c>
      <c r="H374" s="230">
        <v>4</v>
      </c>
      <c r="I374" s="231"/>
      <c r="J374" s="232">
        <f>ROUND(I374*H374,2)</f>
        <v>0</v>
      </c>
      <c r="K374" s="233"/>
      <c r="L374" s="44"/>
      <c r="M374" s="234" t="s">
        <v>1</v>
      </c>
      <c r="N374" s="235" t="s">
        <v>42</v>
      </c>
      <c r="O374" s="91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6">
        <f>S374*H374</f>
        <v>0</v>
      </c>
      <c r="U374" s="237" t="s">
        <v>1</v>
      </c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8" t="s">
        <v>207</v>
      </c>
      <c r="AT374" s="238" t="s">
        <v>142</v>
      </c>
      <c r="AU374" s="238" t="s">
        <v>87</v>
      </c>
      <c r="AY374" s="17" t="s">
        <v>141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7" t="s">
        <v>85</v>
      </c>
      <c r="BK374" s="239">
        <f>ROUND(I374*H374,2)</f>
        <v>0</v>
      </c>
      <c r="BL374" s="17" t="s">
        <v>207</v>
      </c>
      <c r="BM374" s="238" t="s">
        <v>1126</v>
      </c>
    </row>
    <row r="375" s="2" customFormat="1" ht="21.75" customHeight="1">
      <c r="A375" s="38"/>
      <c r="B375" s="39"/>
      <c r="C375" s="241" t="s">
        <v>389</v>
      </c>
      <c r="D375" s="241" t="s">
        <v>532</v>
      </c>
      <c r="E375" s="242" t="s">
        <v>1127</v>
      </c>
      <c r="F375" s="243" t="s">
        <v>1128</v>
      </c>
      <c r="G375" s="244" t="s">
        <v>145</v>
      </c>
      <c r="H375" s="245">
        <v>4</v>
      </c>
      <c r="I375" s="246"/>
      <c r="J375" s="247">
        <f>ROUND(I375*H375,2)</f>
        <v>0</v>
      </c>
      <c r="K375" s="248"/>
      <c r="L375" s="249"/>
      <c r="M375" s="250" t="s">
        <v>1</v>
      </c>
      <c r="N375" s="251" t="s">
        <v>42</v>
      </c>
      <c r="O375" s="91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6">
        <f>S375*H375</f>
        <v>0</v>
      </c>
      <c r="U375" s="237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8" t="s">
        <v>276</v>
      </c>
      <c r="AT375" s="238" t="s">
        <v>532</v>
      </c>
      <c r="AU375" s="238" t="s">
        <v>87</v>
      </c>
      <c r="AY375" s="17" t="s">
        <v>141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7" t="s">
        <v>85</v>
      </c>
      <c r="BK375" s="239">
        <f>ROUND(I375*H375,2)</f>
        <v>0</v>
      </c>
      <c r="BL375" s="17" t="s">
        <v>207</v>
      </c>
      <c r="BM375" s="238" t="s">
        <v>1129</v>
      </c>
    </row>
    <row r="376" s="2" customFormat="1" ht="21.75" customHeight="1">
      <c r="A376" s="38"/>
      <c r="B376" s="39"/>
      <c r="C376" s="226" t="s">
        <v>393</v>
      </c>
      <c r="D376" s="226" t="s">
        <v>142</v>
      </c>
      <c r="E376" s="227" t="s">
        <v>1130</v>
      </c>
      <c r="F376" s="228" t="s">
        <v>1131</v>
      </c>
      <c r="G376" s="229" t="s">
        <v>145</v>
      </c>
      <c r="H376" s="230">
        <v>4</v>
      </c>
      <c r="I376" s="231"/>
      <c r="J376" s="232">
        <f>ROUND(I376*H376,2)</f>
        <v>0</v>
      </c>
      <c r="K376" s="233"/>
      <c r="L376" s="44"/>
      <c r="M376" s="234" t="s">
        <v>1</v>
      </c>
      <c r="N376" s="235" t="s">
        <v>42</v>
      </c>
      <c r="O376" s="91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6">
        <f>S376*H376</f>
        <v>0</v>
      </c>
      <c r="U376" s="237" t="s">
        <v>1</v>
      </c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8" t="s">
        <v>207</v>
      </c>
      <c r="AT376" s="238" t="s">
        <v>142</v>
      </c>
      <c r="AU376" s="238" t="s">
        <v>87</v>
      </c>
      <c r="AY376" s="17" t="s">
        <v>141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7" t="s">
        <v>85</v>
      </c>
      <c r="BK376" s="239">
        <f>ROUND(I376*H376,2)</f>
        <v>0</v>
      </c>
      <c r="BL376" s="17" t="s">
        <v>207</v>
      </c>
      <c r="BM376" s="238" t="s">
        <v>1132</v>
      </c>
    </row>
    <row r="377" s="2" customFormat="1" ht="21.75" customHeight="1">
      <c r="A377" s="38"/>
      <c r="B377" s="39"/>
      <c r="C377" s="241" t="s">
        <v>397</v>
      </c>
      <c r="D377" s="241" t="s">
        <v>532</v>
      </c>
      <c r="E377" s="242" t="s">
        <v>1133</v>
      </c>
      <c r="F377" s="243" t="s">
        <v>1134</v>
      </c>
      <c r="G377" s="244" t="s">
        <v>145</v>
      </c>
      <c r="H377" s="245">
        <v>4</v>
      </c>
      <c r="I377" s="246"/>
      <c r="J377" s="247">
        <f>ROUND(I377*H377,2)</f>
        <v>0</v>
      </c>
      <c r="K377" s="248"/>
      <c r="L377" s="249"/>
      <c r="M377" s="250" t="s">
        <v>1</v>
      </c>
      <c r="N377" s="251" t="s">
        <v>42</v>
      </c>
      <c r="O377" s="91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6">
        <f>S377*H377</f>
        <v>0</v>
      </c>
      <c r="U377" s="237" t="s">
        <v>1</v>
      </c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276</v>
      </c>
      <c r="AT377" s="238" t="s">
        <v>532</v>
      </c>
      <c r="AU377" s="238" t="s">
        <v>87</v>
      </c>
      <c r="AY377" s="17" t="s">
        <v>141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85</v>
      </c>
      <c r="BK377" s="239">
        <f>ROUND(I377*H377,2)</f>
        <v>0</v>
      </c>
      <c r="BL377" s="17" t="s">
        <v>207</v>
      </c>
      <c r="BM377" s="238" t="s">
        <v>1135</v>
      </c>
    </row>
    <row r="378" s="2" customFormat="1" ht="16.5" customHeight="1">
      <c r="A378" s="38"/>
      <c r="B378" s="39"/>
      <c r="C378" s="226" t="s">
        <v>401</v>
      </c>
      <c r="D378" s="226" t="s">
        <v>142</v>
      </c>
      <c r="E378" s="227" t="s">
        <v>1136</v>
      </c>
      <c r="F378" s="228" t="s">
        <v>1137</v>
      </c>
      <c r="G378" s="229" t="s">
        <v>145</v>
      </c>
      <c r="H378" s="230">
        <v>6</v>
      </c>
      <c r="I378" s="231"/>
      <c r="J378" s="232">
        <f>ROUND(I378*H378,2)</f>
        <v>0</v>
      </c>
      <c r="K378" s="233"/>
      <c r="L378" s="44"/>
      <c r="M378" s="234" t="s">
        <v>1</v>
      </c>
      <c r="N378" s="235" t="s">
        <v>42</v>
      </c>
      <c r="O378" s="91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6">
        <f>S378*H378</f>
        <v>0</v>
      </c>
      <c r="U378" s="237" t="s">
        <v>1</v>
      </c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8" t="s">
        <v>207</v>
      </c>
      <c r="AT378" s="238" t="s">
        <v>142</v>
      </c>
      <c r="AU378" s="238" t="s">
        <v>87</v>
      </c>
      <c r="AY378" s="17" t="s">
        <v>141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7" t="s">
        <v>85</v>
      </c>
      <c r="BK378" s="239">
        <f>ROUND(I378*H378,2)</f>
        <v>0</v>
      </c>
      <c r="BL378" s="17" t="s">
        <v>207</v>
      </c>
      <c r="BM378" s="238" t="s">
        <v>1138</v>
      </c>
    </row>
    <row r="379" s="2" customFormat="1" ht="21.75" customHeight="1">
      <c r="A379" s="38"/>
      <c r="B379" s="39"/>
      <c r="C379" s="226" t="s">
        <v>405</v>
      </c>
      <c r="D379" s="226" t="s">
        <v>142</v>
      </c>
      <c r="E379" s="227" t="s">
        <v>1139</v>
      </c>
      <c r="F379" s="228" t="s">
        <v>1140</v>
      </c>
      <c r="G379" s="229" t="s">
        <v>145</v>
      </c>
      <c r="H379" s="230">
        <v>3</v>
      </c>
      <c r="I379" s="231"/>
      <c r="J379" s="232">
        <f>ROUND(I379*H379,2)</f>
        <v>0</v>
      </c>
      <c r="K379" s="233"/>
      <c r="L379" s="44"/>
      <c r="M379" s="234" t="s">
        <v>1</v>
      </c>
      <c r="N379" s="235" t="s">
        <v>42</v>
      </c>
      <c r="O379" s="91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6">
        <f>S379*H379</f>
        <v>0</v>
      </c>
      <c r="U379" s="237" t="s">
        <v>1</v>
      </c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207</v>
      </c>
      <c r="AT379" s="238" t="s">
        <v>142</v>
      </c>
      <c r="AU379" s="238" t="s">
        <v>87</v>
      </c>
      <c r="AY379" s="17" t="s">
        <v>141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85</v>
      </c>
      <c r="BK379" s="239">
        <f>ROUND(I379*H379,2)</f>
        <v>0</v>
      </c>
      <c r="BL379" s="17" t="s">
        <v>207</v>
      </c>
      <c r="BM379" s="238" t="s">
        <v>1141</v>
      </c>
    </row>
    <row r="380" s="2" customFormat="1" ht="21.75" customHeight="1">
      <c r="A380" s="38"/>
      <c r="B380" s="39"/>
      <c r="C380" s="226" t="s">
        <v>146</v>
      </c>
      <c r="D380" s="226" t="s">
        <v>142</v>
      </c>
      <c r="E380" s="227" t="s">
        <v>1142</v>
      </c>
      <c r="F380" s="228" t="s">
        <v>1143</v>
      </c>
      <c r="G380" s="229" t="s">
        <v>539</v>
      </c>
      <c r="H380" s="230">
        <v>0.22900000000000001</v>
      </c>
      <c r="I380" s="231"/>
      <c r="J380" s="232">
        <f>ROUND(I380*H380,2)</f>
        <v>0</v>
      </c>
      <c r="K380" s="233"/>
      <c r="L380" s="44"/>
      <c r="M380" s="234" t="s">
        <v>1</v>
      </c>
      <c r="N380" s="235" t="s">
        <v>42</v>
      </c>
      <c r="O380" s="91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6">
        <f>S380*H380</f>
        <v>0</v>
      </c>
      <c r="U380" s="237" t="s">
        <v>1</v>
      </c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8" t="s">
        <v>207</v>
      </c>
      <c r="AT380" s="238" t="s">
        <v>142</v>
      </c>
      <c r="AU380" s="238" t="s">
        <v>87</v>
      </c>
      <c r="AY380" s="17" t="s">
        <v>141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7" t="s">
        <v>85</v>
      </c>
      <c r="BK380" s="239">
        <f>ROUND(I380*H380,2)</f>
        <v>0</v>
      </c>
      <c r="BL380" s="17" t="s">
        <v>207</v>
      </c>
      <c r="BM380" s="238" t="s">
        <v>1144</v>
      </c>
    </row>
    <row r="381" s="2" customFormat="1" ht="21.75" customHeight="1">
      <c r="A381" s="38"/>
      <c r="B381" s="39"/>
      <c r="C381" s="226" t="s">
        <v>412</v>
      </c>
      <c r="D381" s="226" t="s">
        <v>142</v>
      </c>
      <c r="E381" s="227" t="s">
        <v>1145</v>
      </c>
      <c r="F381" s="228" t="s">
        <v>1146</v>
      </c>
      <c r="G381" s="229" t="s">
        <v>303</v>
      </c>
      <c r="H381" s="240"/>
      <c r="I381" s="231"/>
      <c r="J381" s="232">
        <f>ROUND(I381*H381,2)</f>
        <v>0</v>
      </c>
      <c r="K381" s="233"/>
      <c r="L381" s="44"/>
      <c r="M381" s="234" t="s">
        <v>1</v>
      </c>
      <c r="N381" s="235" t="s">
        <v>42</v>
      </c>
      <c r="O381" s="91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6">
        <f>S381*H381</f>
        <v>0</v>
      </c>
      <c r="U381" s="237" t="s">
        <v>1</v>
      </c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8" t="s">
        <v>207</v>
      </c>
      <c r="AT381" s="238" t="s">
        <v>142</v>
      </c>
      <c r="AU381" s="238" t="s">
        <v>87</v>
      </c>
      <c r="AY381" s="17" t="s">
        <v>141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7" t="s">
        <v>85</v>
      </c>
      <c r="BK381" s="239">
        <f>ROUND(I381*H381,2)</f>
        <v>0</v>
      </c>
      <c r="BL381" s="17" t="s">
        <v>207</v>
      </c>
      <c r="BM381" s="238" t="s">
        <v>1147</v>
      </c>
    </row>
    <row r="382" s="2" customFormat="1" ht="21.75" customHeight="1">
      <c r="A382" s="38"/>
      <c r="B382" s="39"/>
      <c r="C382" s="226" t="s">
        <v>416</v>
      </c>
      <c r="D382" s="226" t="s">
        <v>142</v>
      </c>
      <c r="E382" s="227" t="s">
        <v>1148</v>
      </c>
      <c r="F382" s="228" t="s">
        <v>1149</v>
      </c>
      <c r="G382" s="229" t="s">
        <v>303</v>
      </c>
      <c r="H382" s="240"/>
      <c r="I382" s="231"/>
      <c r="J382" s="232">
        <f>ROUND(I382*H382,2)</f>
        <v>0</v>
      </c>
      <c r="K382" s="233"/>
      <c r="L382" s="44"/>
      <c r="M382" s="234" t="s">
        <v>1</v>
      </c>
      <c r="N382" s="235" t="s">
        <v>42</v>
      </c>
      <c r="O382" s="91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6">
        <f>S382*H382</f>
        <v>0</v>
      </c>
      <c r="U382" s="237" t="s">
        <v>1</v>
      </c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8" t="s">
        <v>207</v>
      </c>
      <c r="AT382" s="238" t="s">
        <v>142</v>
      </c>
      <c r="AU382" s="238" t="s">
        <v>87</v>
      </c>
      <c r="AY382" s="17" t="s">
        <v>141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7" t="s">
        <v>85</v>
      </c>
      <c r="BK382" s="239">
        <f>ROUND(I382*H382,2)</f>
        <v>0</v>
      </c>
      <c r="BL382" s="17" t="s">
        <v>207</v>
      </c>
      <c r="BM382" s="238" t="s">
        <v>1150</v>
      </c>
    </row>
    <row r="383" s="11" customFormat="1" ht="22.8" customHeight="1">
      <c r="A383" s="11"/>
      <c r="B383" s="212"/>
      <c r="C383" s="213"/>
      <c r="D383" s="214" t="s">
        <v>76</v>
      </c>
      <c r="E383" s="276" t="s">
        <v>305</v>
      </c>
      <c r="F383" s="276" t="s">
        <v>306</v>
      </c>
      <c r="G383" s="213"/>
      <c r="H383" s="213"/>
      <c r="I383" s="216"/>
      <c r="J383" s="277">
        <f>BK383</f>
        <v>0</v>
      </c>
      <c r="K383" s="213"/>
      <c r="L383" s="218"/>
      <c r="M383" s="219"/>
      <c r="N383" s="220"/>
      <c r="O383" s="220"/>
      <c r="P383" s="221">
        <f>SUM(P384:P387)</f>
        <v>0</v>
      </c>
      <c r="Q383" s="220"/>
      <c r="R383" s="221">
        <f>SUM(R384:R387)</f>
        <v>0</v>
      </c>
      <c r="S383" s="220"/>
      <c r="T383" s="221">
        <f>SUM(T384:T387)</f>
        <v>0</v>
      </c>
      <c r="U383" s="222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R383" s="223" t="s">
        <v>87</v>
      </c>
      <c r="AT383" s="224" t="s">
        <v>76</v>
      </c>
      <c r="AU383" s="224" t="s">
        <v>85</v>
      </c>
      <c r="AY383" s="223" t="s">
        <v>141</v>
      </c>
      <c r="BK383" s="225">
        <f>SUM(BK384:BK387)</f>
        <v>0</v>
      </c>
    </row>
    <row r="384" s="2" customFormat="1" ht="21.75" customHeight="1">
      <c r="A384" s="38"/>
      <c r="B384" s="39"/>
      <c r="C384" s="226" t="s">
        <v>420</v>
      </c>
      <c r="D384" s="226" t="s">
        <v>142</v>
      </c>
      <c r="E384" s="227" t="s">
        <v>1151</v>
      </c>
      <c r="F384" s="228" t="s">
        <v>1152</v>
      </c>
      <c r="G384" s="229" t="s">
        <v>1089</v>
      </c>
      <c r="H384" s="230">
        <v>16</v>
      </c>
      <c r="I384" s="231"/>
      <c r="J384" s="232">
        <f>ROUND(I384*H384,2)</f>
        <v>0</v>
      </c>
      <c r="K384" s="233"/>
      <c r="L384" s="44"/>
      <c r="M384" s="234" t="s">
        <v>1</v>
      </c>
      <c r="N384" s="235" t="s">
        <v>42</v>
      </c>
      <c r="O384" s="91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6">
        <f>S384*H384</f>
        <v>0</v>
      </c>
      <c r="U384" s="237" t="s">
        <v>1</v>
      </c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207</v>
      </c>
      <c r="AT384" s="238" t="s">
        <v>142</v>
      </c>
      <c r="AU384" s="238" t="s">
        <v>87</v>
      </c>
      <c r="AY384" s="17" t="s">
        <v>141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85</v>
      </c>
      <c r="BK384" s="239">
        <f>ROUND(I384*H384,2)</f>
        <v>0</v>
      </c>
      <c r="BL384" s="17" t="s">
        <v>207</v>
      </c>
      <c r="BM384" s="238" t="s">
        <v>1153</v>
      </c>
    </row>
    <row r="385" s="2" customFormat="1" ht="33" customHeight="1">
      <c r="A385" s="38"/>
      <c r="B385" s="39"/>
      <c r="C385" s="226" t="s">
        <v>424</v>
      </c>
      <c r="D385" s="226" t="s">
        <v>142</v>
      </c>
      <c r="E385" s="227" t="s">
        <v>1154</v>
      </c>
      <c r="F385" s="228" t="s">
        <v>1155</v>
      </c>
      <c r="G385" s="229" t="s">
        <v>1089</v>
      </c>
      <c r="H385" s="230">
        <v>16</v>
      </c>
      <c r="I385" s="231"/>
      <c r="J385" s="232">
        <f>ROUND(I385*H385,2)</f>
        <v>0</v>
      </c>
      <c r="K385" s="233"/>
      <c r="L385" s="44"/>
      <c r="M385" s="234" t="s">
        <v>1</v>
      </c>
      <c r="N385" s="235" t="s">
        <v>42</v>
      </c>
      <c r="O385" s="91"/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6">
        <f>S385*H385</f>
        <v>0</v>
      </c>
      <c r="U385" s="237" t="s">
        <v>1</v>
      </c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8" t="s">
        <v>207</v>
      </c>
      <c r="AT385" s="238" t="s">
        <v>142</v>
      </c>
      <c r="AU385" s="238" t="s">
        <v>87</v>
      </c>
      <c r="AY385" s="17" t="s">
        <v>141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7" t="s">
        <v>85</v>
      </c>
      <c r="BK385" s="239">
        <f>ROUND(I385*H385,2)</f>
        <v>0</v>
      </c>
      <c r="BL385" s="17" t="s">
        <v>207</v>
      </c>
      <c r="BM385" s="238" t="s">
        <v>1156</v>
      </c>
    </row>
    <row r="386" s="2" customFormat="1" ht="21.75" customHeight="1">
      <c r="A386" s="38"/>
      <c r="B386" s="39"/>
      <c r="C386" s="226" t="s">
        <v>428</v>
      </c>
      <c r="D386" s="226" t="s">
        <v>142</v>
      </c>
      <c r="E386" s="227" t="s">
        <v>312</v>
      </c>
      <c r="F386" s="228" t="s">
        <v>313</v>
      </c>
      <c r="G386" s="229" t="s">
        <v>303</v>
      </c>
      <c r="H386" s="240"/>
      <c r="I386" s="231"/>
      <c r="J386" s="232">
        <f>ROUND(I386*H386,2)</f>
        <v>0</v>
      </c>
      <c r="K386" s="233"/>
      <c r="L386" s="44"/>
      <c r="M386" s="234" t="s">
        <v>1</v>
      </c>
      <c r="N386" s="235" t="s">
        <v>42</v>
      </c>
      <c r="O386" s="91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6">
        <f>S386*H386</f>
        <v>0</v>
      </c>
      <c r="U386" s="237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8" t="s">
        <v>207</v>
      </c>
      <c r="AT386" s="238" t="s">
        <v>142</v>
      </c>
      <c r="AU386" s="238" t="s">
        <v>87</v>
      </c>
      <c r="AY386" s="17" t="s">
        <v>141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7" t="s">
        <v>85</v>
      </c>
      <c r="BK386" s="239">
        <f>ROUND(I386*H386,2)</f>
        <v>0</v>
      </c>
      <c r="BL386" s="17" t="s">
        <v>207</v>
      </c>
      <c r="BM386" s="238" t="s">
        <v>1157</v>
      </c>
    </row>
    <row r="387" s="2" customFormat="1" ht="21.75" customHeight="1">
      <c r="A387" s="38"/>
      <c r="B387" s="39"/>
      <c r="C387" s="226" t="s">
        <v>432</v>
      </c>
      <c r="D387" s="226" t="s">
        <v>142</v>
      </c>
      <c r="E387" s="227" t="s">
        <v>1158</v>
      </c>
      <c r="F387" s="228" t="s">
        <v>1159</v>
      </c>
      <c r="G387" s="229" t="s">
        <v>303</v>
      </c>
      <c r="H387" s="240"/>
      <c r="I387" s="231"/>
      <c r="J387" s="232">
        <f>ROUND(I387*H387,2)</f>
        <v>0</v>
      </c>
      <c r="K387" s="233"/>
      <c r="L387" s="44"/>
      <c r="M387" s="234" t="s">
        <v>1</v>
      </c>
      <c r="N387" s="235" t="s">
        <v>42</v>
      </c>
      <c r="O387" s="91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6">
        <f>S387*H387</f>
        <v>0</v>
      </c>
      <c r="U387" s="237" t="s">
        <v>1</v>
      </c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8" t="s">
        <v>207</v>
      </c>
      <c r="AT387" s="238" t="s">
        <v>142</v>
      </c>
      <c r="AU387" s="238" t="s">
        <v>87</v>
      </c>
      <c r="AY387" s="17" t="s">
        <v>141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7" t="s">
        <v>85</v>
      </c>
      <c r="BK387" s="239">
        <f>ROUND(I387*H387,2)</f>
        <v>0</v>
      </c>
      <c r="BL387" s="17" t="s">
        <v>207</v>
      </c>
      <c r="BM387" s="238" t="s">
        <v>1160</v>
      </c>
    </row>
    <row r="388" s="11" customFormat="1" ht="22.8" customHeight="1">
      <c r="A388" s="11"/>
      <c r="B388" s="212"/>
      <c r="C388" s="213"/>
      <c r="D388" s="214" t="s">
        <v>76</v>
      </c>
      <c r="E388" s="276" t="s">
        <v>315</v>
      </c>
      <c r="F388" s="276" t="s">
        <v>316</v>
      </c>
      <c r="G388" s="213"/>
      <c r="H388" s="213"/>
      <c r="I388" s="216"/>
      <c r="J388" s="277">
        <f>BK388</f>
        <v>0</v>
      </c>
      <c r="K388" s="213"/>
      <c r="L388" s="218"/>
      <c r="M388" s="219"/>
      <c r="N388" s="220"/>
      <c r="O388" s="220"/>
      <c r="P388" s="221">
        <f>SUM(P389:P439)</f>
        <v>0</v>
      </c>
      <c r="Q388" s="220"/>
      <c r="R388" s="221">
        <f>SUM(R389:R439)</f>
        <v>0</v>
      </c>
      <c r="S388" s="220"/>
      <c r="T388" s="221">
        <f>SUM(T389:T439)</f>
        <v>0</v>
      </c>
      <c r="U388" s="222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R388" s="223" t="s">
        <v>87</v>
      </c>
      <c r="AT388" s="224" t="s">
        <v>76</v>
      </c>
      <c r="AU388" s="224" t="s">
        <v>85</v>
      </c>
      <c r="AY388" s="223" t="s">
        <v>141</v>
      </c>
      <c r="BK388" s="225">
        <f>SUM(BK389:BK439)</f>
        <v>0</v>
      </c>
    </row>
    <row r="389" s="2" customFormat="1" ht="16.5" customHeight="1">
      <c r="A389" s="38"/>
      <c r="B389" s="39"/>
      <c r="C389" s="226" t="s">
        <v>436</v>
      </c>
      <c r="D389" s="226" t="s">
        <v>142</v>
      </c>
      <c r="E389" s="227" t="s">
        <v>1161</v>
      </c>
      <c r="F389" s="228" t="s">
        <v>1162</v>
      </c>
      <c r="G389" s="229" t="s">
        <v>827</v>
      </c>
      <c r="H389" s="230">
        <v>32</v>
      </c>
      <c r="I389" s="231"/>
      <c r="J389" s="232">
        <f>ROUND(I389*H389,2)</f>
        <v>0</v>
      </c>
      <c r="K389" s="233"/>
      <c r="L389" s="44"/>
      <c r="M389" s="234" t="s">
        <v>1</v>
      </c>
      <c r="N389" s="235" t="s">
        <v>42</v>
      </c>
      <c r="O389" s="91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6">
        <f>S389*H389</f>
        <v>0</v>
      </c>
      <c r="U389" s="237" t="s">
        <v>1</v>
      </c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207</v>
      </c>
      <c r="AT389" s="238" t="s">
        <v>142</v>
      </c>
      <c r="AU389" s="238" t="s">
        <v>87</v>
      </c>
      <c r="AY389" s="17" t="s">
        <v>141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85</v>
      </c>
      <c r="BK389" s="239">
        <f>ROUND(I389*H389,2)</f>
        <v>0</v>
      </c>
      <c r="BL389" s="17" t="s">
        <v>207</v>
      </c>
      <c r="BM389" s="238" t="s">
        <v>1163</v>
      </c>
    </row>
    <row r="390" s="2" customFormat="1" ht="21.75" customHeight="1">
      <c r="A390" s="38"/>
      <c r="B390" s="39"/>
      <c r="C390" s="226" t="s">
        <v>440</v>
      </c>
      <c r="D390" s="226" t="s">
        <v>142</v>
      </c>
      <c r="E390" s="227" t="s">
        <v>1164</v>
      </c>
      <c r="F390" s="228" t="s">
        <v>1165</v>
      </c>
      <c r="G390" s="229" t="s">
        <v>145</v>
      </c>
      <c r="H390" s="230">
        <v>1</v>
      </c>
      <c r="I390" s="231"/>
      <c r="J390" s="232">
        <f>ROUND(I390*H390,2)</f>
        <v>0</v>
      </c>
      <c r="K390" s="233"/>
      <c r="L390" s="44"/>
      <c r="M390" s="234" t="s">
        <v>1</v>
      </c>
      <c r="N390" s="235" t="s">
        <v>42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6">
        <f>S390*H390</f>
        <v>0</v>
      </c>
      <c r="U390" s="237" t="s">
        <v>1</v>
      </c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207</v>
      </c>
      <c r="AT390" s="238" t="s">
        <v>142</v>
      </c>
      <c r="AU390" s="238" t="s">
        <v>87</v>
      </c>
      <c r="AY390" s="17" t="s">
        <v>141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85</v>
      </c>
      <c r="BK390" s="239">
        <f>ROUND(I390*H390,2)</f>
        <v>0</v>
      </c>
      <c r="BL390" s="17" t="s">
        <v>207</v>
      </c>
      <c r="BM390" s="238" t="s">
        <v>1166</v>
      </c>
    </row>
    <row r="391" s="2" customFormat="1" ht="16.5" customHeight="1">
      <c r="A391" s="38"/>
      <c r="B391" s="39"/>
      <c r="C391" s="241" t="s">
        <v>444</v>
      </c>
      <c r="D391" s="241" t="s">
        <v>532</v>
      </c>
      <c r="E391" s="242" t="s">
        <v>1167</v>
      </c>
      <c r="F391" s="243" t="s">
        <v>1168</v>
      </c>
      <c r="G391" s="244" t="s">
        <v>245</v>
      </c>
      <c r="H391" s="245">
        <v>1</v>
      </c>
      <c r="I391" s="246"/>
      <c r="J391" s="247">
        <f>ROUND(I391*H391,2)</f>
        <v>0</v>
      </c>
      <c r="K391" s="248"/>
      <c r="L391" s="249"/>
      <c r="M391" s="250" t="s">
        <v>1</v>
      </c>
      <c r="N391" s="251" t="s">
        <v>42</v>
      </c>
      <c r="O391" s="91"/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6">
        <f>S391*H391</f>
        <v>0</v>
      </c>
      <c r="U391" s="237" t="s">
        <v>1</v>
      </c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8" t="s">
        <v>276</v>
      </c>
      <c r="AT391" s="238" t="s">
        <v>532</v>
      </c>
      <c r="AU391" s="238" t="s">
        <v>87</v>
      </c>
      <c r="AY391" s="17" t="s">
        <v>141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7" t="s">
        <v>85</v>
      </c>
      <c r="BK391" s="239">
        <f>ROUND(I391*H391,2)</f>
        <v>0</v>
      </c>
      <c r="BL391" s="17" t="s">
        <v>207</v>
      </c>
      <c r="BM391" s="238" t="s">
        <v>1169</v>
      </c>
    </row>
    <row r="392" s="2" customFormat="1" ht="21.75" customHeight="1">
      <c r="A392" s="38"/>
      <c r="B392" s="39"/>
      <c r="C392" s="226" t="s">
        <v>448</v>
      </c>
      <c r="D392" s="226" t="s">
        <v>142</v>
      </c>
      <c r="E392" s="227" t="s">
        <v>1170</v>
      </c>
      <c r="F392" s="228" t="s">
        <v>1171</v>
      </c>
      <c r="G392" s="229" t="s">
        <v>150</v>
      </c>
      <c r="H392" s="230">
        <v>566.5</v>
      </c>
      <c r="I392" s="231"/>
      <c r="J392" s="232">
        <f>ROUND(I392*H392,2)</f>
        <v>0</v>
      </c>
      <c r="K392" s="233"/>
      <c r="L392" s="44"/>
      <c r="M392" s="234" t="s">
        <v>1</v>
      </c>
      <c r="N392" s="235" t="s">
        <v>42</v>
      </c>
      <c r="O392" s="91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6">
        <f>S392*H392</f>
        <v>0</v>
      </c>
      <c r="U392" s="237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207</v>
      </c>
      <c r="AT392" s="238" t="s">
        <v>142</v>
      </c>
      <c r="AU392" s="238" t="s">
        <v>87</v>
      </c>
      <c r="AY392" s="17" t="s">
        <v>141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85</v>
      </c>
      <c r="BK392" s="239">
        <f>ROUND(I392*H392,2)</f>
        <v>0</v>
      </c>
      <c r="BL392" s="17" t="s">
        <v>207</v>
      </c>
      <c r="BM392" s="238" t="s">
        <v>1172</v>
      </c>
    </row>
    <row r="393" s="12" customFormat="1">
      <c r="A393" s="12"/>
      <c r="B393" s="252"/>
      <c r="C393" s="253"/>
      <c r="D393" s="254" t="s">
        <v>676</v>
      </c>
      <c r="E393" s="255" t="s">
        <v>1</v>
      </c>
      <c r="F393" s="256" t="s">
        <v>1014</v>
      </c>
      <c r="G393" s="253"/>
      <c r="H393" s="257">
        <v>20</v>
      </c>
      <c r="I393" s="258"/>
      <c r="J393" s="253"/>
      <c r="K393" s="253"/>
      <c r="L393" s="259"/>
      <c r="M393" s="260"/>
      <c r="N393" s="261"/>
      <c r="O393" s="261"/>
      <c r="P393" s="261"/>
      <c r="Q393" s="261"/>
      <c r="R393" s="261"/>
      <c r="S393" s="261"/>
      <c r="T393" s="261"/>
      <c r="U393" s="26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63" t="s">
        <v>676</v>
      </c>
      <c r="AU393" s="263" t="s">
        <v>87</v>
      </c>
      <c r="AV393" s="12" t="s">
        <v>87</v>
      </c>
      <c r="AW393" s="12" t="s">
        <v>34</v>
      </c>
      <c r="AX393" s="12" t="s">
        <v>77</v>
      </c>
      <c r="AY393" s="263" t="s">
        <v>141</v>
      </c>
    </row>
    <row r="394" s="12" customFormat="1">
      <c r="A394" s="12"/>
      <c r="B394" s="252"/>
      <c r="C394" s="253"/>
      <c r="D394" s="254" t="s">
        <v>676</v>
      </c>
      <c r="E394" s="255" t="s">
        <v>1</v>
      </c>
      <c r="F394" s="256" t="s">
        <v>1173</v>
      </c>
      <c r="G394" s="253"/>
      <c r="H394" s="257">
        <v>30</v>
      </c>
      <c r="I394" s="258"/>
      <c r="J394" s="253"/>
      <c r="K394" s="253"/>
      <c r="L394" s="259"/>
      <c r="M394" s="260"/>
      <c r="N394" s="261"/>
      <c r="O394" s="261"/>
      <c r="P394" s="261"/>
      <c r="Q394" s="261"/>
      <c r="R394" s="261"/>
      <c r="S394" s="261"/>
      <c r="T394" s="261"/>
      <c r="U394" s="26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63" t="s">
        <v>676</v>
      </c>
      <c r="AU394" s="263" t="s">
        <v>87</v>
      </c>
      <c r="AV394" s="12" t="s">
        <v>87</v>
      </c>
      <c r="AW394" s="12" t="s">
        <v>34</v>
      </c>
      <c r="AX394" s="12" t="s">
        <v>77</v>
      </c>
      <c r="AY394" s="263" t="s">
        <v>141</v>
      </c>
    </row>
    <row r="395" s="12" customFormat="1">
      <c r="A395" s="12"/>
      <c r="B395" s="252"/>
      <c r="C395" s="253"/>
      <c r="D395" s="254" t="s">
        <v>676</v>
      </c>
      <c r="E395" s="255" t="s">
        <v>1</v>
      </c>
      <c r="F395" s="256" t="s">
        <v>1016</v>
      </c>
      <c r="G395" s="253"/>
      <c r="H395" s="257">
        <v>15</v>
      </c>
      <c r="I395" s="258"/>
      <c r="J395" s="253"/>
      <c r="K395" s="253"/>
      <c r="L395" s="259"/>
      <c r="M395" s="260"/>
      <c r="N395" s="261"/>
      <c r="O395" s="261"/>
      <c r="P395" s="261"/>
      <c r="Q395" s="261"/>
      <c r="R395" s="261"/>
      <c r="S395" s="261"/>
      <c r="T395" s="261"/>
      <c r="U395" s="26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63" t="s">
        <v>676</v>
      </c>
      <c r="AU395" s="263" t="s">
        <v>87</v>
      </c>
      <c r="AV395" s="12" t="s">
        <v>87</v>
      </c>
      <c r="AW395" s="12" t="s">
        <v>34</v>
      </c>
      <c r="AX395" s="12" t="s">
        <v>77</v>
      </c>
      <c r="AY395" s="263" t="s">
        <v>141</v>
      </c>
    </row>
    <row r="396" s="12" customFormat="1">
      <c r="A396" s="12"/>
      <c r="B396" s="252"/>
      <c r="C396" s="253"/>
      <c r="D396" s="254" t="s">
        <v>676</v>
      </c>
      <c r="E396" s="255" t="s">
        <v>1</v>
      </c>
      <c r="F396" s="256" t="s">
        <v>1017</v>
      </c>
      <c r="G396" s="253"/>
      <c r="H396" s="257">
        <v>5</v>
      </c>
      <c r="I396" s="258"/>
      <c r="J396" s="253"/>
      <c r="K396" s="253"/>
      <c r="L396" s="259"/>
      <c r="M396" s="260"/>
      <c r="N396" s="261"/>
      <c r="O396" s="261"/>
      <c r="P396" s="261"/>
      <c r="Q396" s="261"/>
      <c r="R396" s="261"/>
      <c r="S396" s="261"/>
      <c r="T396" s="261"/>
      <c r="U396" s="26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63" t="s">
        <v>676</v>
      </c>
      <c r="AU396" s="263" t="s">
        <v>87</v>
      </c>
      <c r="AV396" s="12" t="s">
        <v>87</v>
      </c>
      <c r="AW396" s="12" t="s">
        <v>34</v>
      </c>
      <c r="AX396" s="12" t="s">
        <v>77</v>
      </c>
      <c r="AY396" s="263" t="s">
        <v>141</v>
      </c>
    </row>
    <row r="397" s="12" customFormat="1">
      <c r="A397" s="12"/>
      <c r="B397" s="252"/>
      <c r="C397" s="253"/>
      <c r="D397" s="254" t="s">
        <v>676</v>
      </c>
      <c r="E397" s="255" t="s">
        <v>1</v>
      </c>
      <c r="F397" s="256" t="s">
        <v>1018</v>
      </c>
      <c r="G397" s="253"/>
      <c r="H397" s="257">
        <v>5</v>
      </c>
      <c r="I397" s="258"/>
      <c r="J397" s="253"/>
      <c r="K397" s="253"/>
      <c r="L397" s="259"/>
      <c r="M397" s="260"/>
      <c r="N397" s="261"/>
      <c r="O397" s="261"/>
      <c r="P397" s="261"/>
      <c r="Q397" s="261"/>
      <c r="R397" s="261"/>
      <c r="S397" s="261"/>
      <c r="T397" s="261"/>
      <c r="U397" s="26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63" t="s">
        <v>676</v>
      </c>
      <c r="AU397" s="263" t="s">
        <v>87</v>
      </c>
      <c r="AV397" s="12" t="s">
        <v>87</v>
      </c>
      <c r="AW397" s="12" t="s">
        <v>34</v>
      </c>
      <c r="AX397" s="12" t="s">
        <v>77</v>
      </c>
      <c r="AY397" s="263" t="s">
        <v>141</v>
      </c>
    </row>
    <row r="398" s="12" customFormat="1">
      <c r="A398" s="12"/>
      <c r="B398" s="252"/>
      <c r="C398" s="253"/>
      <c r="D398" s="254" t="s">
        <v>676</v>
      </c>
      <c r="E398" s="255" t="s">
        <v>1</v>
      </c>
      <c r="F398" s="256" t="s">
        <v>1019</v>
      </c>
      <c r="G398" s="253"/>
      <c r="H398" s="257">
        <v>10.5</v>
      </c>
      <c r="I398" s="258"/>
      <c r="J398" s="253"/>
      <c r="K398" s="253"/>
      <c r="L398" s="259"/>
      <c r="M398" s="260"/>
      <c r="N398" s="261"/>
      <c r="O398" s="261"/>
      <c r="P398" s="261"/>
      <c r="Q398" s="261"/>
      <c r="R398" s="261"/>
      <c r="S398" s="261"/>
      <c r="T398" s="261"/>
      <c r="U398" s="26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63" t="s">
        <v>676</v>
      </c>
      <c r="AU398" s="263" t="s">
        <v>87</v>
      </c>
      <c r="AV398" s="12" t="s">
        <v>87</v>
      </c>
      <c r="AW398" s="12" t="s">
        <v>34</v>
      </c>
      <c r="AX398" s="12" t="s">
        <v>77</v>
      </c>
      <c r="AY398" s="263" t="s">
        <v>141</v>
      </c>
    </row>
    <row r="399" s="12" customFormat="1">
      <c r="A399" s="12"/>
      <c r="B399" s="252"/>
      <c r="C399" s="253"/>
      <c r="D399" s="254" t="s">
        <v>676</v>
      </c>
      <c r="E399" s="255" t="s">
        <v>1</v>
      </c>
      <c r="F399" s="256" t="s">
        <v>1020</v>
      </c>
      <c r="G399" s="253"/>
      <c r="H399" s="257">
        <v>10.5</v>
      </c>
      <c r="I399" s="258"/>
      <c r="J399" s="253"/>
      <c r="K399" s="253"/>
      <c r="L399" s="259"/>
      <c r="M399" s="260"/>
      <c r="N399" s="261"/>
      <c r="O399" s="261"/>
      <c r="P399" s="261"/>
      <c r="Q399" s="261"/>
      <c r="R399" s="261"/>
      <c r="S399" s="261"/>
      <c r="T399" s="261"/>
      <c r="U399" s="26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63" t="s">
        <v>676</v>
      </c>
      <c r="AU399" s="263" t="s">
        <v>87</v>
      </c>
      <c r="AV399" s="12" t="s">
        <v>87</v>
      </c>
      <c r="AW399" s="12" t="s">
        <v>34</v>
      </c>
      <c r="AX399" s="12" t="s">
        <v>77</v>
      </c>
      <c r="AY399" s="263" t="s">
        <v>141</v>
      </c>
    </row>
    <row r="400" s="12" customFormat="1">
      <c r="A400" s="12"/>
      <c r="B400" s="252"/>
      <c r="C400" s="253"/>
      <c r="D400" s="254" t="s">
        <v>676</v>
      </c>
      <c r="E400" s="255" t="s">
        <v>1</v>
      </c>
      <c r="F400" s="256" t="s">
        <v>1007</v>
      </c>
      <c r="G400" s="253"/>
      <c r="H400" s="257">
        <v>5</v>
      </c>
      <c r="I400" s="258"/>
      <c r="J400" s="253"/>
      <c r="K400" s="253"/>
      <c r="L400" s="259"/>
      <c r="M400" s="260"/>
      <c r="N400" s="261"/>
      <c r="O400" s="261"/>
      <c r="P400" s="261"/>
      <c r="Q400" s="261"/>
      <c r="R400" s="261"/>
      <c r="S400" s="261"/>
      <c r="T400" s="261"/>
      <c r="U400" s="26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63" t="s">
        <v>676</v>
      </c>
      <c r="AU400" s="263" t="s">
        <v>87</v>
      </c>
      <c r="AV400" s="12" t="s">
        <v>87</v>
      </c>
      <c r="AW400" s="12" t="s">
        <v>34</v>
      </c>
      <c r="AX400" s="12" t="s">
        <v>77</v>
      </c>
      <c r="AY400" s="263" t="s">
        <v>141</v>
      </c>
    </row>
    <row r="401" s="12" customFormat="1">
      <c r="A401" s="12"/>
      <c r="B401" s="252"/>
      <c r="C401" s="253"/>
      <c r="D401" s="254" t="s">
        <v>676</v>
      </c>
      <c r="E401" s="255" t="s">
        <v>1</v>
      </c>
      <c r="F401" s="256" t="s">
        <v>1008</v>
      </c>
      <c r="G401" s="253"/>
      <c r="H401" s="257">
        <v>15</v>
      </c>
      <c r="I401" s="258"/>
      <c r="J401" s="253"/>
      <c r="K401" s="253"/>
      <c r="L401" s="259"/>
      <c r="M401" s="260"/>
      <c r="N401" s="261"/>
      <c r="O401" s="261"/>
      <c r="P401" s="261"/>
      <c r="Q401" s="261"/>
      <c r="R401" s="261"/>
      <c r="S401" s="261"/>
      <c r="T401" s="261"/>
      <c r="U401" s="26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63" t="s">
        <v>676</v>
      </c>
      <c r="AU401" s="263" t="s">
        <v>87</v>
      </c>
      <c r="AV401" s="12" t="s">
        <v>87</v>
      </c>
      <c r="AW401" s="12" t="s">
        <v>34</v>
      </c>
      <c r="AX401" s="12" t="s">
        <v>77</v>
      </c>
      <c r="AY401" s="263" t="s">
        <v>141</v>
      </c>
    </row>
    <row r="402" s="12" customFormat="1">
      <c r="A402" s="12"/>
      <c r="B402" s="252"/>
      <c r="C402" s="253"/>
      <c r="D402" s="254" t="s">
        <v>676</v>
      </c>
      <c r="E402" s="255" t="s">
        <v>1</v>
      </c>
      <c r="F402" s="256" t="s">
        <v>1009</v>
      </c>
      <c r="G402" s="253"/>
      <c r="H402" s="257">
        <v>5</v>
      </c>
      <c r="I402" s="258"/>
      <c r="J402" s="253"/>
      <c r="K402" s="253"/>
      <c r="L402" s="259"/>
      <c r="M402" s="260"/>
      <c r="N402" s="261"/>
      <c r="O402" s="261"/>
      <c r="P402" s="261"/>
      <c r="Q402" s="261"/>
      <c r="R402" s="261"/>
      <c r="S402" s="261"/>
      <c r="T402" s="261"/>
      <c r="U402" s="26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63" t="s">
        <v>676</v>
      </c>
      <c r="AU402" s="263" t="s">
        <v>87</v>
      </c>
      <c r="AV402" s="12" t="s">
        <v>87</v>
      </c>
      <c r="AW402" s="12" t="s">
        <v>34</v>
      </c>
      <c r="AX402" s="12" t="s">
        <v>77</v>
      </c>
      <c r="AY402" s="263" t="s">
        <v>141</v>
      </c>
    </row>
    <row r="403" s="12" customFormat="1">
      <c r="A403" s="12"/>
      <c r="B403" s="252"/>
      <c r="C403" s="253"/>
      <c r="D403" s="254" t="s">
        <v>676</v>
      </c>
      <c r="E403" s="255" t="s">
        <v>1</v>
      </c>
      <c r="F403" s="256" t="s">
        <v>1010</v>
      </c>
      <c r="G403" s="253"/>
      <c r="H403" s="257">
        <v>36</v>
      </c>
      <c r="I403" s="258"/>
      <c r="J403" s="253"/>
      <c r="K403" s="253"/>
      <c r="L403" s="259"/>
      <c r="M403" s="260"/>
      <c r="N403" s="261"/>
      <c r="O403" s="261"/>
      <c r="P403" s="261"/>
      <c r="Q403" s="261"/>
      <c r="R403" s="261"/>
      <c r="S403" s="261"/>
      <c r="T403" s="261"/>
      <c r="U403" s="26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63" t="s">
        <v>676</v>
      </c>
      <c r="AU403" s="263" t="s">
        <v>87</v>
      </c>
      <c r="AV403" s="12" t="s">
        <v>87</v>
      </c>
      <c r="AW403" s="12" t="s">
        <v>34</v>
      </c>
      <c r="AX403" s="12" t="s">
        <v>77</v>
      </c>
      <c r="AY403" s="263" t="s">
        <v>141</v>
      </c>
    </row>
    <row r="404" s="12" customFormat="1">
      <c r="A404" s="12"/>
      <c r="B404" s="252"/>
      <c r="C404" s="253"/>
      <c r="D404" s="254" t="s">
        <v>676</v>
      </c>
      <c r="E404" s="255" t="s">
        <v>1</v>
      </c>
      <c r="F404" s="256" t="s">
        <v>1024</v>
      </c>
      <c r="G404" s="253"/>
      <c r="H404" s="257">
        <v>64</v>
      </c>
      <c r="I404" s="258"/>
      <c r="J404" s="253"/>
      <c r="K404" s="253"/>
      <c r="L404" s="259"/>
      <c r="M404" s="260"/>
      <c r="N404" s="261"/>
      <c r="O404" s="261"/>
      <c r="P404" s="261"/>
      <c r="Q404" s="261"/>
      <c r="R404" s="261"/>
      <c r="S404" s="261"/>
      <c r="T404" s="261"/>
      <c r="U404" s="26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63" t="s">
        <v>676</v>
      </c>
      <c r="AU404" s="263" t="s">
        <v>87</v>
      </c>
      <c r="AV404" s="12" t="s">
        <v>87</v>
      </c>
      <c r="AW404" s="12" t="s">
        <v>34</v>
      </c>
      <c r="AX404" s="12" t="s">
        <v>77</v>
      </c>
      <c r="AY404" s="263" t="s">
        <v>141</v>
      </c>
    </row>
    <row r="405" s="12" customFormat="1">
      <c r="A405" s="12"/>
      <c r="B405" s="252"/>
      <c r="C405" s="253"/>
      <c r="D405" s="254" t="s">
        <v>676</v>
      </c>
      <c r="E405" s="255" t="s">
        <v>1</v>
      </c>
      <c r="F405" s="256" t="s">
        <v>1174</v>
      </c>
      <c r="G405" s="253"/>
      <c r="H405" s="257">
        <v>10</v>
      </c>
      <c r="I405" s="258"/>
      <c r="J405" s="253"/>
      <c r="K405" s="253"/>
      <c r="L405" s="259"/>
      <c r="M405" s="260"/>
      <c r="N405" s="261"/>
      <c r="O405" s="261"/>
      <c r="P405" s="261"/>
      <c r="Q405" s="261"/>
      <c r="R405" s="261"/>
      <c r="S405" s="261"/>
      <c r="T405" s="261"/>
      <c r="U405" s="26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63" t="s">
        <v>676</v>
      </c>
      <c r="AU405" s="263" t="s">
        <v>87</v>
      </c>
      <c r="AV405" s="12" t="s">
        <v>87</v>
      </c>
      <c r="AW405" s="12" t="s">
        <v>34</v>
      </c>
      <c r="AX405" s="12" t="s">
        <v>77</v>
      </c>
      <c r="AY405" s="263" t="s">
        <v>141</v>
      </c>
    </row>
    <row r="406" s="12" customFormat="1">
      <c r="A406" s="12"/>
      <c r="B406" s="252"/>
      <c r="C406" s="253"/>
      <c r="D406" s="254" t="s">
        <v>676</v>
      </c>
      <c r="E406" s="255" t="s">
        <v>1</v>
      </c>
      <c r="F406" s="256" t="s">
        <v>1026</v>
      </c>
      <c r="G406" s="253"/>
      <c r="H406" s="257">
        <v>39</v>
      </c>
      <c r="I406" s="258"/>
      <c r="J406" s="253"/>
      <c r="K406" s="253"/>
      <c r="L406" s="259"/>
      <c r="M406" s="260"/>
      <c r="N406" s="261"/>
      <c r="O406" s="261"/>
      <c r="P406" s="261"/>
      <c r="Q406" s="261"/>
      <c r="R406" s="261"/>
      <c r="S406" s="261"/>
      <c r="T406" s="261"/>
      <c r="U406" s="26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63" t="s">
        <v>676</v>
      </c>
      <c r="AU406" s="263" t="s">
        <v>87</v>
      </c>
      <c r="AV406" s="12" t="s">
        <v>87</v>
      </c>
      <c r="AW406" s="12" t="s">
        <v>34</v>
      </c>
      <c r="AX406" s="12" t="s">
        <v>77</v>
      </c>
      <c r="AY406" s="263" t="s">
        <v>141</v>
      </c>
    </row>
    <row r="407" s="12" customFormat="1">
      <c r="A407" s="12"/>
      <c r="B407" s="252"/>
      <c r="C407" s="253"/>
      <c r="D407" s="254" t="s">
        <v>676</v>
      </c>
      <c r="E407" s="255" t="s">
        <v>1</v>
      </c>
      <c r="F407" s="256" t="s">
        <v>1027</v>
      </c>
      <c r="G407" s="253"/>
      <c r="H407" s="257">
        <v>9</v>
      </c>
      <c r="I407" s="258"/>
      <c r="J407" s="253"/>
      <c r="K407" s="253"/>
      <c r="L407" s="259"/>
      <c r="M407" s="260"/>
      <c r="N407" s="261"/>
      <c r="O407" s="261"/>
      <c r="P407" s="261"/>
      <c r="Q407" s="261"/>
      <c r="R407" s="261"/>
      <c r="S407" s="261"/>
      <c r="T407" s="261"/>
      <c r="U407" s="26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63" t="s">
        <v>676</v>
      </c>
      <c r="AU407" s="263" t="s">
        <v>87</v>
      </c>
      <c r="AV407" s="12" t="s">
        <v>87</v>
      </c>
      <c r="AW407" s="12" t="s">
        <v>34</v>
      </c>
      <c r="AX407" s="12" t="s">
        <v>77</v>
      </c>
      <c r="AY407" s="263" t="s">
        <v>141</v>
      </c>
    </row>
    <row r="408" s="12" customFormat="1">
      <c r="A408" s="12"/>
      <c r="B408" s="252"/>
      <c r="C408" s="253"/>
      <c r="D408" s="254" t="s">
        <v>676</v>
      </c>
      <c r="E408" s="255" t="s">
        <v>1</v>
      </c>
      <c r="F408" s="256" t="s">
        <v>1028</v>
      </c>
      <c r="G408" s="253"/>
      <c r="H408" s="257">
        <v>13</v>
      </c>
      <c r="I408" s="258"/>
      <c r="J408" s="253"/>
      <c r="K408" s="253"/>
      <c r="L408" s="259"/>
      <c r="M408" s="260"/>
      <c r="N408" s="261"/>
      <c r="O408" s="261"/>
      <c r="P408" s="261"/>
      <c r="Q408" s="261"/>
      <c r="R408" s="261"/>
      <c r="S408" s="261"/>
      <c r="T408" s="261"/>
      <c r="U408" s="26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63" t="s">
        <v>676</v>
      </c>
      <c r="AU408" s="263" t="s">
        <v>87</v>
      </c>
      <c r="AV408" s="12" t="s">
        <v>87</v>
      </c>
      <c r="AW408" s="12" t="s">
        <v>34</v>
      </c>
      <c r="AX408" s="12" t="s">
        <v>77</v>
      </c>
      <c r="AY408" s="263" t="s">
        <v>141</v>
      </c>
    </row>
    <row r="409" s="12" customFormat="1">
      <c r="A409" s="12"/>
      <c r="B409" s="252"/>
      <c r="C409" s="253"/>
      <c r="D409" s="254" t="s">
        <v>676</v>
      </c>
      <c r="E409" s="255" t="s">
        <v>1</v>
      </c>
      <c r="F409" s="256" t="s">
        <v>1029</v>
      </c>
      <c r="G409" s="253"/>
      <c r="H409" s="257">
        <v>18</v>
      </c>
      <c r="I409" s="258"/>
      <c r="J409" s="253"/>
      <c r="K409" s="253"/>
      <c r="L409" s="259"/>
      <c r="M409" s="260"/>
      <c r="N409" s="261"/>
      <c r="O409" s="261"/>
      <c r="P409" s="261"/>
      <c r="Q409" s="261"/>
      <c r="R409" s="261"/>
      <c r="S409" s="261"/>
      <c r="T409" s="261"/>
      <c r="U409" s="26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63" t="s">
        <v>676</v>
      </c>
      <c r="AU409" s="263" t="s">
        <v>87</v>
      </c>
      <c r="AV409" s="12" t="s">
        <v>87</v>
      </c>
      <c r="AW409" s="12" t="s">
        <v>34</v>
      </c>
      <c r="AX409" s="12" t="s">
        <v>77</v>
      </c>
      <c r="AY409" s="263" t="s">
        <v>141</v>
      </c>
    </row>
    <row r="410" s="12" customFormat="1">
      <c r="A410" s="12"/>
      <c r="B410" s="252"/>
      <c r="C410" s="253"/>
      <c r="D410" s="254" t="s">
        <v>676</v>
      </c>
      <c r="E410" s="255" t="s">
        <v>1</v>
      </c>
      <c r="F410" s="256" t="s">
        <v>1030</v>
      </c>
      <c r="G410" s="253"/>
      <c r="H410" s="257">
        <v>18</v>
      </c>
      <c r="I410" s="258"/>
      <c r="J410" s="253"/>
      <c r="K410" s="253"/>
      <c r="L410" s="259"/>
      <c r="M410" s="260"/>
      <c r="N410" s="261"/>
      <c r="O410" s="261"/>
      <c r="P410" s="261"/>
      <c r="Q410" s="261"/>
      <c r="R410" s="261"/>
      <c r="S410" s="261"/>
      <c r="T410" s="261"/>
      <c r="U410" s="26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63" t="s">
        <v>676</v>
      </c>
      <c r="AU410" s="263" t="s">
        <v>87</v>
      </c>
      <c r="AV410" s="12" t="s">
        <v>87</v>
      </c>
      <c r="AW410" s="12" t="s">
        <v>34</v>
      </c>
      <c r="AX410" s="12" t="s">
        <v>77</v>
      </c>
      <c r="AY410" s="263" t="s">
        <v>141</v>
      </c>
    </row>
    <row r="411" s="12" customFormat="1">
      <c r="A411" s="12"/>
      <c r="B411" s="252"/>
      <c r="C411" s="253"/>
      <c r="D411" s="254" t="s">
        <v>676</v>
      </c>
      <c r="E411" s="255" t="s">
        <v>1</v>
      </c>
      <c r="F411" s="256" t="s">
        <v>1031</v>
      </c>
      <c r="G411" s="253"/>
      <c r="H411" s="257">
        <v>18</v>
      </c>
      <c r="I411" s="258"/>
      <c r="J411" s="253"/>
      <c r="K411" s="253"/>
      <c r="L411" s="259"/>
      <c r="M411" s="260"/>
      <c r="N411" s="261"/>
      <c r="O411" s="261"/>
      <c r="P411" s="261"/>
      <c r="Q411" s="261"/>
      <c r="R411" s="261"/>
      <c r="S411" s="261"/>
      <c r="T411" s="261"/>
      <c r="U411" s="26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63" t="s">
        <v>676</v>
      </c>
      <c r="AU411" s="263" t="s">
        <v>87</v>
      </c>
      <c r="AV411" s="12" t="s">
        <v>87</v>
      </c>
      <c r="AW411" s="12" t="s">
        <v>34</v>
      </c>
      <c r="AX411" s="12" t="s">
        <v>77</v>
      </c>
      <c r="AY411" s="263" t="s">
        <v>141</v>
      </c>
    </row>
    <row r="412" s="12" customFormat="1">
      <c r="A412" s="12"/>
      <c r="B412" s="252"/>
      <c r="C412" s="253"/>
      <c r="D412" s="254" t="s">
        <v>676</v>
      </c>
      <c r="E412" s="255" t="s">
        <v>1</v>
      </c>
      <c r="F412" s="256" t="s">
        <v>1032</v>
      </c>
      <c r="G412" s="253"/>
      <c r="H412" s="257">
        <v>40.5</v>
      </c>
      <c r="I412" s="258"/>
      <c r="J412" s="253"/>
      <c r="K412" s="253"/>
      <c r="L412" s="259"/>
      <c r="M412" s="260"/>
      <c r="N412" s="261"/>
      <c r="O412" s="261"/>
      <c r="P412" s="261"/>
      <c r="Q412" s="261"/>
      <c r="R412" s="261"/>
      <c r="S412" s="261"/>
      <c r="T412" s="261"/>
      <c r="U412" s="26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63" t="s">
        <v>676</v>
      </c>
      <c r="AU412" s="263" t="s">
        <v>87</v>
      </c>
      <c r="AV412" s="12" t="s">
        <v>87</v>
      </c>
      <c r="AW412" s="12" t="s">
        <v>34</v>
      </c>
      <c r="AX412" s="12" t="s">
        <v>77</v>
      </c>
      <c r="AY412" s="263" t="s">
        <v>141</v>
      </c>
    </row>
    <row r="413" s="12" customFormat="1">
      <c r="A413" s="12"/>
      <c r="B413" s="252"/>
      <c r="C413" s="253"/>
      <c r="D413" s="254" t="s">
        <v>676</v>
      </c>
      <c r="E413" s="255" t="s">
        <v>1</v>
      </c>
      <c r="F413" s="256" t="s">
        <v>1033</v>
      </c>
      <c r="G413" s="253"/>
      <c r="H413" s="257">
        <v>30</v>
      </c>
      <c r="I413" s="258"/>
      <c r="J413" s="253"/>
      <c r="K413" s="253"/>
      <c r="L413" s="259"/>
      <c r="M413" s="260"/>
      <c r="N413" s="261"/>
      <c r="O413" s="261"/>
      <c r="P413" s="261"/>
      <c r="Q413" s="261"/>
      <c r="R413" s="261"/>
      <c r="S413" s="261"/>
      <c r="T413" s="261"/>
      <c r="U413" s="26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63" t="s">
        <v>676</v>
      </c>
      <c r="AU413" s="263" t="s">
        <v>87</v>
      </c>
      <c r="AV413" s="12" t="s">
        <v>87</v>
      </c>
      <c r="AW413" s="12" t="s">
        <v>34</v>
      </c>
      <c r="AX413" s="12" t="s">
        <v>77</v>
      </c>
      <c r="AY413" s="263" t="s">
        <v>141</v>
      </c>
    </row>
    <row r="414" s="12" customFormat="1">
      <c r="A414" s="12"/>
      <c r="B414" s="252"/>
      <c r="C414" s="253"/>
      <c r="D414" s="254" t="s">
        <v>676</v>
      </c>
      <c r="E414" s="255" t="s">
        <v>1</v>
      </c>
      <c r="F414" s="256" t="s">
        <v>1034</v>
      </c>
      <c r="G414" s="253"/>
      <c r="H414" s="257">
        <v>150</v>
      </c>
      <c r="I414" s="258"/>
      <c r="J414" s="253"/>
      <c r="K414" s="253"/>
      <c r="L414" s="259"/>
      <c r="M414" s="260"/>
      <c r="N414" s="261"/>
      <c r="O414" s="261"/>
      <c r="P414" s="261"/>
      <c r="Q414" s="261"/>
      <c r="R414" s="261"/>
      <c r="S414" s="261"/>
      <c r="T414" s="261"/>
      <c r="U414" s="26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63" t="s">
        <v>676</v>
      </c>
      <c r="AU414" s="263" t="s">
        <v>87</v>
      </c>
      <c r="AV414" s="12" t="s">
        <v>87</v>
      </c>
      <c r="AW414" s="12" t="s">
        <v>34</v>
      </c>
      <c r="AX414" s="12" t="s">
        <v>77</v>
      </c>
      <c r="AY414" s="263" t="s">
        <v>141</v>
      </c>
    </row>
    <row r="415" s="15" customFormat="1">
      <c r="A415" s="15"/>
      <c r="B415" s="288"/>
      <c r="C415" s="289"/>
      <c r="D415" s="254" t="s">
        <v>676</v>
      </c>
      <c r="E415" s="290" t="s">
        <v>1</v>
      </c>
      <c r="F415" s="291" t="s">
        <v>865</v>
      </c>
      <c r="G415" s="289"/>
      <c r="H415" s="292">
        <v>566.5</v>
      </c>
      <c r="I415" s="293"/>
      <c r="J415" s="289"/>
      <c r="K415" s="289"/>
      <c r="L415" s="294"/>
      <c r="M415" s="295"/>
      <c r="N415" s="296"/>
      <c r="O415" s="296"/>
      <c r="P415" s="296"/>
      <c r="Q415" s="296"/>
      <c r="R415" s="296"/>
      <c r="S415" s="296"/>
      <c r="T415" s="296"/>
      <c r="U415" s="297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98" t="s">
        <v>676</v>
      </c>
      <c r="AU415" s="298" t="s">
        <v>87</v>
      </c>
      <c r="AV415" s="15" t="s">
        <v>156</v>
      </c>
      <c r="AW415" s="15" t="s">
        <v>34</v>
      </c>
      <c r="AX415" s="15" t="s">
        <v>85</v>
      </c>
      <c r="AY415" s="298" t="s">
        <v>141</v>
      </c>
    </row>
    <row r="416" s="2" customFormat="1" ht="16.5" customHeight="1">
      <c r="A416" s="38"/>
      <c r="B416" s="39"/>
      <c r="C416" s="226" t="s">
        <v>452</v>
      </c>
      <c r="D416" s="226" t="s">
        <v>142</v>
      </c>
      <c r="E416" s="227" t="s">
        <v>1175</v>
      </c>
      <c r="F416" s="228" t="s">
        <v>1176</v>
      </c>
      <c r="G416" s="229" t="s">
        <v>245</v>
      </c>
      <c r="H416" s="230">
        <v>15</v>
      </c>
      <c r="I416" s="231"/>
      <c r="J416" s="232">
        <f>ROUND(I416*H416,2)</f>
        <v>0</v>
      </c>
      <c r="K416" s="233"/>
      <c r="L416" s="44"/>
      <c r="M416" s="234" t="s">
        <v>1</v>
      </c>
      <c r="N416" s="235" t="s">
        <v>42</v>
      </c>
      <c r="O416" s="91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6">
        <f>S416*H416</f>
        <v>0</v>
      </c>
      <c r="U416" s="237" t="s">
        <v>1</v>
      </c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8" t="s">
        <v>207</v>
      </c>
      <c r="AT416" s="238" t="s">
        <v>142</v>
      </c>
      <c r="AU416" s="238" t="s">
        <v>87</v>
      </c>
      <c r="AY416" s="17" t="s">
        <v>141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7" t="s">
        <v>85</v>
      </c>
      <c r="BK416" s="239">
        <f>ROUND(I416*H416,2)</f>
        <v>0</v>
      </c>
      <c r="BL416" s="17" t="s">
        <v>207</v>
      </c>
      <c r="BM416" s="238" t="s">
        <v>1177</v>
      </c>
    </row>
    <row r="417" s="2" customFormat="1" ht="16.5" customHeight="1">
      <c r="A417" s="38"/>
      <c r="B417" s="39"/>
      <c r="C417" s="241" t="s">
        <v>456</v>
      </c>
      <c r="D417" s="241" t="s">
        <v>532</v>
      </c>
      <c r="E417" s="242" t="s">
        <v>1178</v>
      </c>
      <c r="F417" s="243" t="s">
        <v>1179</v>
      </c>
      <c r="G417" s="244" t="s">
        <v>150</v>
      </c>
      <c r="H417" s="245">
        <v>679.79999999999995</v>
      </c>
      <c r="I417" s="246"/>
      <c r="J417" s="247">
        <f>ROUND(I417*H417,2)</f>
        <v>0</v>
      </c>
      <c r="K417" s="248"/>
      <c r="L417" s="249"/>
      <c r="M417" s="250" t="s">
        <v>1</v>
      </c>
      <c r="N417" s="251" t="s">
        <v>42</v>
      </c>
      <c r="O417" s="91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6">
        <f>S417*H417</f>
        <v>0</v>
      </c>
      <c r="U417" s="237" t="s">
        <v>1</v>
      </c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8" t="s">
        <v>276</v>
      </c>
      <c r="AT417" s="238" t="s">
        <v>532</v>
      </c>
      <c r="AU417" s="238" t="s">
        <v>87</v>
      </c>
      <c r="AY417" s="17" t="s">
        <v>141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7" t="s">
        <v>85</v>
      </c>
      <c r="BK417" s="239">
        <f>ROUND(I417*H417,2)</f>
        <v>0</v>
      </c>
      <c r="BL417" s="17" t="s">
        <v>207</v>
      </c>
      <c r="BM417" s="238" t="s">
        <v>1180</v>
      </c>
    </row>
    <row r="418" s="2" customFormat="1" ht="21.75" customHeight="1">
      <c r="A418" s="38"/>
      <c r="B418" s="39"/>
      <c r="C418" s="226" t="s">
        <v>460</v>
      </c>
      <c r="D418" s="226" t="s">
        <v>142</v>
      </c>
      <c r="E418" s="227" t="s">
        <v>1181</v>
      </c>
      <c r="F418" s="228" t="s">
        <v>1182</v>
      </c>
      <c r="G418" s="229" t="s">
        <v>145</v>
      </c>
      <c r="H418" s="230">
        <v>46</v>
      </c>
      <c r="I418" s="231"/>
      <c r="J418" s="232">
        <f>ROUND(I418*H418,2)</f>
        <v>0</v>
      </c>
      <c r="K418" s="233"/>
      <c r="L418" s="44"/>
      <c r="M418" s="234" t="s">
        <v>1</v>
      </c>
      <c r="N418" s="235" t="s">
        <v>42</v>
      </c>
      <c r="O418" s="91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6">
        <f>S418*H418</f>
        <v>0</v>
      </c>
      <c r="U418" s="237" t="s">
        <v>1</v>
      </c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8" t="s">
        <v>207</v>
      </c>
      <c r="AT418" s="238" t="s">
        <v>142</v>
      </c>
      <c r="AU418" s="238" t="s">
        <v>87</v>
      </c>
      <c r="AY418" s="17" t="s">
        <v>141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7" t="s">
        <v>85</v>
      </c>
      <c r="BK418" s="239">
        <f>ROUND(I418*H418,2)</f>
        <v>0</v>
      </c>
      <c r="BL418" s="17" t="s">
        <v>207</v>
      </c>
      <c r="BM418" s="238" t="s">
        <v>1183</v>
      </c>
    </row>
    <row r="419" s="2" customFormat="1" ht="33" customHeight="1">
      <c r="A419" s="38"/>
      <c r="B419" s="39"/>
      <c r="C419" s="226" t="s">
        <v>464</v>
      </c>
      <c r="D419" s="226" t="s">
        <v>142</v>
      </c>
      <c r="E419" s="227" t="s">
        <v>1184</v>
      </c>
      <c r="F419" s="228" t="s">
        <v>1185</v>
      </c>
      <c r="G419" s="229" t="s">
        <v>145</v>
      </c>
      <c r="H419" s="230">
        <v>1</v>
      </c>
      <c r="I419" s="231"/>
      <c r="J419" s="232">
        <f>ROUND(I419*H419,2)</f>
        <v>0</v>
      </c>
      <c r="K419" s="233"/>
      <c r="L419" s="44"/>
      <c r="M419" s="234" t="s">
        <v>1</v>
      </c>
      <c r="N419" s="235" t="s">
        <v>42</v>
      </c>
      <c r="O419" s="91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6">
        <f>S419*H419</f>
        <v>0</v>
      </c>
      <c r="U419" s="237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207</v>
      </c>
      <c r="AT419" s="238" t="s">
        <v>142</v>
      </c>
      <c r="AU419" s="238" t="s">
        <v>87</v>
      </c>
      <c r="AY419" s="17" t="s">
        <v>141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85</v>
      </c>
      <c r="BK419" s="239">
        <f>ROUND(I419*H419,2)</f>
        <v>0</v>
      </c>
      <c r="BL419" s="17" t="s">
        <v>207</v>
      </c>
      <c r="BM419" s="238" t="s">
        <v>1186</v>
      </c>
    </row>
    <row r="420" s="2" customFormat="1" ht="21.75" customHeight="1">
      <c r="A420" s="38"/>
      <c r="B420" s="39"/>
      <c r="C420" s="241" t="s">
        <v>467</v>
      </c>
      <c r="D420" s="241" t="s">
        <v>532</v>
      </c>
      <c r="E420" s="242" t="s">
        <v>1187</v>
      </c>
      <c r="F420" s="243" t="s">
        <v>1188</v>
      </c>
      <c r="G420" s="244" t="s">
        <v>145</v>
      </c>
      <c r="H420" s="245">
        <v>1</v>
      </c>
      <c r="I420" s="246"/>
      <c r="J420" s="247">
        <f>ROUND(I420*H420,2)</f>
        <v>0</v>
      </c>
      <c r="K420" s="248"/>
      <c r="L420" s="249"/>
      <c r="M420" s="250" t="s">
        <v>1</v>
      </c>
      <c r="N420" s="251" t="s">
        <v>42</v>
      </c>
      <c r="O420" s="91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6">
        <f>S420*H420</f>
        <v>0</v>
      </c>
      <c r="U420" s="237" t="s">
        <v>1</v>
      </c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8" t="s">
        <v>276</v>
      </c>
      <c r="AT420" s="238" t="s">
        <v>532</v>
      </c>
      <c r="AU420" s="238" t="s">
        <v>87</v>
      </c>
      <c r="AY420" s="17" t="s">
        <v>141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7" t="s">
        <v>85</v>
      </c>
      <c r="BK420" s="239">
        <f>ROUND(I420*H420,2)</f>
        <v>0</v>
      </c>
      <c r="BL420" s="17" t="s">
        <v>207</v>
      </c>
      <c r="BM420" s="238" t="s">
        <v>1189</v>
      </c>
    </row>
    <row r="421" s="2" customFormat="1" ht="21.75" customHeight="1">
      <c r="A421" s="38"/>
      <c r="B421" s="39"/>
      <c r="C421" s="241" t="s">
        <v>473</v>
      </c>
      <c r="D421" s="241" t="s">
        <v>532</v>
      </c>
      <c r="E421" s="242" t="s">
        <v>1190</v>
      </c>
      <c r="F421" s="243" t="s">
        <v>430</v>
      </c>
      <c r="G421" s="244" t="s">
        <v>145</v>
      </c>
      <c r="H421" s="245">
        <v>1</v>
      </c>
      <c r="I421" s="246"/>
      <c r="J421" s="247">
        <f>ROUND(I421*H421,2)</f>
        <v>0</v>
      </c>
      <c r="K421" s="248"/>
      <c r="L421" s="249"/>
      <c r="M421" s="250" t="s">
        <v>1</v>
      </c>
      <c r="N421" s="251" t="s">
        <v>42</v>
      </c>
      <c r="O421" s="91"/>
      <c r="P421" s="236">
        <f>O421*H421</f>
        <v>0</v>
      </c>
      <c r="Q421" s="236">
        <v>0</v>
      </c>
      <c r="R421" s="236">
        <f>Q421*H421</f>
        <v>0</v>
      </c>
      <c r="S421" s="236">
        <v>0</v>
      </c>
      <c r="T421" s="236">
        <f>S421*H421</f>
        <v>0</v>
      </c>
      <c r="U421" s="237" t="s">
        <v>1</v>
      </c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8" t="s">
        <v>276</v>
      </c>
      <c r="AT421" s="238" t="s">
        <v>532</v>
      </c>
      <c r="AU421" s="238" t="s">
        <v>87</v>
      </c>
      <c r="AY421" s="17" t="s">
        <v>141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7" t="s">
        <v>85</v>
      </c>
      <c r="BK421" s="239">
        <f>ROUND(I421*H421,2)</f>
        <v>0</v>
      </c>
      <c r="BL421" s="17" t="s">
        <v>207</v>
      </c>
      <c r="BM421" s="238" t="s">
        <v>1191</v>
      </c>
    </row>
    <row r="422" s="2" customFormat="1" ht="16.5" customHeight="1">
      <c r="A422" s="38"/>
      <c r="B422" s="39"/>
      <c r="C422" s="241" t="s">
        <v>477</v>
      </c>
      <c r="D422" s="241" t="s">
        <v>532</v>
      </c>
      <c r="E422" s="242" t="s">
        <v>1192</v>
      </c>
      <c r="F422" s="243" t="s">
        <v>399</v>
      </c>
      <c r="G422" s="244" t="s">
        <v>145</v>
      </c>
      <c r="H422" s="245">
        <v>40</v>
      </c>
      <c r="I422" s="246"/>
      <c r="J422" s="247">
        <f>ROUND(I422*H422,2)</f>
        <v>0</v>
      </c>
      <c r="K422" s="248"/>
      <c r="L422" s="249"/>
      <c r="M422" s="250" t="s">
        <v>1</v>
      </c>
      <c r="N422" s="251" t="s">
        <v>42</v>
      </c>
      <c r="O422" s="91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6">
        <f>S422*H422</f>
        <v>0</v>
      </c>
      <c r="U422" s="237" t="s">
        <v>1</v>
      </c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8" t="s">
        <v>276</v>
      </c>
      <c r="AT422" s="238" t="s">
        <v>532</v>
      </c>
      <c r="AU422" s="238" t="s">
        <v>87</v>
      </c>
      <c r="AY422" s="17" t="s">
        <v>141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7" t="s">
        <v>85</v>
      </c>
      <c r="BK422" s="239">
        <f>ROUND(I422*H422,2)</f>
        <v>0</v>
      </c>
      <c r="BL422" s="17" t="s">
        <v>207</v>
      </c>
      <c r="BM422" s="238" t="s">
        <v>1193</v>
      </c>
    </row>
    <row r="423" s="2" customFormat="1" ht="16.5" customHeight="1">
      <c r="A423" s="38"/>
      <c r="B423" s="39"/>
      <c r="C423" s="241" t="s">
        <v>481</v>
      </c>
      <c r="D423" s="241" t="s">
        <v>532</v>
      </c>
      <c r="E423" s="242" t="s">
        <v>1194</v>
      </c>
      <c r="F423" s="243" t="s">
        <v>1195</v>
      </c>
      <c r="G423" s="244" t="s">
        <v>145</v>
      </c>
      <c r="H423" s="245">
        <v>2</v>
      </c>
      <c r="I423" s="246"/>
      <c r="J423" s="247">
        <f>ROUND(I423*H423,2)</f>
        <v>0</v>
      </c>
      <c r="K423" s="248"/>
      <c r="L423" s="249"/>
      <c r="M423" s="250" t="s">
        <v>1</v>
      </c>
      <c r="N423" s="251" t="s">
        <v>42</v>
      </c>
      <c r="O423" s="91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6">
        <f>S423*H423</f>
        <v>0</v>
      </c>
      <c r="U423" s="237" t="s">
        <v>1</v>
      </c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8" t="s">
        <v>276</v>
      </c>
      <c r="AT423" s="238" t="s">
        <v>532</v>
      </c>
      <c r="AU423" s="238" t="s">
        <v>87</v>
      </c>
      <c r="AY423" s="17" t="s">
        <v>141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7" t="s">
        <v>85</v>
      </c>
      <c r="BK423" s="239">
        <f>ROUND(I423*H423,2)</f>
        <v>0</v>
      </c>
      <c r="BL423" s="17" t="s">
        <v>207</v>
      </c>
      <c r="BM423" s="238" t="s">
        <v>1196</v>
      </c>
    </row>
    <row r="424" s="2" customFormat="1" ht="16.5" customHeight="1">
      <c r="A424" s="38"/>
      <c r="B424" s="39"/>
      <c r="C424" s="241" t="s">
        <v>485</v>
      </c>
      <c r="D424" s="241" t="s">
        <v>532</v>
      </c>
      <c r="E424" s="242" t="s">
        <v>1197</v>
      </c>
      <c r="F424" s="243" t="s">
        <v>1198</v>
      </c>
      <c r="G424" s="244" t="s">
        <v>145</v>
      </c>
      <c r="H424" s="245">
        <v>1</v>
      </c>
      <c r="I424" s="246"/>
      <c r="J424" s="247">
        <f>ROUND(I424*H424,2)</f>
        <v>0</v>
      </c>
      <c r="K424" s="248"/>
      <c r="L424" s="249"/>
      <c r="M424" s="250" t="s">
        <v>1</v>
      </c>
      <c r="N424" s="251" t="s">
        <v>42</v>
      </c>
      <c r="O424" s="91"/>
      <c r="P424" s="236">
        <f>O424*H424</f>
        <v>0</v>
      </c>
      <c r="Q424" s="236">
        <v>0</v>
      </c>
      <c r="R424" s="236">
        <f>Q424*H424</f>
        <v>0</v>
      </c>
      <c r="S424" s="236">
        <v>0</v>
      </c>
      <c r="T424" s="236">
        <f>S424*H424</f>
        <v>0</v>
      </c>
      <c r="U424" s="237" t="s">
        <v>1</v>
      </c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8" t="s">
        <v>276</v>
      </c>
      <c r="AT424" s="238" t="s">
        <v>532</v>
      </c>
      <c r="AU424" s="238" t="s">
        <v>87</v>
      </c>
      <c r="AY424" s="17" t="s">
        <v>141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7" t="s">
        <v>85</v>
      </c>
      <c r="BK424" s="239">
        <f>ROUND(I424*H424,2)</f>
        <v>0</v>
      </c>
      <c r="BL424" s="17" t="s">
        <v>207</v>
      </c>
      <c r="BM424" s="238" t="s">
        <v>1199</v>
      </c>
    </row>
    <row r="425" s="2" customFormat="1" ht="33" customHeight="1">
      <c r="A425" s="38"/>
      <c r="B425" s="39"/>
      <c r="C425" s="226" t="s">
        <v>489</v>
      </c>
      <c r="D425" s="226" t="s">
        <v>142</v>
      </c>
      <c r="E425" s="227" t="s">
        <v>1200</v>
      </c>
      <c r="F425" s="228" t="s">
        <v>1201</v>
      </c>
      <c r="G425" s="229" t="s">
        <v>145</v>
      </c>
      <c r="H425" s="230">
        <v>45</v>
      </c>
      <c r="I425" s="231"/>
      <c r="J425" s="232">
        <f>ROUND(I425*H425,2)</f>
        <v>0</v>
      </c>
      <c r="K425" s="233"/>
      <c r="L425" s="44"/>
      <c r="M425" s="234" t="s">
        <v>1</v>
      </c>
      <c r="N425" s="235" t="s">
        <v>42</v>
      </c>
      <c r="O425" s="91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6">
        <f>S425*H425</f>
        <v>0</v>
      </c>
      <c r="U425" s="237" t="s">
        <v>1</v>
      </c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8" t="s">
        <v>207</v>
      </c>
      <c r="AT425" s="238" t="s">
        <v>142</v>
      </c>
      <c r="AU425" s="238" t="s">
        <v>87</v>
      </c>
      <c r="AY425" s="17" t="s">
        <v>141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7" t="s">
        <v>85</v>
      </c>
      <c r="BK425" s="239">
        <f>ROUND(I425*H425,2)</f>
        <v>0</v>
      </c>
      <c r="BL425" s="17" t="s">
        <v>207</v>
      </c>
      <c r="BM425" s="238" t="s">
        <v>1202</v>
      </c>
    </row>
    <row r="426" s="2" customFormat="1" ht="16.5" customHeight="1">
      <c r="A426" s="38"/>
      <c r="B426" s="39"/>
      <c r="C426" s="241" t="s">
        <v>493</v>
      </c>
      <c r="D426" s="241" t="s">
        <v>532</v>
      </c>
      <c r="E426" s="242" t="s">
        <v>1203</v>
      </c>
      <c r="F426" s="243" t="s">
        <v>1204</v>
      </c>
      <c r="G426" s="244" t="s">
        <v>145</v>
      </c>
      <c r="H426" s="245">
        <v>45</v>
      </c>
      <c r="I426" s="246"/>
      <c r="J426" s="247">
        <f>ROUND(I426*H426,2)</f>
        <v>0</v>
      </c>
      <c r="K426" s="248"/>
      <c r="L426" s="249"/>
      <c r="M426" s="250" t="s">
        <v>1</v>
      </c>
      <c r="N426" s="251" t="s">
        <v>42</v>
      </c>
      <c r="O426" s="91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6">
        <f>S426*H426</f>
        <v>0</v>
      </c>
      <c r="U426" s="237" t="s">
        <v>1</v>
      </c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8" t="s">
        <v>276</v>
      </c>
      <c r="AT426" s="238" t="s">
        <v>532</v>
      </c>
      <c r="AU426" s="238" t="s">
        <v>87</v>
      </c>
      <c r="AY426" s="17" t="s">
        <v>141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7" t="s">
        <v>85</v>
      </c>
      <c r="BK426" s="239">
        <f>ROUND(I426*H426,2)</f>
        <v>0</v>
      </c>
      <c r="BL426" s="17" t="s">
        <v>207</v>
      </c>
      <c r="BM426" s="238" t="s">
        <v>1205</v>
      </c>
    </row>
    <row r="427" s="2" customFormat="1" ht="33" customHeight="1">
      <c r="A427" s="38"/>
      <c r="B427" s="39"/>
      <c r="C427" s="226" t="s">
        <v>497</v>
      </c>
      <c r="D427" s="226" t="s">
        <v>142</v>
      </c>
      <c r="E427" s="227" t="s">
        <v>1200</v>
      </c>
      <c r="F427" s="228" t="s">
        <v>1201</v>
      </c>
      <c r="G427" s="229" t="s">
        <v>145</v>
      </c>
      <c r="H427" s="230">
        <v>48</v>
      </c>
      <c r="I427" s="231"/>
      <c r="J427" s="232">
        <f>ROUND(I427*H427,2)</f>
        <v>0</v>
      </c>
      <c r="K427" s="233"/>
      <c r="L427" s="44"/>
      <c r="M427" s="234" t="s">
        <v>1</v>
      </c>
      <c r="N427" s="235" t="s">
        <v>42</v>
      </c>
      <c r="O427" s="91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6">
        <f>S427*H427</f>
        <v>0</v>
      </c>
      <c r="U427" s="237" t="s">
        <v>1</v>
      </c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8" t="s">
        <v>207</v>
      </c>
      <c r="AT427" s="238" t="s">
        <v>142</v>
      </c>
      <c r="AU427" s="238" t="s">
        <v>87</v>
      </c>
      <c r="AY427" s="17" t="s">
        <v>141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7" t="s">
        <v>85</v>
      </c>
      <c r="BK427" s="239">
        <f>ROUND(I427*H427,2)</f>
        <v>0</v>
      </c>
      <c r="BL427" s="17" t="s">
        <v>207</v>
      </c>
      <c r="BM427" s="238" t="s">
        <v>1206</v>
      </c>
    </row>
    <row r="428" s="2" customFormat="1" ht="16.5" customHeight="1">
      <c r="A428" s="38"/>
      <c r="B428" s="39"/>
      <c r="C428" s="241" t="s">
        <v>501</v>
      </c>
      <c r="D428" s="241" t="s">
        <v>532</v>
      </c>
      <c r="E428" s="242" t="s">
        <v>1207</v>
      </c>
      <c r="F428" s="243" t="s">
        <v>1208</v>
      </c>
      <c r="G428" s="244" t="s">
        <v>145</v>
      </c>
      <c r="H428" s="245">
        <v>48</v>
      </c>
      <c r="I428" s="246"/>
      <c r="J428" s="247">
        <f>ROUND(I428*H428,2)</f>
        <v>0</v>
      </c>
      <c r="K428" s="248"/>
      <c r="L428" s="249"/>
      <c r="M428" s="250" t="s">
        <v>1</v>
      </c>
      <c r="N428" s="251" t="s">
        <v>42</v>
      </c>
      <c r="O428" s="91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6">
        <f>S428*H428</f>
        <v>0</v>
      </c>
      <c r="U428" s="237" t="s">
        <v>1</v>
      </c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276</v>
      </c>
      <c r="AT428" s="238" t="s">
        <v>532</v>
      </c>
      <c r="AU428" s="238" t="s">
        <v>87</v>
      </c>
      <c r="AY428" s="17" t="s">
        <v>141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85</v>
      </c>
      <c r="BK428" s="239">
        <f>ROUND(I428*H428,2)</f>
        <v>0</v>
      </c>
      <c r="BL428" s="17" t="s">
        <v>207</v>
      </c>
      <c r="BM428" s="238" t="s">
        <v>1209</v>
      </c>
    </row>
    <row r="429" s="2" customFormat="1" ht="21.75" customHeight="1">
      <c r="A429" s="38"/>
      <c r="B429" s="39"/>
      <c r="C429" s="226" t="s">
        <v>505</v>
      </c>
      <c r="D429" s="226" t="s">
        <v>142</v>
      </c>
      <c r="E429" s="227" t="s">
        <v>1210</v>
      </c>
      <c r="F429" s="228" t="s">
        <v>1211</v>
      </c>
      <c r="G429" s="229" t="s">
        <v>145</v>
      </c>
      <c r="H429" s="230">
        <v>6</v>
      </c>
      <c r="I429" s="231"/>
      <c r="J429" s="232">
        <f>ROUND(I429*H429,2)</f>
        <v>0</v>
      </c>
      <c r="K429" s="233"/>
      <c r="L429" s="44"/>
      <c r="M429" s="234" t="s">
        <v>1</v>
      </c>
      <c r="N429" s="235" t="s">
        <v>42</v>
      </c>
      <c r="O429" s="91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6">
        <f>S429*H429</f>
        <v>0</v>
      </c>
      <c r="U429" s="237" t="s">
        <v>1</v>
      </c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8" t="s">
        <v>207</v>
      </c>
      <c r="AT429" s="238" t="s">
        <v>142</v>
      </c>
      <c r="AU429" s="238" t="s">
        <v>87</v>
      </c>
      <c r="AY429" s="17" t="s">
        <v>141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7" t="s">
        <v>85</v>
      </c>
      <c r="BK429" s="239">
        <f>ROUND(I429*H429,2)</f>
        <v>0</v>
      </c>
      <c r="BL429" s="17" t="s">
        <v>207</v>
      </c>
      <c r="BM429" s="238" t="s">
        <v>1212</v>
      </c>
    </row>
    <row r="430" s="2" customFormat="1" ht="21.75" customHeight="1">
      <c r="A430" s="38"/>
      <c r="B430" s="39"/>
      <c r="C430" s="241" t="s">
        <v>509</v>
      </c>
      <c r="D430" s="241" t="s">
        <v>532</v>
      </c>
      <c r="E430" s="242" t="s">
        <v>1213</v>
      </c>
      <c r="F430" s="243" t="s">
        <v>1214</v>
      </c>
      <c r="G430" s="244" t="s">
        <v>145</v>
      </c>
      <c r="H430" s="245">
        <v>6</v>
      </c>
      <c r="I430" s="246"/>
      <c r="J430" s="247">
        <f>ROUND(I430*H430,2)</f>
        <v>0</v>
      </c>
      <c r="K430" s="248"/>
      <c r="L430" s="249"/>
      <c r="M430" s="250" t="s">
        <v>1</v>
      </c>
      <c r="N430" s="251" t="s">
        <v>42</v>
      </c>
      <c r="O430" s="91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6">
        <f>S430*H430</f>
        <v>0</v>
      </c>
      <c r="U430" s="237" t="s">
        <v>1</v>
      </c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8" t="s">
        <v>276</v>
      </c>
      <c r="AT430" s="238" t="s">
        <v>532</v>
      </c>
      <c r="AU430" s="238" t="s">
        <v>87</v>
      </c>
      <c r="AY430" s="17" t="s">
        <v>141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7" t="s">
        <v>85</v>
      </c>
      <c r="BK430" s="239">
        <f>ROUND(I430*H430,2)</f>
        <v>0</v>
      </c>
      <c r="BL430" s="17" t="s">
        <v>207</v>
      </c>
      <c r="BM430" s="238" t="s">
        <v>1215</v>
      </c>
    </row>
    <row r="431" s="2" customFormat="1" ht="21.75" customHeight="1">
      <c r="A431" s="38"/>
      <c r="B431" s="39"/>
      <c r="C431" s="226" t="s">
        <v>513</v>
      </c>
      <c r="D431" s="226" t="s">
        <v>142</v>
      </c>
      <c r="E431" s="227" t="s">
        <v>1216</v>
      </c>
      <c r="F431" s="228" t="s">
        <v>1217</v>
      </c>
      <c r="G431" s="229" t="s">
        <v>145</v>
      </c>
      <c r="H431" s="230">
        <v>6</v>
      </c>
      <c r="I431" s="231"/>
      <c r="J431" s="232">
        <f>ROUND(I431*H431,2)</f>
        <v>0</v>
      </c>
      <c r="K431" s="233"/>
      <c r="L431" s="44"/>
      <c r="M431" s="234" t="s">
        <v>1</v>
      </c>
      <c r="N431" s="235" t="s">
        <v>42</v>
      </c>
      <c r="O431" s="91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6">
        <f>S431*H431</f>
        <v>0</v>
      </c>
      <c r="U431" s="237" t="s">
        <v>1</v>
      </c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8" t="s">
        <v>207</v>
      </c>
      <c r="AT431" s="238" t="s">
        <v>142</v>
      </c>
      <c r="AU431" s="238" t="s">
        <v>87</v>
      </c>
      <c r="AY431" s="17" t="s">
        <v>141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7" t="s">
        <v>85</v>
      </c>
      <c r="BK431" s="239">
        <f>ROUND(I431*H431,2)</f>
        <v>0</v>
      </c>
      <c r="BL431" s="17" t="s">
        <v>207</v>
      </c>
      <c r="BM431" s="238" t="s">
        <v>1218</v>
      </c>
    </row>
    <row r="432" s="2" customFormat="1" ht="33" customHeight="1">
      <c r="A432" s="38"/>
      <c r="B432" s="39"/>
      <c r="C432" s="226" t="s">
        <v>517</v>
      </c>
      <c r="D432" s="226" t="s">
        <v>142</v>
      </c>
      <c r="E432" s="227" t="s">
        <v>1219</v>
      </c>
      <c r="F432" s="228" t="s">
        <v>1220</v>
      </c>
      <c r="G432" s="229" t="s">
        <v>145</v>
      </c>
      <c r="H432" s="230">
        <v>34</v>
      </c>
      <c r="I432" s="231"/>
      <c r="J432" s="232">
        <f>ROUND(I432*H432,2)</f>
        <v>0</v>
      </c>
      <c r="K432" s="233"/>
      <c r="L432" s="44"/>
      <c r="M432" s="234" t="s">
        <v>1</v>
      </c>
      <c r="N432" s="235" t="s">
        <v>42</v>
      </c>
      <c r="O432" s="91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6">
        <f>S432*H432</f>
        <v>0</v>
      </c>
      <c r="U432" s="237" t="s">
        <v>1</v>
      </c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8" t="s">
        <v>207</v>
      </c>
      <c r="AT432" s="238" t="s">
        <v>142</v>
      </c>
      <c r="AU432" s="238" t="s">
        <v>87</v>
      </c>
      <c r="AY432" s="17" t="s">
        <v>141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7" t="s">
        <v>85</v>
      </c>
      <c r="BK432" s="239">
        <f>ROUND(I432*H432,2)</f>
        <v>0</v>
      </c>
      <c r="BL432" s="17" t="s">
        <v>207</v>
      </c>
      <c r="BM432" s="238" t="s">
        <v>1221</v>
      </c>
    </row>
    <row r="433" s="2" customFormat="1" ht="21.75" customHeight="1">
      <c r="A433" s="38"/>
      <c r="B433" s="39"/>
      <c r="C433" s="241" t="s">
        <v>523</v>
      </c>
      <c r="D433" s="241" t="s">
        <v>532</v>
      </c>
      <c r="E433" s="242" t="s">
        <v>1222</v>
      </c>
      <c r="F433" s="243" t="s">
        <v>1223</v>
      </c>
      <c r="G433" s="244" t="s">
        <v>145</v>
      </c>
      <c r="H433" s="245">
        <v>34</v>
      </c>
      <c r="I433" s="246"/>
      <c r="J433" s="247">
        <f>ROUND(I433*H433,2)</f>
        <v>0</v>
      </c>
      <c r="K433" s="248"/>
      <c r="L433" s="249"/>
      <c r="M433" s="250" t="s">
        <v>1</v>
      </c>
      <c r="N433" s="251" t="s">
        <v>42</v>
      </c>
      <c r="O433" s="91"/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6">
        <f>S433*H433</f>
        <v>0</v>
      </c>
      <c r="U433" s="237" t="s">
        <v>1</v>
      </c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8" t="s">
        <v>276</v>
      </c>
      <c r="AT433" s="238" t="s">
        <v>532</v>
      </c>
      <c r="AU433" s="238" t="s">
        <v>87</v>
      </c>
      <c r="AY433" s="17" t="s">
        <v>141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7" t="s">
        <v>85</v>
      </c>
      <c r="BK433" s="239">
        <f>ROUND(I433*H433,2)</f>
        <v>0</v>
      </c>
      <c r="BL433" s="17" t="s">
        <v>207</v>
      </c>
      <c r="BM433" s="238" t="s">
        <v>1224</v>
      </c>
    </row>
    <row r="434" s="2" customFormat="1" ht="16.5" customHeight="1">
      <c r="A434" s="38"/>
      <c r="B434" s="39"/>
      <c r="C434" s="226" t="s">
        <v>527</v>
      </c>
      <c r="D434" s="226" t="s">
        <v>142</v>
      </c>
      <c r="E434" s="227" t="s">
        <v>1225</v>
      </c>
      <c r="F434" s="228" t="s">
        <v>1226</v>
      </c>
      <c r="G434" s="229" t="s">
        <v>827</v>
      </c>
      <c r="H434" s="230">
        <v>51</v>
      </c>
      <c r="I434" s="231"/>
      <c r="J434" s="232">
        <f>ROUND(I434*H434,2)</f>
        <v>0</v>
      </c>
      <c r="K434" s="233"/>
      <c r="L434" s="44"/>
      <c r="M434" s="234" t="s">
        <v>1</v>
      </c>
      <c r="N434" s="235" t="s">
        <v>42</v>
      </c>
      <c r="O434" s="91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6">
        <f>S434*H434</f>
        <v>0</v>
      </c>
      <c r="U434" s="237" t="s">
        <v>1</v>
      </c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207</v>
      </c>
      <c r="AT434" s="238" t="s">
        <v>142</v>
      </c>
      <c r="AU434" s="238" t="s">
        <v>87</v>
      </c>
      <c r="AY434" s="17" t="s">
        <v>141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85</v>
      </c>
      <c r="BK434" s="239">
        <f>ROUND(I434*H434,2)</f>
        <v>0</v>
      </c>
      <c r="BL434" s="17" t="s">
        <v>207</v>
      </c>
      <c r="BM434" s="238" t="s">
        <v>1227</v>
      </c>
    </row>
    <row r="435" s="12" customFormat="1">
      <c r="A435" s="12"/>
      <c r="B435" s="252"/>
      <c r="C435" s="253"/>
      <c r="D435" s="254" t="s">
        <v>676</v>
      </c>
      <c r="E435" s="255" t="s">
        <v>1</v>
      </c>
      <c r="F435" s="256" t="s">
        <v>1228</v>
      </c>
      <c r="G435" s="253"/>
      <c r="H435" s="257">
        <v>51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1"/>
      <c r="U435" s="26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63" t="s">
        <v>676</v>
      </c>
      <c r="AU435" s="263" t="s">
        <v>87</v>
      </c>
      <c r="AV435" s="12" t="s">
        <v>87</v>
      </c>
      <c r="AW435" s="12" t="s">
        <v>34</v>
      </c>
      <c r="AX435" s="12" t="s">
        <v>77</v>
      </c>
      <c r="AY435" s="263" t="s">
        <v>141</v>
      </c>
    </row>
    <row r="436" s="15" customFormat="1">
      <c r="A436" s="15"/>
      <c r="B436" s="288"/>
      <c r="C436" s="289"/>
      <c r="D436" s="254" t="s">
        <v>676</v>
      </c>
      <c r="E436" s="290" t="s">
        <v>1</v>
      </c>
      <c r="F436" s="291" t="s">
        <v>865</v>
      </c>
      <c r="G436" s="289"/>
      <c r="H436" s="292">
        <v>51</v>
      </c>
      <c r="I436" s="293"/>
      <c r="J436" s="289"/>
      <c r="K436" s="289"/>
      <c r="L436" s="294"/>
      <c r="M436" s="295"/>
      <c r="N436" s="296"/>
      <c r="O436" s="296"/>
      <c r="P436" s="296"/>
      <c r="Q436" s="296"/>
      <c r="R436" s="296"/>
      <c r="S436" s="296"/>
      <c r="T436" s="296"/>
      <c r="U436" s="297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98" t="s">
        <v>676</v>
      </c>
      <c r="AU436" s="298" t="s">
        <v>87</v>
      </c>
      <c r="AV436" s="15" t="s">
        <v>156</v>
      </c>
      <c r="AW436" s="15" t="s">
        <v>34</v>
      </c>
      <c r="AX436" s="15" t="s">
        <v>85</v>
      </c>
      <c r="AY436" s="298" t="s">
        <v>141</v>
      </c>
    </row>
    <row r="437" s="2" customFormat="1" ht="33" customHeight="1">
      <c r="A437" s="38"/>
      <c r="B437" s="39"/>
      <c r="C437" s="226" t="s">
        <v>531</v>
      </c>
      <c r="D437" s="226" t="s">
        <v>142</v>
      </c>
      <c r="E437" s="227" t="s">
        <v>1229</v>
      </c>
      <c r="F437" s="228" t="s">
        <v>1230</v>
      </c>
      <c r="G437" s="229" t="s">
        <v>145</v>
      </c>
      <c r="H437" s="230">
        <v>1</v>
      </c>
      <c r="I437" s="231"/>
      <c r="J437" s="232">
        <f>ROUND(I437*H437,2)</f>
        <v>0</v>
      </c>
      <c r="K437" s="233"/>
      <c r="L437" s="44"/>
      <c r="M437" s="234" t="s">
        <v>1</v>
      </c>
      <c r="N437" s="235" t="s">
        <v>42</v>
      </c>
      <c r="O437" s="91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6">
        <f>S437*H437</f>
        <v>0</v>
      </c>
      <c r="U437" s="237" t="s">
        <v>1</v>
      </c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8" t="s">
        <v>207</v>
      </c>
      <c r="AT437" s="238" t="s">
        <v>142</v>
      </c>
      <c r="AU437" s="238" t="s">
        <v>87</v>
      </c>
      <c r="AY437" s="17" t="s">
        <v>141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7" t="s">
        <v>85</v>
      </c>
      <c r="BK437" s="239">
        <f>ROUND(I437*H437,2)</f>
        <v>0</v>
      </c>
      <c r="BL437" s="17" t="s">
        <v>207</v>
      </c>
      <c r="BM437" s="238" t="s">
        <v>1231</v>
      </c>
    </row>
    <row r="438" s="2" customFormat="1" ht="33" customHeight="1">
      <c r="A438" s="38"/>
      <c r="B438" s="39"/>
      <c r="C438" s="226" t="s">
        <v>536</v>
      </c>
      <c r="D438" s="226" t="s">
        <v>142</v>
      </c>
      <c r="E438" s="227" t="s">
        <v>1232</v>
      </c>
      <c r="F438" s="228" t="s">
        <v>1233</v>
      </c>
      <c r="G438" s="229" t="s">
        <v>303</v>
      </c>
      <c r="H438" s="240"/>
      <c r="I438" s="231"/>
      <c r="J438" s="232">
        <f>ROUND(I438*H438,2)</f>
        <v>0</v>
      </c>
      <c r="K438" s="233"/>
      <c r="L438" s="44"/>
      <c r="M438" s="234" t="s">
        <v>1</v>
      </c>
      <c r="N438" s="235" t="s">
        <v>42</v>
      </c>
      <c r="O438" s="91"/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6">
        <f>S438*H438</f>
        <v>0</v>
      </c>
      <c r="U438" s="237" t="s">
        <v>1</v>
      </c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8" t="s">
        <v>207</v>
      </c>
      <c r="AT438" s="238" t="s">
        <v>142</v>
      </c>
      <c r="AU438" s="238" t="s">
        <v>87</v>
      </c>
      <c r="AY438" s="17" t="s">
        <v>141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7" t="s">
        <v>85</v>
      </c>
      <c r="BK438" s="239">
        <f>ROUND(I438*H438,2)</f>
        <v>0</v>
      </c>
      <c r="BL438" s="17" t="s">
        <v>207</v>
      </c>
      <c r="BM438" s="238" t="s">
        <v>1234</v>
      </c>
    </row>
    <row r="439" s="2" customFormat="1" ht="21.75" customHeight="1">
      <c r="A439" s="38"/>
      <c r="B439" s="39"/>
      <c r="C439" s="226" t="s">
        <v>543</v>
      </c>
      <c r="D439" s="226" t="s">
        <v>142</v>
      </c>
      <c r="E439" s="227" t="s">
        <v>1235</v>
      </c>
      <c r="F439" s="228" t="s">
        <v>1236</v>
      </c>
      <c r="G439" s="229" t="s">
        <v>303</v>
      </c>
      <c r="H439" s="240"/>
      <c r="I439" s="231"/>
      <c r="J439" s="232">
        <f>ROUND(I439*H439,2)</f>
        <v>0</v>
      </c>
      <c r="K439" s="233"/>
      <c r="L439" s="44"/>
      <c r="M439" s="234" t="s">
        <v>1</v>
      </c>
      <c r="N439" s="235" t="s">
        <v>42</v>
      </c>
      <c r="O439" s="91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6">
        <f>S439*H439</f>
        <v>0</v>
      </c>
      <c r="U439" s="237" t="s">
        <v>1</v>
      </c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8" t="s">
        <v>207</v>
      </c>
      <c r="AT439" s="238" t="s">
        <v>142</v>
      </c>
      <c r="AU439" s="238" t="s">
        <v>87</v>
      </c>
      <c r="AY439" s="17" t="s">
        <v>141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7" t="s">
        <v>85</v>
      </c>
      <c r="BK439" s="239">
        <f>ROUND(I439*H439,2)</f>
        <v>0</v>
      </c>
      <c r="BL439" s="17" t="s">
        <v>207</v>
      </c>
      <c r="BM439" s="238" t="s">
        <v>1237</v>
      </c>
    </row>
    <row r="440" s="11" customFormat="1" ht="22.8" customHeight="1">
      <c r="A440" s="11"/>
      <c r="B440" s="212"/>
      <c r="C440" s="213"/>
      <c r="D440" s="214" t="s">
        <v>76</v>
      </c>
      <c r="E440" s="276" t="s">
        <v>1238</v>
      </c>
      <c r="F440" s="276" t="s">
        <v>522</v>
      </c>
      <c r="G440" s="213"/>
      <c r="H440" s="213"/>
      <c r="I440" s="216"/>
      <c r="J440" s="277">
        <f>BK440</f>
        <v>0</v>
      </c>
      <c r="K440" s="213"/>
      <c r="L440" s="218"/>
      <c r="M440" s="219"/>
      <c r="N440" s="220"/>
      <c r="O440" s="220"/>
      <c r="P440" s="221">
        <f>SUM(P441:P476)</f>
        <v>0</v>
      </c>
      <c r="Q440" s="220"/>
      <c r="R440" s="221">
        <f>SUM(R441:R476)</f>
        <v>0</v>
      </c>
      <c r="S440" s="220"/>
      <c r="T440" s="221">
        <f>SUM(T441:T476)</f>
        <v>0</v>
      </c>
      <c r="U440" s="222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R440" s="223" t="s">
        <v>87</v>
      </c>
      <c r="AT440" s="224" t="s">
        <v>76</v>
      </c>
      <c r="AU440" s="224" t="s">
        <v>85</v>
      </c>
      <c r="AY440" s="223" t="s">
        <v>141</v>
      </c>
      <c r="BK440" s="225">
        <f>SUM(BK441:BK476)</f>
        <v>0</v>
      </c>
    </row>
    <row r="441" s="2" customFormat="1" ht="16.5" customHeight="1">
      <c r="A441" s="38"/>
      <c r="B441" s="39"/>
      <c r="C441" s="226" t="s">
        <v>547</v>
      </c>
      <c r="D441" s="226" t="s">
        <v>142</v>
      </c>
      <c r="E441" s="227" t="s">
        <v>1239</v>
      </c>
      <c r="F441" s="228" t="s">
        <v>1240</v>
      </c>
      <c r="G441" s="229" t="s">
        <v>150</v>
      </c>
      <c r="H441" s="230">
        <v>179.53999999999999</v>
      </c>
      <c r="I441" s="231"/>
      <c r="J441" s="232">
        <f>ROUND(I441*H441,2)</f>
        <v>0</v>
      </c>
      <c r="K441" s="233"/>
      <c r="L441" s="44"/>
      <c r="M441" s="234" t="s">
        <v>1</v>
      </c>
      <c r="N441" s="235" t="s">
        <v>42</v>
      </c>
      <c r="O441" s="91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6">
        <f>S441*H441</f>
        <v>0</v>
      </c>
      <c r="U441" s="237" t="s">
        <v>1</v>
      </c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8" t="s">
        <v>207</v>
      </c>
      <c r="AT441" s="238" t="s">
        <v>142</v>
      </c>
      <c r="AU441" s="238" t="s">
        <v>87</v>
      </c>
      <c r="AY441" s="17" t="s">
        <v>141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7" t="s">
        <v>85</v>
      </c>
      <c r="BK441" s="239">
        <f>ROUND(I441*H441,2)</f>
        <v>0</v>
      </c>
      <c r="BL441" s="17" t="s">
        <v>207</v>
      </c>
      <c r="BM441" s="238" t="s">
        <v>1241</v>
      </c>
    </row>
    <row r="442" s="12" customFormat="1">
      <c r="A442" s="12"/>
      <c r="B442" s="252"/>
      <c r="C442" s="253"/>
      <c r="D442" s="254" t="s">
        <v>676</v>
      </c>
      <c r="E442" s="255" t="s">
        <v>1</v>
      </c>
      <c r="F442" s="256" t="s">
        <v>1242</v>
      </c>
      <c r="G442" s="253"/>
      <c r="H442" s="257">
        <v>38</v>
      </c>
      <c r="I442" s="258"/>
      <c r="J442" s="253"/>
      <c r="K442" s="253"/>
      <c r="L442" s="259"/>
      <c r="M442" s="260"/>
      <c r="N442" s="261"/>
      <c r="O442" s="261"/>
      <c r="P442" s="261"/>
      <c r="Q442" s="261"/>
      <c r="R442" s="261"/>
      <c r="S442" s="261"/>
      <c r="T442" s="261"/>
      <c r="U442" s="26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63" t="s">
        <v>676</v>
      </c>
      <c r="AU442" s="263" t="s">
        <v>87</v>
      </c>
      <c r="AV442" s="12" t="s">
        <v>87</v>
      </c>
      <c r="AW442" s="12" t="s">
        <v>34</v>
      </c>
      <c r="AX442" s="12" t="s">
        <v>77</v>
      </c>
      <c r="AY442" s="263" t="s">
        <v>141</v>
      </c>
    </row>
    <row r="443" s="12" customFormat="1">
      <c r="A443" s="12"/>
      <c r="B443" s="252"/>
      <c r="C443" s="253"/>
      <c r="D443" s="254" t="s">
        <v>676</v>
      </c>
      <c r="E443" s="255" t="s">
        <v>1</v>
      </c>
      <c r="F443" s="256" t="s">
        <v>1243</v>
      </c>
      <c r="G443" s="253"/>
      <c r="H443" s="257">
        <v>38.600000000000001</v>
      </c>
      <c r="I443" s="258"/>
      <c r="J443" s="253"/>
      <c r="K443" s="253"/>
      <c r="L443" s="259"/>
      <c r="M443" s="260"/>
      <c r="N443" s="261"/>
      <c r="O443" s="261"/>
      <c r="P443" s="261"/>
      <c r="Q443" s="261"/>
      <c r="R443" s="261"/>
      <c r="S443" s="261"/>
      <c r="T443" s="261"/>
      <c r="U443" s="26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63" t="s">
        <v>676</v>
      </c>
      <c r="AU443" s="263" t="s">
        <v>87</v>
      </c>
      <c r="AV443" s="12" t="s">
        <v>87</v>
      </c>
      <c r="AW443" s="12" t="s">
        <v>34</v>
      </c>
      <c r="AX443" s="12" t="s">
        <v>77</v>
      </c>
      <c r="AY443" s="263" t="s">
        <v>141</v>
      </c>
    </row>
    <row r="444" s="12" customFormat="1">
      <c r="A444" s="12"/>
      <c r="B444" s="252"/>
      <c r="C444" s="253"/>
      <c r="D444" s="254" t="s">
        <v>676</v>
      </c>
      <c r="E444" s="255" t="s">
        <v>1</v>
      </c>
      <c r="F444" s="256" t="s">
        <v>1244</v>
      </c>
      <c r="G444" s="253"/>
      <c r="H444" s="257">
        <v>23.800000000000001</v>
      </c>
      <c r="I444" s="258"/>
      <c r="J444" s="253"/>
      <c r="K444" s="253"/>
      <c r="L444" s="259"/>
      <c r="M444" s="260"/>
      <c r="N444" s="261"/>
      <c r="O444" s="261"/>
      <c r="P444" s="261"/>
      <c r="Q444" s="261"/>
      <c r="R444" s="261"/>
      <c r="S444" s="261"/>
      <c r="T444" s="261"/>
      <c r="U444" s="26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63" t="s">
        <v>676</v>
      </c>
      <c r="AU444" s="263" t="s">
        <v>87</v>
      </c>
      <c r="AV444" s="12" t="s">
        <v>87</v>
      </c>
      <c r="AW444" s="12" t="s">
        <v>34</v>
      </c>
      <c r="AX444" s="12" t="s">
        <v>77</v>
      </c>
      <c r="AY444" s="263" t="s">
        <v>141</v>
      </c>
    </row>
    <row r="445" s="12" customFormat="1">
      <c r="A445" s="12"/>
      <c r="B445" s="252"/>
      <c r="C445" s="253"/>
      <c r="D445" s="254" t="s">
        <v>676</v>
      </c>
      <c r="E445" s="255" t="s">
        <v>1</v>
      </c>
      <c r="F445" s="256" t="s">
        <v>1245</v>
      </c>
      <c r="G445" s="253"/>
      <c r="H445" s="257">
        <v>16.48</v>
      </c>
      <c r="I445" s="258"/>
      <c r="J445" s="253"/>
      <c r="K445" s="253"/>
      <c r="L445" s="259"/>
      <c r="M445" s="260"/>
      <c r="N445" s="261"/>
      <c r="O445" s="261"/>
      <c r="P445" s="261"/>
      <c r="Q445" s="261"/>
      <c r="R445" s="261"/>
      <c r="S445" s="261"/>
      <c r="T445" s="261"/>
      <c r="U445" s="26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63" t="s">
        <v>676</v>
      </c>
      <c r="AU445" s="263" t="s">
        <v>87</v>
      </c>
      <c r="AV445" s="12" t="s">
        <v>87</v>
      </c>
      <c r="AW445" s="12" t="s">
        <v>34</v>
      </c>
      <c r="AX445" s="12" t="s">
        <v>77</v>
      </c>
      <c r="AY445" s="263" t="s">
        <v>141</v>
      </c>
    </row>
    <row r="446" s="12" customFormat="1">
      <c r="A446" s="12"/>
      <c r="B446" s="252"/>
      <c r="C446" s="253"/>
      <c r="D446" s="254" t="s">
        <v>676</v>
      </c>
      <c r="E446" s="255" t="s">
        <v>1</v>
      </c>
      <c r="F446" s="256" t="s">
        <v>1246</v>
      </c>
      <c r="G446" s="253"/>
      <c r="H446" s="257">
        <v>24.100000000000001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1"/>
      <c r="U446" s="26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63" t="s">
        <v>676</v>
      </c>
      <c r="AU446" s="263" t="s">
        <v>87</v>
      </c>
      <c r="AV446" s="12" t="s">
        <v>87</v>
      </c>
      <c r="AW446" s="12" t="s">
        <v>34</v>
      </c>
      <c r="AX446" s="12" t="s">
        <v>77</v>
      </c>
      <c r="AY446" s="263" t="s">
        <v>141</v>
      </c>
    </row>
    <row r="447" s="12" customFormat="1">
      <c r="A447" s="12"/>
      <c r="B447" s="252"/>
      <c r="C447" s="253"/>
      <c r="D447" s="254" t="s">
        <v>676</v>
      </c>
      <c r="E447" s="255" t="s">
        <v>1</v>
      </c>
      <c r="F447" s="256" t="s">
        <v>1247</v>
      </c>
      <c r="G447" s="253"/>
      <c r="H447" s="257">
        <v>9.4199999999999999</v>
      </c>
      <c r="I447" s="258"/>
      <c r="J447" s="253"/>
      <c r="K447" s="253"/>
      <c r="L447" s="259"/>
      <c r="M447" s="260"/>
      <c r="N447" s="261"/>
      <c r="O447" s="261"/>
      <c r="P447" s="261"/>
      <c r="Q447" s="261"/>
      <c r="R447" s="261"/>
      <c r="S447" s="261"/>
      <c r="T447" s="261"/>
      <c r="U447" s="26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63" t="s">
        <v>676</v>
      </c>
      <c r="AU447" s="263" t="s">
        <v>87</v>
      </c>
      <c r="AV447" s="12" t="s">
        <v>87</v>
      </c>
      <c r="AW447" s="12" t="s">
        <v>34</v>
      </c>
      <c r="AX447" s="12" t="s">
        <v>77</v>
      </c>
      <c r="AY447" s="263" t="s">
        <v>141</v>
      </c>
    </row>
    <row r="448" s="12" customFormat="1">
      <c r="A448" s="12"/>
      <c r="B448" s="252"/>
      <c r="C448" s="253"/>
      <c r="D448" s="254" t="s">
        <v>676</v>
      </c>
      <c r="E448" s="255" t="s">
        <v>1</v>
      </c>
      <c r="F448" s="256" t="s">
        <v>1248</v>
      </c>
      <c r="G448" s="253"/>
      <c r="H448" s="257">
        <v>7.9199999999999999</v>
      </c>
      <c r="I448" s="258"/>
      <c r="J448" s="253"/>
      <c r="K448" s="253"/>
      <c r="L448" s="259"/>
      <c r="M448" s="260"/>
      <c r="N448" s="261"/>
      <c r="O448" s="261"/>
      <c r="P448" s="261"/>
      <c r="Q448" s="261"/>
      <c r="R448" s="261"/>
      <c r="S448" s="261"/>
      <c r="T448" s="261"/>
      <c r="U448" s="26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63" t="s">
        <v>676</v>
      </c>
      <c r="AU448" s="263" t="s">
        <v>87</v>
      </c>
      <c r="AV448" s="12" t="s">
        <v>87</v>
      </c>
      <c r="AW448" s="12" t="s">
        <v>34</v>
      </c>
      <c r="AX448" s="12" t="s">
        <v>77</v>
      </c>
      <c r="AY448" s="263" t="s">
        <v>141</v>
      </c>
    </row>
    <row r="449" s="12" customFormat="1">
      <c r="A449" s="12"/>
      <c r="B449" s="252"/>
      <c r="C449" s="253"/>
      <c r="D449" s="254" t="s">
        <v>676</v>
      </c>
      <c r="E449" s="255" t="s">
        <v>1</v>
      </c>
      <c r="F449" s="256" t="s">
        <v>1249</v>
      </c>
      <c r="G449" s="253"/>
      <c r="H449" s="257">
        <v>8.0199999999999996</v>
      </c>
      <c r="I449" s="258"/>
      <c r="J449" s="253"/>
      <c r="K449" s="253"/>
      <c r="L449" s="259"/>
      <c r="M449" s="260"/>
      <c r="N449" s="261"/>
      <c r="O449" s="261"/>
      <c r="P449" s="261"/>
      <c r="Q449" s="261"/>
      <c r="R449" s="261"/>
      <c r="S449" s="261"/>
      <c r="T449" s="261"/>
      <c r="U449" s="26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63" t="s">
        <v>676</v>
      </c>
      <c r="AU449" s="263" t="s">
        <v>87</v>
      </c>
      <c r="AV449" s="12" t="s">
        <v>87</v>
      </c>
      <c r="AW449" s="12" t="s">
        <v>34</v>
      </c>
      <c r="AX449" s="12" t="s">
        <v>77</v>
      </c>
      <c r="AY449" s="263" t="s">
        <v>141</v>
      </c>
    </row>
    <row r="450" s="12" customFormat="1">
      <c r="A450" s="12"/>
      <c r="B450" s="252"/>
      <c r="C450" s="253"/>
      <c r="D450" s="254" t="s">
        <v>676</v>
      </c>
      <c r="E450" s="255" t="s">
        <v>1</v>
      </c>
      <c r="F450" s="256" t="s">
        <v>1250</v>
      </c>
      <c r="G450" s="253"/>
      <c r="H450" s="257">
        <v>13.199999999999999</v>
      </c>
      <c r="I450" s="258"/>
      <c r="J450" s="253"/>
      <c r="K450" s="253"/>
      <c r="L450" s="259"/>
      <c r="M450" s="260"/>
      <c r="N450" s="261"/>
      <c r="O450" s="261"/>
      <c r="P450" s="261"/>
      <c r="Q450" s="261"/>
      <c r="R450" s="261"/>
      <c r="S450" s="261"/>
      <c r="T450" s="261"/>
      <c r="U450" s="26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63" t="s">
        <v>676</v>
      </c>
      <c r="AU450" s="263" t="s">
        <v>87</v>
      </c>
      <c r="AV450" s="12" t="s">
        <v>87</v>
      </c>
      <c r="AW450" s="12" t="s">
        <v>34</v>
      </c>
      <c r="AX450" s="12" t="s">
        <v>77</v>
      </c>
      <c r="AY450" s="263" t="s">
        <v>141</v>
      </c>
    </row>
    <row r="451" s="15" customFormat="1">
      <c r="A451" s="15"/>
      <c r="B451" s="288"/>
      <c r="C451" s="289"/>
      <c r="D451" s="254" t="s">
        <v>676</v>
      </c>
      <c r="E451" s="290" t="s">
        <v>1</v>
      </c>
      <c r="F451" s="291" t="s">
        <v>865</v>
      </c>
      <c r="G451" s="289"/>
      <c r="H451" s="292">
        <v>179.53999999999996</v>
      </c>
      <c r="I451" s="293"/>
      <c r="J451" s="289"/>
      <c r="K451" s="289"/>
      <c r="L451" s="294"/>
      <c r="M451" s="295"/>
      <c r="N451" s="296"/>
      <c r="O451" s="296"/>
      <c r="P451" s="296"/>
      <c r="Q451" s="296"/>
      <c r="R451" s="296"/>
      <c r="S451" s="296"/>
      <c r="T451" s="296"/>
      <c r="U451" s="297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98" t="s">
        <v>676</v>
      </c>
      <c r="AU451" s="298" t="s">
        <v>87</v>
      </c>
      <c r="AV451" s="15" t="s">
        <v>156</v>
      </c>
      <c r="AW451" s="15" t="s">
        <v>34</v>
      </c>
      <c r="AX451" s="15" t="s">
        <v>85</v>
      </c>
      <c r="AY451" s="298" t="s">
        <v>141</v>
      </c>
    </row>
    <row r="452" s="2" customFormat="1" ht="21.75" customHeight="1">
      <c r="A452" s="38"/>
      <c r="B452" s="39"/>
      <c r="C452" s="226" t="s">
        <v>551</v>
      </c>
      <c r="D452" s="226" t="s">
        <v>142</v>
      </c>
      <c r="E452" s="227" t="s">
        <v>1251</v>
      </c>
      <c r="F452" s="228" t="s">
        <v>1252</v>
      </c>
      <c r="G452" s="229" t="s">
        <v>193</v>
      </c>
      <c r="H452" s="230">
        <v>1.46</v>
      </c>
      <c r="I452" s="231"/>
      <c r="J452" s="232">
        <f>ROUND(I452*H452,2)</f>
        <v>0</v>
      </c>
      <c r="K452" s="233"/>
      <c r="L452" s="44"/>
      <c r="M452" s="234" t="s">
        <v>1</v>
      </c>
      <c r="N452" s="235" t="s">
        <v>42</v>
      </c>
      <c r="O452" s="91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6">
        <f>S452*H452</f>
        <v>0</v>
      </c>
      <c r="U452" s="237" t="s">
        <v>1</v>
      </c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8" t="s">
        <v>207</v>
      </c>
      <c r="AT452" s="238" t="s">
        <v>142</v>
      </c>
      <c r="AU452" s="238" t="s">
        <v>87</v>
      </c>
      <c r="AY452" s="17" t="s">
        <v>141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7" t="s">
        <v>85</v>
      </c>
      <c r="BK452" s="239">
        <f>ROUND(I452*H452,2)</f>
        <v>0</v>
      </c>
      <c r="BL452" s="17" t="s">
        <v>207</v>
      </c>
      <c r="BM452" s="238" t="s">
        <v>1253</v>
      </c>
    </row>
    <row r="453" s="14" customFormat="1">
      <c r="A453" s="14"/>
      <c r="B453" s="278"/>
      <c r="C453" s="279"/>
      <c r="D453" s="254" t="s">
        <v>676</v>
      </c>
      <c r="E453" s="280" t="s">
        <v>1</v>
      </c>
      <c r="F453" s="281" t="s">
        <v>1254</v>
      </c>
      <c r="G453" s="279"/>
      <c r="H453" s="280" t="s">
        <v>1</v>
      </c>
      <c r="I453" s="282"/>
      <c r="J453" s="279"/>
      <c r="K453" s="279"/>
      <c r="L453" s="283"/>
      <c r="M453" s="284"/>
      <c r="N453" s="285"/>
      <c r="O453" s="285"/>
      <c r="P453" s="285"/>
      <c r="Q453" s="285"/>
      <c r="R453" s="285"/>
      <c r="S453" s="285"/>
      <c r="T453" s="285"/>
      <c r="U453" s="286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87" t="s">
        <v>676</v>
      </c>
      <c r="AU453" s="287" t="s">
        <v>87</v>
      </c>
      <c r="AV453" s="14" t="s">
        <v>85</v>
      </c>
      <c r="AW453" s="14" t="s">
        <v>34</v>
      </c>
      <c r="AX453" s="14" t="s">
        <v>77</v>
      </c>
      <c r="AY453" s="287" t="s">
        <v>141</v>
      </c>
    </row>
    <row r="454" s="12" customFormat="1">
      <c r="A454" s="12"/>
      <c r="B454" s="252"/>
      <c r="C454" s="253"/>
      <c r="D454" s="254" t="s">
        <v>676</v>
      </c>
      <c r="E454" s="255" t="s">
        <v>1</v>
      </c>
      <c r="F454" s="256" t="s">
        <v>1255</v>
      </c>
      <c r="G454" s="253"/>
      <c r="H454" s="257">
        <v>1.46</v>
      </c>
      <c r="I454" s="258"/>
      <c r="J454" s="253"/>
      <c r="K454" s="253"/>
      <c r="L454" s="259"/>
      <c r="M454" s="260"/>
      <c r="N454" s="261"/>
      <c r="O454" s="261"/>
      <c r="P454" s="261"/>
      <c r="Q454" s="261"/>
      <c r="R454" s="261"/>
      <c r="S454" s="261"/>
      <c r="T454" s="261"/>
      <c r="U454" s="26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63" t="s">
        <v>676</v>
      </c>
      <c r="AU454" s="263" t="s">
        <v>87</v>
      </c>
      <c r="AV454" s="12" t="s">
        <v>87</v>
      </c>
      <c r="AW454" s="12" t="s">
        <v>34</v>
      </c>
      <c r="AX454" s="12" t="s">
        <v>77</v>
      </c>
      <c r="AY454" s="263" t="s">
        <v>141</v>
      </c>
    </row>
    <row r="455" s="15" customFormat="1">
      <c r="A455" s="15"/>
      <c r="B455" s="288"/>
      <c r="C455" s="289"/>
      <c r="D455" s="254" t="s">
        <v>676</v>
      </c>
      <c r="E455" s="290" t="s">
        <v>1</v>
      </c>
      <c r="F455" s="291" t="s">
        <v>865</v>
      </c>
      <c r="G455" s="289"/>
      <c r="H455" s="292">
        <v>1.46</v>
      </c>
      <c r="I455" s="293"/>
      <c r="J455" s="289"/>
      <c r="K455" s="289"/>
      <c r="L455" s="294"/>
      <c r="M455" s="295"/>
      <c r="N455" s="296"/>
      <c r="O455" s="296"/>
      <c r="P455" s="296"/>
      <c r="Q455" s="296"/>
      <c r="R455" s="296"/>
      <c r="S455" s="296"/>
      <c r="T455" s="296"/>
      <c r="U455" s="297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98" t="s">
        <v>676</v>
      </c>
      <c r="AU455" s="298" t="s">
        <v>87</v>
      </c>
      <c r="AV455" s="15" t="s">
        <v>156</v>
      </c>
      <c r="AW455" s="15" t="s">
        <v>34</v>
      </c>
      <c r="AX455" s="15" t="s">
        <v>85</v>
      </c>
      <c r="AY455" s="298" t="s">
        <v>141</v>
      </c>
    </row>
    <row r="456" s="2" customFormat="1" ht="21.75" customHeight="1">
      <c r="A456" s="38"/>
      <c r="B456" s="39"/>
      <c r="C456" s="226" t="s">
        <v>555</v>
      </c>
      <c r="D456" s="226" t="s">
        <v>142</v>
      </c>
      <c r="E456" s="227" t="s">
        <v>1256</v>
      </c>
      <c r="F456" s="228" t="s">
        <v>1257</v>
      </c>
      <c r="G456" s="229" t="s">
        <v>193</v>
      </c>
      <c r="H456" s="230">
        <v>7.2999999999999998</v>
      </c>
      <c r="I456" s="231"/>
      <c r="J456" s="232">
        <f>ROUND(I456*H456,2)</f>
        <v>0</v>
      </c>
      <c r="K456" s="233"/>
      <c r="L456" s="44"/>
      <c r="M456" s="234" t="s">
        <v>1</v>
      </c>
      <c r="N456" s="235" t="s">
        <v>42</v>
      </c>
      <c r="O456" s="91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6">
        <f>S456*H456</f>
        <v>0</v>
      </c>
      <c r="U456" s="237" t="s">
        <v>1</v>
      </c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8" t="s">
        <v>207</v>
      </c>
      <c r="AT456" s="238" t="s">
        <v>142</v>
      </c>
      <c r="AU456" s="238" t="s">
        <v>87</v>
      </c>
      <c r="AY456" s="17" t="s">
        <v>141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7" t="s">
        <v>85</v>
      </c>
      <c r="BK456" s="239">
        <f>ROUND(I456*H456,2)</f>
        <v>0</v>
      </c>
      <c r="BL456" s="17" t="s">
        <v>207</v>
      </c>
      <c r="BM456" s="238" t="s">
        <v>1258</v>
      </c>
    </row>
    <row r="457" s="14" customFormat="1">
      <c r="A457" s="14"/>
      <c r="B457" s="278"/>
      <c r="C457" s="279"/>
      <c r="D457" s="254" t="s">
        <v>676</v>
      </c>
      <c r="E457" s="280" t="s">
        <v>1</v>
      </c>
      <c r="F457" s="281" t="s">
        <v>1259</v>
      </c>
      <c r="G457" s="279"/>
      <c r="H457" s="280" t="s">
        <v>1</v>
      </c>
      <c r="I457" s="282"/>
      <c r="J457" s="279"/>
      <c r="K457" s="279"/>
      <c r="L457" s="283"/>
      <c r="M457" s="284"/>
      <c r="N457" s="285"/>
      <c r="O457" s="285"/>
      <c r="P457" s="285"/>
      <c r="Q457" s="285"/>
      <c r="R457" s="285"/>
      <c r="S457" s="285"/>
      <c r="T457" s="285"/>
      <c r="U457" s="286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87" t="s">
        <v>676</v>
      </c>
      <c r="AU457" s="287" t="s">
        <v>87</v>
      </c>
      <c r="AV457" s="14" t="s">
        <v>85</v>
      </c>
      <c r="AW457" s="14" t="s">
        <v>34</v>
      </c>
      <c r="AX457" s="14" t="s">
        <v>77</v>
      </c>
      <c r="AY457" s="287" t="s">
        <v>141</v>
      </c>
    </row>
    <row r="458" s="12" customFormat="1">
      <c r="A458" s="12"/>
      <c r="B458" s="252"/>
      <c r="C458" s="253"/>
      <c r="D458" s="254" t="s">
        <v>676</v>
      </c>
      <c r="E458" s="255" t="s">
        <v>1</v>
      </c>
      <c r="F458" s="256" t="s">
        <v>1260</v>
      </c>
      <c r="G458" s="253"/>
      <c r="H458" s="257">
        <v>7.2999999999999998</v>
      </c>
      <c r="I458" s="258"/>
      <c r="J458" s="253"/>
      <c r="K458" s="253"/>
      <c r="L458" s="259"/>
      <c r="M458" s="260"/>
      <c r="N458" s="261"/>
      <c r="O458" s="261"/>
      <c r="P458" s="261"/>
      <c r="Q458" s="261"/>
      <c r="R458" s="261"/>
      <c r="S458" s="261"/>
      <c r="T458" s="261"/>
      <c r="U458" s="26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63" t="s">
        <v>676</v>
      </c>
      <c r="AU458" s="263" t="s">
        <v>87</v>
      </c>
      <c r="AV458" s="12" t="s">
        <v>87</v>
      </c>
      <c r="AW458" s="12" t="s">
        <v>34</v>
      </c>
      <c r="AX458" s="12" t="s">
        <v>77</v>
      </c>
      <c r="AY458" s="263" t="s">
        <v>141</v>
      </c>
    </row>
    <row r="459" s="15" customFormat="1">
      <c r="A459" s="15"/>
      <c r="B459" s="288"/>
      <c r="C459" s="289"/>
      <c r="D459" s="254" t="s">
        <v>676</v>
      </c>
      <c r="E459" s="290" t="s">
        <v>1</v>
      </c>
      <c r="F459" s="291" t="s">
        <v>865</v>
      </c>
      <c r="G459" s="289"/>
      <c r="H459" s="292">
        <v>7.2999999999999998</v>
      </c>
      <c r="I459" s="293"/>
      <c r="J459" s="289"/>
      <c r="K459" s="289"/>
      <c r="L459" s="294"/>
      <c r="M459" s="295"/>
      <c r="N459" s="296"/>
      <c r="O459" s="296"/>
      <c r="P459" s="296"/>
      <c r="Q459" s="296"/>
      <c r="R459" s="296"/>
      <c r="S459" s="296"/>
      <c r="T459" s="296"/>
      <c r="U459" s="297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98" t="s">
        <v>676</v>
      </c>
      <c r="AU459" s="298" t="s">
        <v>87</v>
      </c>
      <c r="AV459" s="15" t="s">
        <v>156</v>
      </c>
      <c r="AW459" s="15" t="s">
        <v>34</v>
      </c>
      <c r="AX459" s="15" t="s">
        <v>85</v>
      </c>
      <c r="AY459" s="298" t="s">
        <v>141</v>
      </c>
    </row>
    <row r="460" s="2" customFormat="1" ht="21.75" customHeight="1">
      <c r="A460" s="38"/>
      <c r="B460" s="39"/>
      <c r="C460" s="226" t="s">
        <v>559</v>
      </c>
      <c r="D460" s="226" t="s">
        <v>142</v>
      </c>
      <c r="E460" s="227" t="s">
        <v>1261</v>
      </c>
      <c r="F460" s="228" t="s">
        <v>1262</v>
      </c>
      <c r="G460" s="229" t="s">
        <v>150</v>
      </c>
      <c r="H460" s="230">
        <v>9.3000000000000007</v>
      </c>
      <c r="I460" s="231"/>
      <c r="J460" s="232">
        <f>ROUND(I460*H460,2)</f>
        <v>0</v>
      </c>
      <c r="K460" s="233"/>
      <c r="L460" s="44"/>
      <c r="M460" s="234" t="s">
        <v>1</v>
      </c>
      <c r="N460" s="235" t="s">
        <v>42</v>
      </c>
      <c r="O460" s="91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6">
        <f>S460*H460</f>
        <v>0</v>
      </c>
      <c r="U460" s="237" t="s">
        <v>1</v>
      </c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8" t="s">
        <v>207</v>
      </c>
      <c r="AT460" s="238" t="s">
        <v>142</v>
      </c>
      <c r="AU460" s="238" t="s">
        <v>87</v>
      </c>
      <c r="AY460" s="17" t="s">
        <v>141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7" t="s">
        <v>85</v>
      </c>
      <c r="BK460" s="239">
        <f>ROUND(I460*H460,2)</f>
        <v>0</v>
      </c>
      <c r="BL460" s="17" t="s">
        <v>207</v>
      </c>
      <c r="BM460" s="238" t="s">
        <v>1263</v>
      </c>
    </row>
    <row r="461" s="14" customFormat="1">
      <c r="A461" s="14"/>
      <c r="B461" s="278"/>
      <c r="C461" s="279"/>
      <c r="D461" s="254" t="s">
        <v>676</v>
      </c>
      <c r="E461" s="280" t="s">
        <v>1</v>
      </c>
      <c r="F461" s="281" t="s">
        <v>1259</v>
      </c>
      <c r="G461" s="279"/>
      <c r="H461" s="280" t="s">
        <v>1</v>
      </c>
      <c r="I461" s="282"/>
      <c r="J461" s="279"/>
      <c r="K461" s="279"/>
      <c r="L461" s="283"/>
      <c r="M461" s="284"/>
      <c r="N461" s="285"/>
      <c r="O461" s="285"/>
      <c r="P461" s="285"/>
      <c r="Q461" s="285"/>
      <c r="R461" s="285"/>
      <c r="S461" s="285"/>
      <c r="T461" s="285"/>
      <c r="U461" s="286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7" t="s">
        <v>676</v>
      </c>
      <c r="AU461" s="287" t="s">
        <v>87</v>
      </c>
      <c r="AV461" s="14" t="s">
        <v>85</v>
      </c>
      <c r="AW461" s="14" t="s">
        <v>34</v>
      </c>
      <c r="AX461" s="14" t="s">
        <v>77</v>
      </c>
      <c r="AY461" s="287" t="s">
        <v>141</v>
      </c>
    </row>
    <row r="462" s="12" customFormat="1">
      <c r="A462" s="12"/>
      <c r="B462" s="252"/>
      <c r="C462" s="253"/>
      <c r="D462" s="254" t="s">
        <v>676</v>
      </c>
      <c r="E462" s="255" t="s">
        <v>1</v>
      </c>
      <c r="F462" s="256" t="s">
        <v>1264</v>
      </c>
      <c r="G462" s="253"/>
      <c r="H462" s="257">
        <v>9.3000000000000007</v>
      </c>
      <c r="I462" s="258"/>
      <c r="J462" s="253"/>
      <c r="K462" s="253"/>
      <c r="L462" s="259"/>
      <c r="M462" s="260"/>
      <c r="N462" s="261"/>
      <c r="O462" s="261"/>
      <c r="P462" s="261"/>
      <c r="Q462" s="261"/>
      <c r="R462" s="261"/>
      <c r="S462" s="261"/>
      <c r="T462" s="261"/>
      <c r="U462" s="26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63" t="s">
        <v>676</v>
      </c>
      <c r="AU462" s="263" t="s">
        <v>87</v>
      </c>
      <c r="AV462" s="12" t="s">
        <v>87</v>
      </c>
      <c r="AW462" s="12" t="s">
        <v>34</v>
      </c>
      <c r="AX462" s="12" t="s">
        <v>77</v>
      </c>
      <c r="AY462" s="263" t="s">
        <v>141</v>
      </c>
    </row>
    <row r="463" s="15" customFormat="1">
      <c r="A463" s="15"/>
      <c r="B463" s="288"/>
      <c r="C463" s="289"/>
      <c r="D463" s="254" t="s">
        <v>676</v>
      </c>
      <c r="E463" s="290" t="s">
        <v>1</v>
      </c>
      <c r="F463" s="291" t="s">
        <v>865</v>
      </c>
      <c r="G463" s="289"/>
      <c r="H463" s="292">
        <v>9.3000000000000007</v>
      </c>
      <c r="I463" s="293"/>
      <c r="J463" s="289"/>
      <c r="K463" s="289"/>
      <c r="L463" s="294"/>
      <c r="M463" s="295"/>
      <c r="N463" s="296"/>
      <c r="O463" s="296"/>
      <c r="P463" s="296"/>
      <c r="Q463" s="296"/>
      <c r="R463" s="296"/>
      <c r="S463" s="296"/>
      <c r="T463" s="296"/>
      <c r="U463" s="297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98" t="s">
        <v>676</v>
      </c>
      <c r="AU463" s="298" t="s">
        <v>87</v>
      </c>
      <c r="AV463" s="15" t="s">
        <v>156</v>
      </c>
      <c r="AW463" s="15" t="s">
        <v>34</v>
      </c>
      <c r="AX463" s="15" t="s">
        <v>85</v>
      </c>
      <c r="AY463" s="298" t="s">
        <v>141</v>
      </c>
    </row>
    <row r="464" s="2" customFormat="1" ht="21.75" customHeight="1">
      <c r="A464" s="38"/>
      <c r="B464" s="39"/>
      <c r="C464" s="226" t="s">
        <v>563</v>
      </c>
      <c r="D464" s="226" t="s">
        <v>142</v>
      </c>
      <c r="E464" s="227" t="s">
        <v>1265</v>
      </c>
      <c r="F464" s="228" t="s">
        <v>1266</v>
      </c>
      <c r="G464" s="229" t="s">
        <v>193</v>
      </c>
      <c r="H464" s="230">
        <v>139.27000000000001</v>
      </c>
      <c r="I464" s="231"/>
      <c r="J464" s="232">
        <f>ROUND(I464*H464,2)</f>
        <v>0</v>
      </c>
      <c r="K464" s="233"/>
      <c r="L464" s="44"/>
      <c r="M464" s="234" t="s">
        <v>1</v>
      </c>
      <c r="N464" s="235" t="s">
        <v>42</v>
      </c>
      <c r="O464" s="91"/>
      <c r="P464" s="236">
        <f>O464*H464</f>
        <v>0</v>
      </c>
      <c r="Q464" s="236">
        <v>0</v>
      </c>
      <c r="R464" s="236">
        <f>Q464*H464</f>
        <v>0</v>
      </c>
      <c r="S464" s="236">
        <v>0</v>
      </c>
      <c r="T464" s="236">
        <f>S464*H464</f>
        <v>0</v>
      </c>
      <c r="U464" s="237" t="s">
        <v>1</v>
      </c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8" t="s">
        <v>207</v>
      </c>
      <c r="AT464" s="238" t="s">
        <v>142</v>
      </c>
      <c r="AU464" s="238" t="s">
        <v>87</v>
      </c>
      <c r="AY464" s="17" t="s">
        <v>141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7" t="s">
        <v>85</v>
      </c>
      <c r="BK464" s="239">
        <f>ROUND(I464*H464,2)</f>
        <v>0</v>
      </c>
      <c r="BL464" s="17" t="s">
        <v>207</v>
      </c>
      <c r="BM464" s="238" t="s">
        <v>1267</v>
      </c>
    </row>
    <row r="465" s="14" customFormat="1">
      <c r="A465" s="14"/>
      <c r="B465" s="278"/>
      <c r="C465" s="279"/>
      <c r="D465" s="254" t="s">
        <v>676</v>
      </c>
      <c r="E465" s="280" t="s">
        <v>1</v>
      </c>
      <c r="F465" s="281" t="s">
        <v>1268</v>
      </c>
      <c r="G465" s="279"/>
      <c r="H465" s="280" t="s">
        <v>1</v>
      </c>
      <c r="I465" s="282"/>
      <c r="J465" s="279"/>
      <c r="K465" s="279"/>
      <c r="L465" s="283"/>
      <c r="M465" s="284"/>
      <c r="N465" s="285"/>
      <c r="O465" s="285"/>
      <c r="P465" s="285"/>
      <c r="Q465" s="285"/>
      <c r="R465" s="285"/>
      <c r="S465" s="285"/>
      <c r="T465" s="285"/>
      <c r="U465" s="286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87" t="s">
        <v>676</v>
      </c>
      <c r="AU465" s="287" t="s">
        <v>87</v>
      </c>
      <c r="AV465" s="14" t="s">
        <v>85</v>
      </c>
      <c r="AW465" s="14" t="s">
        <v>34</v>
      </c>
      <c r="AX465" s="14" t="s">
        <v>77</v>
      </c>
      <c r="AY465" s="287" t="s">
        <v>141</v>
      </c>
    </row>
    <row r="466" s="12" customFormat="1">
      <c r="A466" s="12"/>
      <c r="B466" s="252"/>
      <c r="C466" s="253"/>
      <c r="D466" s="254" t="s">
        <v>676</v>
      </c>
      <c r="E466" s="255" t="s">
        <v>1</v>
      </c>
      <c r="F466" s="256" t="s">
        <v>1048</v>
      </c>
      <c r="G466" s="253"/>
      <c r="H466" s="257">
        <v>83.599999999999994</v>
      </c>
      <c r="I466" s="258"/>
      <c r="J466" s="253"/>
      <c r="K466" s="253"/>
      <c r="L466" s="259"/>
      <c r="M466" s="260"/>
      <c r="N466" s="261"/>
      <c r="O466" s="261"/>
      <c r="P466" s="261"/>
      <c r="Q466" s="261"/>
      <c r="R466" s="261"/>
      <c r="S466" s="261"/>
      <c r="T466" s="261"/>
      <c r="U466" s="26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63" t="s">
        <v>676</v>
      </c>
      <c r="AU466" s="263" t="s">
        <v>87</v>
      </c>
      <c r="AV466" s="12" t="s">
        <v>87</v>
      </c>
      <c r="AW466" s="12" t="s">
        <v>34</v>
      </c>
      <c r="AX466" s="12" t="s">
        <v>77</v>
      </c>
      <c r="AY466" s="263" t="s">
        <v>141</v>
      </c>
    </row>
    <row r="467" s="14" customFormat="1">
      <c r="A467" s="14"/>
      <c r="B467" s="278"/>
      <c r="C467" s="279"/>
      <c r="D467" s="254" t="s">
        <v>676</v>
      </c>
      <c r="E467" s="280" t="s">
        <v>1</v>
      </c>
      <c r="F467" s="281" t="s">
        <v>1269</v>
      </c>
      <c r="G467" s="279"/>
      <c r="H467" s="280" t="s">
        <v>1</v>
      </c>
      <c r="I467" s="282"/>
      <c r="J467" s="279"/>
      <c r="K467" s="279"/>
      <c r="L467" s="283"/>
      <c r="M467" s="284"/>
      <c r="N467" s="285"/>
      <c r="O467" s="285"/>
      <c r="P467" s="285"/>
      <c r="Q467" s="285"/>
      <c r="R467" s="285"/>
      <c r="S467" s="285"/>
      <c r="T467" s="285"/>
      <c r="U467" s="286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7" t="s">
        <v>676</v>
      </c>
      <c r="AU467" s="287" t="s">
        <v>87</v>
      </c>
      <c r="AV467" s="14" t="s">
        <v>85</v>
      </c>
      <c r="AW467" s="14" t="s">
        <v>34</v>
      </c>
      <c r="AX467" s="14" t="s">
        <v>77</v>
      </c>
      <c r="AY467" s="287" t="s">
        <v>141</v>
      </c>
    </row>
    <row r="468" s="12" customFormat="1">
      <c r="A468" s="12"/>
      <c r="B468" s="252"/>
      <c r="C468" s="253"/>
      <c r="D468" s="254" t="s">
        <v>676</v>
      </c>
      <c r="E468" s="255" t="s">
        <v>1</v>
      </c>
      <c r="F468" s="256" t="s">
        <v>1270</v>
      </c>
      <c r="G468" s="253"/>
      <c r="H468" s="257">
        <v>55.670000000000002</v>
      </c>
      <c r="I468" s="258"/>
      <c r="J468" s="253"/>
      <c r="K468" s="253"/>
      <c r="L468" s="259"/>
      <c r="M468" s="260"/>
      <c r="N468" s="261"/>
      <c r="O468" s="261"/>
      <c r="P468" s="261"/>
      <c r="Q468" s="261"/>
      <c r="R468" s="261"/>
      <c r="S468" s="261"/>
      <c r="T468" s="261"/>
      <c r="U468" s="26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63" t="s">
        <v>676</v>
      </c>
      <c r="AU468" s="263" t="s">
        <v>87</v>
      </c>
      <c r="AV468" s="12" t="s">
        <v>87</v>
      </c>
      <c r="AW468" s="12" t="s">
        <v>34</v>
      </c>
      <c r="AX468" s="12" t="s">
        <v>77</v>
      </c>
      <c r="AY468" s="263" t="s">
        <v>141</v>
      </c>
    </row>
    <row r="469" s="15" customFormat="1">
      <c r="A469" s="15"/>
      <c r="B469" s="288"/>
      <c r="C469" s="289"/>
      <c r="D469" s="254" t="s">
        <v>676</v>
      </c>
      <c r="E469" s="290" t="s">
        <v>1</v>
      </c>
      <c r="F469" s="291" t="s">
        <v>865</v>
      </c>
      <c r="G469" s="289"/>
      <c r="H469" s="292">
        <v>139.26999999999998</v>
      </c>
      <c r="I469" s="293"/>
      <c r="J469" s="289"/>
      <c r="K469" s="289"/>
      <c r="L469" s="294"/>
      <c r="M469" s="295"/>
      <c r="N469" s="296"/>
      <c r="O469" s="296"/>
      <c r="P469" s="296"/>
      <c r="Q469" s="296"/>
      <c r="R469" s="296"/>
      <c r="S469" s="296"/>
      <c r="T469" s="296"/>
      <c r="U469" s="297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98" t="s">
        <v>676</v>
      </c>
      <c r="AU469" s="298" t="s">
        <v>87</v>
      </c>
      <c r="AV469" s="15" t="s">
        <v>156</v>
      </c>
      <c r="AW469" s="15" t="s">
        <v>34</v>
      </c>
      <c r="AX469" s="15" t="s">
        <v>85</v>
      </c>
      <c r="AY469" s="298" t="s">
        <v>141</v>
      </c>
    </row>
    <row r="470" s="2" customFormat="1" ht="21.75" customHeight="1">
      <c r="A470" s="38"/>
      <c r="B470" s="39"/>
      <c r="C470" s="226" t="s">
        <v>567</v>
      </c>
      <c r="D470" s="226" t="s">
        <v>142</v>
      </c>
      <c r="E470" s="227" t="s">
        <v>1271</v>
      </c>
      <c r="F470" s="228" t="s">
        <v>1272</v>
      </c>
      <c r="G470" s="229" t="s">
        <v>193</v>
      </c>
      <c r="H470" s="230">
        <v>139.27000000000001</v>
      </c>
      <c r="I470" s="231"/>
      <c r="J470" s="232">
        <f>ROUND(I470*H470,2)</f>
        <v>0</v>
      </c>
      <c r="K470" s="233"/>
      <c r="L470" s="44"/>
      <c r="M470" s="234" t="s">
        <v>1</v>
      </c>
      <c r="N470" s="235" t="s">
        <v>42</v>
      </c>
      <c r="O470" s="91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6">
        <f>S470*H470</f>
        <v>0</v>
      </c>
      <c r="U470" s="237" t="s">
        <v>1</v>
      </c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8" t="s">
        <v>207</v>
      </c>
      <c r="AT470" s="238" t="s">
        <v>142</v>
      </c>
      <c r="AU470" s="238" t="s">
        <v>87</v>
      </c>
      <c r="AY470" s="17" t="s">
        <v>141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7" t="s">
        <v>85</v>
      </c>
      <c r="BK470" s="239">
        <f>ROUND(I470*H470,2)</f>
        <v>0</v>
      </c>
      <c r="BL470" s="17" t="s">
        <v>207</v>
      </c>
      <c r="BM470" s="238" t="s">
        <v>1273</v>
      </c>
    </row>
    <row r="471" s="2" customFormat="1" ht="16.5" customHeight="1">
      <c r="A471" s="38"/>
      <c r="B471" s="39"/>
      <c r="C471" s="226" t="s">
        <v>571</v>
      </c>
      <c r="D471" s="226" t="s">
        <v>142</v>
      </c>
      <c r="E471" s="227" t="s">
        <v>1274</v>
      </c>
      <c r="F471" s="228" t="s">
        <v>1275</v>
      </c>
      <c r="G471" s="229" t="s">
        <v>145</v>
      </c>
      <c r="H471" s="230">
        <v>2</v>
      </c>
      <c r="I471" s="231"/>
      <c r="J471" s="232">
        <f>ROUND(I471*H471,2)</f>
        <v>0</v>
      </c>
      <c r="K471" s="233"/>
      <c r="L471" s="44"/>
      <c r="M471" s="234" t="s">
        <v>1</v>
      </c>
      <c r="N471" s="235" t="s">
        <v>42</v>
      </c>
      <c r="O471" s="91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6">
        <f>S471*H471</f>
        <v>0</v>
      </c>
      <c r="U471" s="237" t="s">
        <v>1</v>
      </c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8" t="s">
        <v>207</v>
      </c>
      <c r="AT471" s="238" t="s">
        <v>142</v>
      </c>
      <c r="AU471" s="238" t="s">
        <v>87</v>
      </c>
      <c r="AY471" s="17" t="s">
        <v>141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7" t="s">
        <v>85</v>
      </c>
      <c r="BK471" s="239">
        <f>ROUND(I471*H471,2)</f>
        <v>0</v>
      </c>
      <c r="BL471" s="17" t="s">
        <v>207</v>
      </c>
      <c r="BM471" s="238" t="s">
        <v>1276</v>
      </c>
    </row>
    <row r="472" s="2" customFormat="1" ht="16.5" customHeight="1">
      <c r="A472" s="38"/>
      <c r="B472" s="39"/>
      <c r="C472" s="241" t="s">
        <v>574</v>
      </c>
      <c r="D472" s="241" t="s">
        <v>532</v>
      </c>
      <c r="E472" s="242" t="s">
        <v>1277</v>
      </c>
      <c r="F472" s="243" t="s">
        <v>1278</v>
      </c>
      <c r="G472" s="244" t="s">
        <v>145</v>
      </c>
      <c r="H472" s="245">
        <v>2</v>
      </c>
      <c r="I472" s="246"/>
      <c r="J472" s="247">
        <f>ROUND(I472*H472,2)</f>
        <v>0</v>
      </c>
      <c r="K472" s="248"/>
      <c r="L472" s="249"/>
      <c r="M472" s="250" t="s">
        <v>1</v>
      </c>
      <c r="N472" s="251" t="s">
        <v>42</v>
      </c>
      <c r="O472" s="91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6">
        <f>S472*H472</f>
        <v>0</v>
      </c>
      <c r="U472" s="237" t="s">
        <v>1</v>
      </c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8" t="s">
        <v>276</v>
      </c>
      <c r="AT472" s="238" t="s">
        <v>532</v>
      </c>
      <c r="AU472" s="238" t="s">
        <v>87</v>
      </c>
      <c r="AY472" s="17" t="s">
        <v>141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7" t="s">
        <v>85</v>
      </c>
      <c r="BK472" s="239">
        <f>ROUND(I472*H472,2)</f>
        <v>0</v>
      </c>
      <c r="BL472" s="17" t="s">
        <v>207</v>
      </c>
      <c r="BM472" s="238" t="s">
        <v>1279</v>
      </c>
    </row>
    <row r="473" s="2" customFormat="1" ht="21.75" customHeight="1">
      <c r="A473" s="38"/>
      <c r="B473" s="39"/>
      <c r="C473" s="226" t="s">
        <v>578</v>
      </c>
      <c r="D473" s="226" t="s">
        <v>142</v>
      </c>
      <c r="E473" s="227" t="s">
        <v>1280</v>
      </c>
      <c r="F473" s="228" t="s">
        <v>1281</v>
      </c>
      <c r="G473" s="229" t="s">
        <v>1043</v>
      </c>
      <c r="H473" s="230">
        <v>1</v>
      </c>
      <c r="I473" s="231"/>
      <c r="J473" s="232">
        <f>ROUND(I473*H473,2)</f>
        <v>0</v>
      </c>
      <c r="K473" s="233"/>
      <c r="L473" s="44"/>
      <c r="M473" s="234" t="s">
        <v>1</v>
      </c>
      <c r="N473" s="235" t="s">
        <v>42</v>
      </c>
      <c r="O473" s="91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6">
        <f>S473*H473</f>
        <v>0</v>
      </c>
      <c r="U473" s="237" t="s">
        <v>1</v>
      </c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8" t="s">
        <v>207</v>
      </c>
      <c r="AT473" s="238" t="s">
        <v>142</v>
      </c>
      <c r="AU473" s="238" t="s">
        <v>87</v>
      </c>
      <c r="AY473" s="17" t="s">
        <v>141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7" t="s">
        <v>85</v>
      </c>
      <c r="BK473" s="239">
        <f>ROUND(I473*H473,2)</f>
        <v>0</v>
      </c>
      <c r="BL473" s="17" t="s">
        <v>207</v>
      </c>
      <c r="BM473" s="238" t="s">
        <v>1282</v>
      </c>
    </row>
    <row r="474" s="2" customFormat="1" ht="16.5" customHeight="1">
      <c r="A474" s="38"/>
      <c r="B474" s="39"/>
      <c r="C474" s="226" t="s">
        <v>582</v>
      </c>
      <c r="D474" s="226" t="s">
        <v>142</v>
      </c>
      <c r="E474" s="227" t="s">
        <v>1283</v>
      </c>
      <c r="F474" s="228" t="s">
        <v>1284</v>
      </c>
      <c r="G474" s="229" t="s">
        <v>1043</v>
      </c>
      <c r="H474" s="230">
        <v>1</v>
      </c>
      <c r="I474" s="231"/>
      <c r="J474" s="232">
        <f>ROUND(I474*H474,2)</f>
        <v>0</v>
      </c>
      <c r="K474" s="233"/>
      <c r="L474" s="44"/>
      <c r="M474" s="234" t="s">
        <v>1</v>
      </c>
      <c r="N474" s="235" t="s">
        <v>42</v>
      </c>
      <c r="O474" s="91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6">
        <f>S474*H474</f>
        <v>0</v>
      </c>
      <c r="U474" s="237" t="s">
        <v>1</v>
      </c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8" t="s">
        <v>207</v>
      </c>
      <c r="AT474" s="238" t="s">
        <v>142</v>
      </c>
      <c r="AU474" s="238" t="s">
        <v>87</v>
      </c>
      <c r="AY474" s="17" t="s">
        <v>141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7" t="s">
        <v>85</v>
      </c>
      <c r="BK474" s="239">
        <f>ROUND(I474*H474,2)</f>
        <v>0</v>
      </c>
      <c r="BL474" s="17" t="s">
        <v>207</v>
      </c>
      <c r="BM474" s="238" t="s">
        <v>1285</v>
      </c>
    </row>
    <row r="475" s="2" customFormat="1" ht="21.75" customHeight="1">
      <c r="A475" s="38"/>
      <c r="B475" s="39"/>
      <c r="C475" s="226" t="s">
        <v>586</v>
      </c>
      <c r="D475" s="226" t="s">
        <v>142</v>
      </c>
      <c r="E475" s="227" t="s">
        <v>1286</v>
      </c>
      <c r="F475" s="228" t="s">
        <v>1287</v>
      </c>
      <c r="G475" s="229" t="s">
        <v>303</v>
      </c>
      <c r="H475" s="240"/>
      <c r="I475" s="231"/>
      <c r="J475" s="232">
        <f>ROUND(I475*H475,2)</f>
        <v>0</v>
      </c>
      <c r="K475" s="233"/>
      <c r="L475" s="44"/>
      <c r="M475" s="234" t="s">
        <v>1</v>
      </c>
      <c r="N475" s="235" t="s">
        <v>42</v>
      </c>
      <c r="O475" s="91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6">
        <f>S475*H475</f>
        <v>0</v>
      </c>
      <c r="U475" s="237" t="s">
        <v>1</v>
      </c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8" t="s">
        <v>207</v>
      </c>
      <c r="AT475" s="238" t="s">
        <v>142</v>
      </c>
      <c r="AU475" s="238" t="s">
        <v>87</v>
      </c>
      <c r="AY475" s="17" t="s">
        <v>141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7" t="s">
        <v>85</v>
      </c>
      <c r="BK475" s="239">
        <f>ROUND(I475*H475,2)</f>
        <v>0</v>
      </c>
      <c r="BL475" s="17" t="s">
        <v>207</v>
      </c>
      <c r="BM475" s="238" t="s">
        <v>1288</v>
      </c>
    </row>
    <row r="476" s="2" customFormat="1" ht="21.75" customHeight="1">
      <c r="A476" s="38"/>
      <c r="B476" s="39"/>
      <c r="C476" s="226" t="s">
        <v>590</v>
      </c>
      <c r="D476" s="226" t="s">
        <v>142</v>
      </c>
      <c r="E476" s="227" t="s">
        <v>1289</v>
      </c>
      <c r="F476" s="228" t="s">
        <v>1290</v>
      </c>
      <c r="G476" s="229" t="s">
        <v>303</v>
      </c>
      <c r="H476" s="240"/>
      <c r="I476" s="231"/>
      <c r="J476" s="232">
        <f>ROUND(I476*H476,2)</f>
        <v>0</v>
      </c>
      <c r="K476" s="233"/>
      <c r="L476" s="44"/>
      <c r="M476" s="234" t="s">
        <v>1</v>
      </c>
      <c r="N476" s="235" t="s">
        <v>42</v>
      </c>
      <c r="O476" s="91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6">
        <f>S476*H476</f>
        <v>0</v>
      </c>
      <c r="U476" s="237" t="s">
        <v>1</v>
      </c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8" t="s">
        <v>207</v>
      </c>
      <c r="AT476" s="238" t="s">
        <v>142</v>
      </c>
      <c r="AU476" s="238" t="s">
        <v>87</v>
      </c>
      <c r="AY476" s="17" t="s">
        <v>141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7" t="s">
        <v>85</v>
      </c>
      <c r="BK476" s="239">
        <f>ROUND(I476*H476,2)</f>
        <v>0</v>
      </c>
      <c r="BL476" s="17" t="s">
        <v>207</v>
      </c>
      <c r="BM476" s="238" t="s">
        <v>1291</v>
      </c>
    </row>
    <row r="477" s="11" customFormat="1" ht="22.8" customHeight="1">
      <c r="A477" s="11"/>
      <c r="B477" s="212"/>
      <c r="C477" s="213"/>
      <c r="D477" s="214" t="s">
        <v>76</v>
      </c>
      <c r="E477" s="276" t="s">
        <v>541</v>
      </c>
      <c r="F477" s="276" t="s">
        <v>542</v>
      </c>
      <c r="G477" s="213"/>
      <c r="H477" s="213"/>
      <c r="I477" s="216"/>
      <c r="J477" s="277">
        <f>BK477</f>
        <v>0</v>
      </c>
      <c r="K477" s="213"/>
      <c r="L477" s="218"/>
      <c r="M477" s="219"/>
      <c r="N477" s="220"/>
      <c r="O477" s="220"/>
      <c r="P477" s="221">
        <f>SUM(P478:P496)</f>
        <v>0</v>
      </c>
      <c r="Q477" s="220"/>
      <c r="R477" s="221">
        <f>SUM(R478:R496)</f>
        <v>0</v>
      </c>
      <c r="S477" s="220"/>
      <c r="T477" s="221">
        <f>SUM(T478:T496)</f>
        <v>0</v>
      </c>
      <c r="U477" s="222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R477" s="223" t="s">
        <v>87</v>
      </c>
      <c r="AT477" s="224" t="s">
        <v>76</v>
      </c>
      <c r="AU477" s="224" t="s">
        <v>85</v>
      </c>
      <c r="AY477" s="223" t="s">
        <v>141</v>
      </c>
      <c r="BK477" s="225">
        <f>SUM(BK478:BK496)</f>
        <v>0</v>
      </c>
    </row>
    <row r="478" s="2" customFormat="1" ht="21.75" customHeight="1">
      <c r="A478" s="38"/>
      <c r="B478" s="39"/>
      <c r="C478" s="226" t="s">
        <v>594</v>
      </c>
      <c r="D478" s="226" t="s">
        <v>142</v>
      </c>
      <c r="E478" s="227" t="s">
        <v>544</v>
      </c>
      <c r="F478" s="228" t="s">
        <v>545</v>
      </c>
      <c r="G478" s="229" t="s">
        <v>145</v>
      </c>
      <c r="H478" s="230">
        <v>9</v>
      </c>
      <c r="I478" s="231"/>
      <c r="J478" s="232">
        <f>ROUND(I478*H478,2)</f>
        <v>0</v>
      </c>
      <c r="K478" s="233"/>
      <c r="L478" s="44"/>
      <c r="M478" s="234" t="s">
        <v>1</v>
      </c>
      <c r="N478" s="235" t="s">
        <v>42</v>
      </c>
      <c r="O478" s="91"/>
      <c r="P478" s="236">
        <f>O478*H478</f>
        <v>0</v>
      </c>
      <c r="Q478" s="236">
        <v>0</v>
      </c>
      <c r="R478" s="236">
        <f>Q478*H478</f>
        <v>0</v>
      </c>
      <c r="S478" s="236">
        <v>0</v>
      </c>
      <c r="T478" s="236">
        <f>S478*H478</f>
        <v>0</v>
      </c>
      <c r="U478" s="237" t="s">
        <v>1</v>
      </c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8" t="s">
        <v>207</v>
      </c>
      <c r="AT478" s="238" t="s">
        <v>142</v>
      </c>
      <c r="AU478" s="238" t="s">
        <v>87</v>
      </c>
      <c r="AY478" s="17" t="s">
        <v>141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7" t="s">
        <v>85</v>
      </c>
      <c r="BK478" s="239">
        <f>ROUND(I478*H478,2)</f>
        <v>0</v>
      </c>
      <c r="BL478" s="17" t="s">
        <v>207</v>
      </c>
      <c r="BM478" s="238" t="s">
        <v>1292</v>
      </c>
    </row>
    <row r="479" s="2" customFormat="1" ht="21.75" customHeight="1">
      <c r="A479" s="38"/>
      <c r="B479" s="39"/>
      <c r="C479" s="241" t="s">
        <v>598</v>
      </c>
      <c r="D479" s="241" t="s">
        <v>532</v>
      </c>
      <c r="E479" s="242" t="s">
        <v>1293</v>
      </c>
      <c r="F479" s="243" t="s">
        <v>1294</v>
      </c>
      <c r="G479" s="244" t="s">
        <v>145</v>
      </c>
      <c r="H479" s="245">
        <v>5</v>
      </c>
      <c r="I479" s="246"/>
      <c r="J479" s="247">
        <f>ROUND(I479*H479,2)</f>
        <v>0</v>
      </c>
      <c r="K479" s="248"/>
      <c r="L479" s="249"/>
      <c r="M479" s="250" t="s">
        <v>1</v>
      </c>
      <c r="N479" s="251" t="s">
        <v>42</v>
      </c>
      <c r="O479" s="91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6">
        <f>S479*H479</f>
        <v>0</v>
      </c>
      <c r="U479" s="237" t="s">
        <v>1</v>
      </c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8" t="s">
        <v>276</v>
      </c>
      <c r="AT479" s="238" t="s">
        <v>532</v>
      </c>
      <c r="AU479" s="238" t="s">
        <v>87</v>
      </c>
      <c r="AY479" s="17" t="s">
        <v>141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7" t="s">
        <v>85</v>
      </c>
      <c r="BK479" s="239">
        <f>ROUND(I479*H479,2)</f>
        <v>0</v>
      </c>
      <c r="BL479" s="17" t="s">
        <v>207</v>
      </c>
      <c r="BM479" s="238" t="s">
        <v>1295</v>
      </c>
    </row>
    <row r="480" s="2" customFormat="1" ht="21.75" customHeight="1">
      <c r="A480" s="38"/>
      <c r="B480" s="39"/>
      <c r="C480" s="241" t="s">
        <v>604</v>
      </c>
      <c r="D480" s="241" t="s">
        <v>532</v>
      </c>
      <c r="E480" s="242" t="s">
        <v>1296</v>
      </c>
      <c r="F480" s="243" t="s">
        <v>1297</v>
      </c>
      <c r="G480" s="244" t="s">
        <v>145</v>
      </c>
      <c r="H480" s="245">
        <v>4</v>
      </c>
      <c r="I480" s="246"/>
      <c r="J480" s="247">
        <f>ROUND(I480*H480,2)</f>
        <v>0</v>
      </c>
      <c r="K480" s="248"/>
      <c r="L480" s="249"/>
      <c r="M480" s="250" t="s">
        <v>1</v>
      </c>
      <c r="N480" s="251" t="s">
        <v>42</v>
      </c>
      <c r="O480" s="91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6">
        <f>S480*H480</f>
        <v>0</v>
      </c>
      <c r="U480" s="237" t="s">
        <v>1</v>
      </c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8" t="s">
        <v>276</v>
      </c>
      <c r="AT480" s="238" t="s">
        <v>532</v>
      </c>
      <c r="AU480" s="238" t="s">
        <v>87</v>
      </c>
      <c r="AY480" s="17" t="s">
        <v>141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7" t="s">
        <v>85</v>
      </c>
      <c r="BK480" s="239">
        <f>ROUND(I480*H480,2)</f>
        <v>0</v>
      </c>
      <c r="BL480" s="17" t="s">
        <v>207</v>
      </c>
      <c r="BM480" s="238" t="s">
        <v>1298</v>
      </c>
    </row>
    <row r="481" s="2" customFormat="1" ht="21.75" customHeight="1">
      <c r="A481" s="38"/>
      <c r="B481" s="39"/>
      <c r="C481" s="226" t="s">
        <v>608</v>
      </c>
      <c r="D481" s="226" t="s">
        <v>142</v>
      </c>
      <c r="E481" s="227" t="s">
        <v>556</v>
      </c>
      <c r="F481" s="228" t="s">
        <v>557</v>
      </c>
      <c r="G481" s="229" t="s">
        <v>145</v>
      </c>
      <c r="H481" s="230">
        <v>1</v>
      </c>
      <c r="I481" s="231"/>
      <c r="J481" s="232">
        <f>ROUND(I481*H481,2)</f>
        <v>0</v>
      </c>
      <c r="K481" s="233"/>
      <c r="L481" s="44"/>
      <c r="M481" s="234" t="s">
        <v>1</v>
      </c>
      <c r="N481" s="235" t="s">
        <v>42</v>
      </c>
      <c r="O481" s="91"/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6">
        <f>S481*H481</f>
        <v>0</v>
      </c>
      <c r="U481" s="237" t="s">
        <v>1</v>
      </c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8" t="s">
        <v>207</v>
      </c>
      <c r="AT481" s="238" t="s">
        <v>142</v>
      </c>
      <c r="AU481" s="238" t="s">
        <v>87</v>
      </c>
      <c r="AY481" s="17" t="s">
        <v>141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7" t="s">
        <v>85</v>
      </c>
      <c r="BK481" s="239">
        <f>ROUND(I481*H481,2)</f>
        <v>0</v>
      </c>
      <c r="BL481" s="17" t="s">
        <v>207</v>
      </c>
      <c r="BM481" s="238" t="s">
        <v>1299</v>
      </c>
    </row>
    <row r="482" s="2" customFormat="1" ht="21.75" customHeight="1">
      <c r="A482" s="38"/>
      <c r="B482" s="39"/>
      <c r="C482" s="241" t="s">
        <v>612</v>
      </c>
      <c r="D482" s="241" t="s">
        <v>532</v>
      </c>
      <c r="E482" s="242" t="s">
        <v>1300</v>
      </c>
      <c r="F482" s="243" t="s">
        <v>1301</v>
      </c>
      <c r="G482" s="244" t="s">
        <v>145</v>
      </c>
      <c r="H482" s="245">
        <v>1</v>
      </c>
      <c r="I482" s="246"/>
      <c r="J482" s="247">
        <f>ROUND(I482*H482,2)</f>
        <v>0</v>
      </c>
      <c r="K482" s="248"/>
      <c r="L482" s="249"/>
      <c r="M482" s="250" t="s">
        <v>1</v>
      </c>
      <c r="N482" s="251" t="s">
        <v>42</v>
      </c>
      <c r="O482" s="91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6">
        <f>S482*H482</f>
        <v>0</v>
      </c>
      <c r="U482" s="237" t="s">
        <v>1</v>
      </c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276</v>
      </c>
      <c r="AT482" s="238" t="s">
        <v>532</v>
      </c>
      <c r="AU482" s="238" t="s">
        <v>87</v>
      </c>
      <c r="AY482" s="17" t="s">
        <v>141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85</v>
      </c>
      <c r="BK482" s="239">
        <f>ROUND(I482*H482,2)</f>
        <v>0</v>
      </c>
      <c r="BL482" s="17" t="s">
        <v>207</v>
      </c>
      <c r="BM482" s="238" t="s">
        <v>1302</v>
      </c>
    </row>
    <row r="483" s="2" customFormat="1" ht="21.75" customHeight="1">
      <c r="A483" s="38"/>
      <c r="B483" s="39"/>
      <c r="C483" s="226" t="s">
        <v>616</v>
      </c>
      <c r="D483" s="226" t="s">
        <v>142</v>
      </c>
      <c r="E483" s="227" t="s">
        <v>1303</v>
      </c>
      <c r="F483" s="228" t="s">
        <v>1304</v>
      </c>
      <c r="G483" s="229" t="s">
        <v>145</v>
      </c>
      <c r="H483" s="230">
        <v>3</v>
      </c>
      <c r="I483" s="231"/>
      <c r="J483" s="232">
        <f>ROUND(I483*H483,2)</f>
        <v>0</v>
      </c>
      <c r="K483" s="233"/>
      <c r="L483" s="44"/>
      <c r="M483" s="234" t="s">
        <v>1</v>
      </c>
      <c r="N483" s="235" t="s">
        <v>42</v>
      </c>
      <c r="O483" s="91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6">
        <f>S483*H483</f>
        <v>0</v>
      </c>
      <c r="U483" s="237" t="s">
        <v>1</v>
      </c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8" t="s">
        <v>207</v>
      </c>
      <c r="AT483" s="238" t="s">
        <v>142</v>
      </c>
      <c r="AU483" s="238" t="s">
        <v>87</v>
      </c>
      <c r="AY483" s="17" t="s">
        <v>141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7" t="s">
        <v>85</v>
      </c>
      <c r="BK483" s="239">
        <f>ROUND(I483*H483,2)</f>
        <v>0</v>
      </c>
      <c r="BL483" s="17" t="s">
        <v>207</v>
      </c>
      <c r="BM483" s="238" t="s">
        <v>1305</v>
      </c>
    </row>
    <row r="484" s="2" customFormat="1" ht="21.75" customHeight="1">
      <c r="A484" s="38"/>
      <c r="B484" s="39"/>
      <c r="C484" s="241" t="s">
        <v>620</v>
      </c>
      <c r="D484" s="241" t="s">
        <v>532</v>
      </c>
      <c r="E484" s="242" t="s">
        <v>1306</v>
      </c>
      <c r="F484" s="243" t="s">
        <v>1307</v>
      </c>
      <c r="G484" s="244" t="s">
        <v>145</v>
      </c>
      <c r="H484" s="245">
        <v>3</v>
      </c>
      <c r="I484" s="246"/>
      <c r="J484" s="247">
        <f>ROUND(I484*H484,2)</f>
        <v>0</v>
      </c>
      <c r="K484" s="248"/>
      <c r="L484" s="249"/>
      <c r="M484" s="250" t="s">
        <v>1</v>
      </c>
      <c r="N484" s="251" t="s">
        <v>42</v>
      </c>
      <c r="O484" s="91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6">
        <f>S484*H484</f>
        <v>0</v>
      </c>
      <c r="U484" s="237" t="s">
        <v>1</v>
      </c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8" t="s">
        <v>276</v>
      </c>
      <c r="AT484" s="238" t="s">
        <v>532</v>
      </c>
      <c r="AU484" s="238" t="s">
        <v>87</v>
      </c>
      <c r="AY484" s="17" t="s">
        <v>141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7" t="s">
        <v>85</v>
      </c>
      <c r="BK484" s="239">
        <f>ROUND(I484*H484,2)</f>
        <v>0</v>
      </c>
      <c r="BL484" s="17" t="s">
        <v>207</v>
      </c>
      <c r="BM484" s="238" t="s">
        <v>1308</v>
      </c>
    </row>
    <row r="485" s="2" customFormat="1" ht="21.75" customHeight="1">
      <c r="A485" s="38"/>
      <c r="B485" s="39"/>
      <c r="C485" s="226" t="s">
        <v>624</v>
      </c>
      <c r="D485" s="226" t="s">
        <v>142</v>
      </c>
      <c r="E485" s="227" t="s">
        <v>1309</v>
      </c>
      <c r="F485" s="228" t="s">
        <v>1310</v>
      </c>
      <c r="G485" s="229" t="s">
        <v>145</v>
      </c>
      <c r="H485" s="230">
        <v>3</v>
      </c>
      <c r="I485" s="231"/>
      <c r="J485" s="232">
        <f>ROUND(I485*H485,2)</f>
        <v>0</v>
      </c>
      <c r="K485" s="233"/>
      <c r="L485" s="44"/>
      <c r="M485" s="234" t="s">
        <v>1</v>
      </c>
      <c r="N485" s="235" t="s">
        <v>42</v>
      </c>
      <c r="O485" s="91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6">
        <f>S485*H485</f>
        <v>0</v>
      </c>
      <c r="U485" s="237" t="s">
        <v>1</v>
      </c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8" t="s">
        <v>207</v>
      </c>
      <c r="AT485" s="238" t="s">
        <v>142</v>
      </c>
      <c r="AU485" s="238" t="s">
        <v>87</v>
      </c>
      <c r="AY485" s="17" t="s">
        <v>141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7" t="s">
        <v>85</v>
      </c>
      <c r="BK485" s="239">
        <f>ROUND(I485*H485,2)</f>
        <v>0</v>
      </c>
      <c r="BL485" s="17" t="s">
        <v>207</v>
      </c>
      <c r="BM485" s="238" t="s">
        <v>1311</v>
      </c>
    </row>
    <row r="486" s="2" customFormat="1" ht="21.75" customHeight="1">
      <c r="A486" s="38"/>
      <c r="B486" s="39"/>
      <c r="C486" s="241" t="s">
        <v>628</v>
      </c>
      <c r="D486" s="241" t="s">
        <v>532</v>
      </c>
      <c r="E486" s="242" t="s">
        <v>1312</v>
      </c>
      <c r="F486" s="243" t="s">
        <v>1313</v>
      </c>
      <c r="G486" s="244" t="s">
        <v>145</v>
      </c>
      <c r="H486" s="245">
        <v>3</v>
      </c>
      <c r="I486" s="246"/>
      <c r="J486" s="247">
        <f>ROUND(I486*H486,2)</f>
        <v>0</v>
      </c>
      <c r="K486" s="248"/>
      <c r="L486" s="249"/>
      <c r="M486" s="250" t="s">
        <v>1</v>
      </c>
      <c r="N486" s="251" t="s">
        <v>42</v>
      </c>
      <c r="O486" s="91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6">
        <f>S486*H486</f>
        <v>0</v>
      </c>
      <c r="U486" s="237" t="s">
        <v>1</v>
      </c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8" t="s">
        <v>276</v>
      </c>
      <c r="AT486" s="238" t="s">
        <v>532</v>
      </c>
      <c r="AU486" s="238" t="s">
        <v>87</v>
      </c>
      <c r="AY486" s="17" t="s">
        <v>141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7" t="s">
        <v>85</v>
      </c>
      <c r="BK486" s="239">
        <f>ROUND(I486*H486,2)</f>
        <v>0</v>
      </c>
      <c r="BL486" s="17" t="s">
        <v>207</v>
      </c>
      <c r="BM486" s="238" t="s">
        <v>1314</v>
      </c>
    </row>
    <row r="487" s="2" customFormat="1" ht="21.75" customHeight="1">
      <c r="A487" s="38"/>
      <c r="B487" s="39"/>
      <c r="C487" s="226" t="s">
        <v>632</v>
      </c>
      <c r="D487" s="226" t="s">
        <v>142</v>
      </c>
      <c r="E487" s="227" t="s">
        <v>1315</v>
      </c>
      <c r="F487" s="228" t="s">
        <v>1316</v>
      </c>
      <c r="G487" s="229" t="s">
        <v>145</v>
      </c>
      <c r="H487" s="230">
        <v>3</v>
      </c>
      <c r="I487" s="231"/>
      <c r="J487" s="232">
        <f>ROUND(I487*H487,2)</f>
        <v>0</v>
      </c>
      <c r="K487" s="233"/>
      <c r="L487" s="44"/>
      <c r="M487" s="234" t="s">
        <v>1</v>
      </c>
      <c r="N487" s="235" t="s">
        <v>42</v>
      </c>
      <c r="O487" s="91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6">
        <f>S487*H487</f>
        <v>0</v>
      </c>
      <c r="U487" s="237" t="s">
        <v>1</v>
      </c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8" t="s">
        <v>207</v>
      </c>
      <c r="AT487" s="238" t="s">
        <v>142</v>
      </c>
      <c r="AU487" s="238" t="s">
        <v>87</v>
      </c>
      <c r="AY487" s="17" t="s">
        <v>141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7" t="s">
        <v>85</v>
      </c>
      <c r="BK487" s="239">
        <f>ROUND(I487*H487,2)</f>
        <v>0</v>
      </c>
      <c r="BL487" s="17" t="s">
        <v>207</v>
      </c>
      <c r="BM487" s="238" t="s">
        <v>1317</v>
      </c>
    </row>
    <row r="488" s="2" customFormat="1" ht="21.75" customHeight="1">
      <c r="A488" s="38"/>
      <c r="B488" s="39"/>
      <c r="C488" s="241" t="s">
        <v>636</v>
      </c>
      <c r="D488" s="241" t="s">
        <v>532</v>
      </c>
      <c r="E488" s="242" t="s">
        <v>1318</v>
      </c>
      <c r="F488" s="243" t="s">
        <v>1319</v>
      </c>
      <c r="G488" s="244" t="s">
        <v>145</v>
      </c>
      <c r="H488" s="245">
        <v>2</v>
      </c>
      <c r="I488" s="246"/>
      <c r="J488" s="247">
        <f>ROUND(I488*H488,2)</f>
        <v>0</v>
      </c>
      <c r="K488" s="248"/>
      <c r="L488" s="249"/>
      <c r="M488" s="250" t="s">
        <v>1</v>
      </c>
      <c r="N488" s="251" t="s">
        <v>42</v>
      </c>
      <c r="O488" s="91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6">
        <f>S488*H488</f>
        <v>0</v>
      </c>
      <c r="U488" s="237" t="s">
        <v>1</v>
      </c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8" t="s">
        <v>276</v>
      </c>
      <c r="AT488" s="238" t="s">
        <v>532</v>
      </c>
      <c r="AU488" s="238" t="s">
        <v>87</v>
      </c>
      <c r="AY488" s="17" t="s">
        <v>141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7" t="s">
        <v>85</v>
      </c>
      <c r="BK488" s="239">
        <f>ROUND(I488*H488,2)</f>
        <v>0</v>
      </c>
      <c r="BL488" s="17" t="s">
        <v>207</v>
      </c>
      <c r="BM488" s="238" t="s">
        <v>1320</v>
      </c>
    </row>
    <row r="489" s="2" customFormat="1" ht="21.75" customHeight="1">
      <c r="A489" s="38"/>
      <c r="B489" s="39"/>
      <c r="C489" s="241" t="s">
        <v>640</v>
      </c>
      <c r="D489" s="241" t="s">
        <v>532</v>
      </c>
      <c r="E489" s="242" t="s">
        <v>1321</v>
      </c>
      <c r="F489" s="243" t="s">
        <v>1322</v>
      </c>
      <c r="G489" s="244" t="s">
        <v>145</v>
      </c>
      <c r="H489" s="245">
        <v>1</v>
      </c>
      <c r="I489" s="246"/>
      <c r="J489" s="247">
        <f>ROUND(I489*H489,2)</f>
        <v>0</v>
      </c>
      <c r="K489" s="248"/>
      <c r="L489" s="249"/>
      <c r="M489" s="250" t="s">
        <v>1</v>
      </c>
      <c r="N489" s="251" t="s">
        <v>42</v>
      </c>
      <c r="O489" s="91"/>
      <c r="P489" s="236">
        <f>O489*H489</f>
        <v>0</v>
      </c>
      <c r="Q489" s="236">
        <v>0</v>
      </c>
      <c r="R489" s="236">
        <f>Q489*H489</f>
        <v>0</v>
      </c>
      <c r="S489" s="236">
        <v>0</v>
      </c>
      <c r="T489" s="236">
        <f>S489*H489</f>
        <v>0</v>
      </c>
      <c r="U489" s="237" t="s">
        <v>1</v>
      </c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8" t="s">
        <v>276</v>
      </c>
      <c r="AT489" s="238" t="s">
        <v>532</v>
      </c>
      <c r="AU489" s="238" t="s">
        <v>87</v>
      </c>
      <c r="AY489" s="17" t="s">
        <v>141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7" t="s">
        <v>85</v>
      </c>
      <c r="BK489" s="239">
        <f>ROUND(I489*H489,2)</f>
        <v>0</v>
      </c>
      <c r="BL489" s="17" t="s">
        <v>207</v>
      </c>
      <c r="BM489" s="238" t="s">
        <v>1323</v>
      </c>
    </row>
    <row r="490" s="2" customFormat="1" ht="21.75" customHeight="1">
      <c r="A490" s="38"/>
      <c r="B490" s="39"/>
      <c r="C490" s="226" t="s">
        <v>644</v>
      </c>
      <c r="D490" s="226" t="s">
        <v>142</v>
      </c>
      <c r="E490" s="227" t="s">
        <v>1324</v>
      </c>
      <c r="F490" s="228" t="s">
        <v>1325</v>
      </c>
      <c r="G490" s="229" t="s">
        <v>145</v>
      </c>
      <c r="H490" s="230">
        <v>2.1000000000000001</v>
      </c>
      <c r="I490" s="231"/>
      <c r="J490" s="232">
        <f>ROUND(I490*H490,2)</f>
        <v>0</v>
      </c>
      <c r="K490" s="233"/>
      <c r="L490" s="44"/>
      <c r="M490" s="234" t="s">
        <v>1</v>
      </c>
      <c r="N490" s="235" t="s">
        <v>42</v>
      </c>
      <c r="O490" s="91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6">
        <f>S490*H490</f>
        <v>0</v>
      </c>
      <c r="U490" s="237" t="s">
        <v>1</v>
      </c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207</v>
      </c>
      <c r="AT490" s="238" t="s">
        <v>142</v>
      </c>
      <c r="AU490" s="238" t="s">
        <v>87</v>
      </c>
      <c r="AY490" s="17" t="s">
        <v>141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85</v>
      </c>
      <c r="BK490" s="239">
        <f>ROUND(I490*H490,2)</f>
        <v>0</v>
      </c>
      <c r="BL490" s="17" t="s">
        <v>207</v>
      </c>
      <c r="BM490" s="238" t="s">
        <v>1326</v>
      </c>
    </row>
    <row r="491" s="2" customFormat="1" ht="16.5" customHeight="1">
      <c r="A491" s="38"/>
      <c r="B491" s="39"/>
      <c r="C491" s="241" t="s">
        <v>648</v>
      </c>
      <c r="D491" s="241" t="s">
        <v>532</v>
      </c>
      <c r="E491" s="242" t="s">
        <v>1327</v>
      </c>
      <c r="F491" s="243" t="s">
        <v>1328</v>
      </c>
      <c r="G491" s="244" t="s">
        <v>245</v>
      </c>
      <c r="H491" s="245">
        <v>1</v>
      </c>
      <c r="I491" s="246"/>
      <c r="J491" s="247">
        <f>ROUND(I491*H491,2)</f>
        <v>0</v>
      </c>
      <c r="K491" s="248"/>
      <c r="L491" s="249"/>
      <c r="M491" s="250" t="s">
        <v>1</v>
      </c>
      <c r="N491" s="251" t="s">
        <v>42</v>
      </c>
      <c r="O491" s="91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6">
        <f>S491*H491</f>
        <v>0</v>
      </c>
      <c r="U491" s="237" t="s">
        <v>1</v>
      </c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8" t="s">
        <v>276</v>
      </c>
      <c r="AT491" s="238" t="s">
        <v>532</v>
      </c>
      <c r="AU491" s="238" t="s">
        <v>87</v>
      </c>
      <c r="AY491" s="17" t="s">
        <v>141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7" t="s">
        <v>85</v>
      </c>
      <c r="BK491" s="239">
        <f>ROUND(I491*H491,2)</f>
        <v>0</v>
      </c>
      <c r="BL491" s="17" t="s">
        <v>207</v>
      </c>
      <c r="BM491" s="238" t="s">
        <v>1329</v>
      </c>
    </row>
    <row r="492" s="2" customFormat="1" ht="21.75" customHeight="1">
      <c r="A492" s="38"/>
      <c r="B492" s="39"/>
      <c r="C492" s="226" t="s">
        <v>652</v>
      </c>
      <c r="D492" s="226" t="s">
        <v>142</v>
      </c>
      <c r="E492" s="227" t="s">
        <v>1330</v>
      </c>
      <c r="F492" s="228" t="s">
        <v>1331</v>
      </c>
      <c r="G492" s="229" t="s">
        <v>145</v>
      </c>
      <c r="H492" s="230">
        <v>1</v>
      </c>
      <c r="I492" s="231"/>
      <c r="J492" s="232">
        <f>ROUND(I492*H492,2)</f>
        <v>0</v>
      </c>
      <c r="K492" s="233"/>
      <c r="L492" s="44"/>
      <c r="M492" s="234" t="s">
        <v>1</v>
      </c>
      <c r="N492" s="235" t="s">
        <v>42</v>
      </c>
      <c r="O492" s="91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6">
        <f>S492*H492</f>
        <v>0</v>
      </c>
      <c r="U492" s="237" t="s">
        <v>1</v>
      </c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8" t="s">
        <v>207</v>
      </c>
      <c r="AT492" s="238" t="s">
        <v>142</v>
      </c>
      <c r="AU492" s="238" t="s">
        <v>87</v>
      </c>
      <c r="AY492" s="17" t="s">
        <v>141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7" t="s">
        <v>85</v>
      </c>
      <c r="BK492" s="239">
        <f>ROUND(I492*H492,2)</f>
        <v>0</v>
      </c>
      <c r="BL492" s="17" t="s">
        <v>207</v>
      </c>
      <c r="BM492" s="238" t="s">
        <v>1332</v>
      </c>
    </row>
    <row r="493" s="2" customFormat="1" ht="21.75" customHeight="1">
      <c r="A493" s="38"/>
      <c r="B493" s="39"/>
      <c r="C493" s="226" t="s">
        <v>656</v>
      </c>
      <c r="D493" s="226" t="s">
        <v>142</v>
      </c>
      <c r="E493" s="227" t="s">
        <v>1333</v>
      </c>
      <c r="F493" s="228" t="s">
        <v>1334</v>
      </c>
      <c r="G493" s="229" t="s">
        <v>145</v>
      </c>
      <c r="H493" s="230">
        <v>1</v>
      </c>
      <c r="I493" s="231"/>
      <c r="J493" s="232">
        <f>ROUND(I493*H493,2)</f>
        <v>0</v>
      </c>
      <c r="K493" s="233"/>
      <c r="L493" s="44"/>
      <c r="M493" s="234" t="s">
        <v>1</v>
      </c>
      <c r="N493" s="235" t="s">
        <v>42</v>
      </c>
      <c r="O493" s="91"/>
      <c r="P493" s="236">
        <f>O493*H493</f>
        <v>0</v>
      </c>
      <c r="Q493" s="236">
        <v>0</v>
      </c>
      <c r="R493" s="236">
        <f>Q493*H493</f>
        <v>0</v>
      </c>
      <c r="S493" s="236">
        <v>0</v>
      </c>
      <c r="T493" s="236">
        <f>S493*H493</f>
        <v>0</v>
      </c>
      <c r="U493" s="237" t="s">
        <v>1</v>
      </c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8" t="s">
        <v>207</v>
      </c>
      <c r="AT493" s="238" t="s">
        <v>142</v>
      </c>
      <c r="AU493" s="238" t="s">
        <v>87</v>
      </c>
      <c r="AY493" s="17" t="s">
        <v>141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7" t="s">
        <v>85</v>
      </c>
      <c r="BK493" s="239">
        <f>ROUND(I493*H493,2)</f>
        <v>0</v>
      </c>
      <c r="BL493" s="17" t="s">
        <v>207</v>
      </c>
      <c r="BM493" s="238" t="s">
        <v>1335</v>
      </c>
    </row>
    <row r="494" s="2" customFormat="1" ht="21.75" customHeight="1">
      <c r="A494" s="38"/>
      <c r="B494" s="39"/>
      <c r="C494" s="226" t="s">
        <v>660</v>
      </c>
      <c r="D494" s="226" t="s">
        <v>142</v>
      </c>
      <c r="E494" s="227" t="s">
        <v>1336</v>
      </c>
      <c r="F494" s="228" t="s">
        <v>1337</v>
      </c>
      <c r="G494" s="229" t="s">
        <v>1089</v>
      </c>
      <c r="H494" s="230">
        <v>1</v>
      </c>
      <c r="I494" s="231"/>
      <c r="J494" s="232">
        <f>ROUND(I494*H494,2)</f>
        <v>0</v>
      </c>
      <c r="K494" s="233"/>
      <c r="L494" s="44"/>
      <c r="M494" s="234" t="s">
        <v>1</v>
      </c>
      <c r="N494" s="235" t="s">
        <v>42</v>
      </c>
      <c r="O494" s="91"/>
      <c r="P494" s="236">
        <f>O494*H494</f>
        <v>0</v>
      </c>
      <c r="Q494" s="236">
        <v>0</v>
      </c>
      <c r="R494" s="236">
        <f>Q494*H494</f>
        <v>0</v>
      </c>
      <c r="S494" s="236">
        <v>0</v>
      </c>
      <c r="T494" s="236">
        <f>S494*H494</f>
        <v>0</v>
      </c>
      <c r="U494" s="237" t="s">
        <v>1</v>
      </c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8" t="s">
        <v>207</v>
      </c>
      <c r="AT494" s="238" t="s">
        <v>142</v>
      </c>
      <c r="AU494" s="238" t="s">
        <v>87</v>
      </c>
      <c r="AY494" s="17" t="s">
        <v>141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7" t="s">
        <v>85</v>
      </c>
      <c r="BK494" s="239">
        <f>ROUND(I494*H494,2)</f>
        <v>0</v>
      </c>
      <c r="BL494" s="17" t="s">
        <v>207</v>
      </c>
      <c r="BM494" s="238" t="s">
        <v>1338</v>
      </c>
    </row>
    <row r="495" s="2" customFormat="1" ht="21.75" customHeight="1">
      <c r="A495" s="38"/>
      <c r="B495" s="39"/>
      <c r="C495" s="226" t="s">
        <v>664</v>
      </c>
      <c r="D495" s="226" t="s">
        <v>142</v>
      </c>
      <c r="E495" s="227" t="s">
        <v>1339</v>
      </c>
      <c r="F495" s="228" t="s">
        <v>1340</v>
      </c>
      <c r="G495" s="229" t="s">
        <v>303</v>
      </c>
      <c r="H495" s="240"/>
      <c r="I495" s="231"/>
      <c r="J495" s="232">
        <f>ROUND(I495*H495,2)</f>
        <v>0</v>
      </c>
      <c r="K495" s="233"/>
      <c r="L495" s="44"/>
      <c r="M495" s="234" t="s">
        <v>1</v>
      </c>
      <c r="N495" s="235" t="s">
        <v>42</v>
      </c>
      <c r="O495" s="91"/>
      <c r="P495" s="236">
        <f>O495*H495</f>
        <v>0</v>
      </c>
      <c r="Q495" s="236">
        <v>0</v>
      </c>
      <c r="R495" s="236">
        <f>Q495*H495</f>
        <v>0</v>
      </c>
      <c r="S495" s="236">
        <v>0</v>
      </c>
      <c r="T495" s="236">
        <f>S495*H495</f>
        <v>0</v>
      </c>
      <c r="U495" s="237" t="s">
        <v>1</v>
      </c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8" t="s">
        <v>207</v>
      </c>
      <c r="AT495" s="238" t="s">
        <v>142</v>
      </c>
      <c r="AU495" s="238" t="s">
        <v>87</v>
      </c>
      <c r="AY495" s="17" t="s">
        <v>141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7" t="s">
        <v>85</v>
      </c>
      <c r="BK495" s="239">
        <f>ROUND(I495*H495,2)</f>
        <v>0</v>
      </c>
      <c r="BL495" s="17" t="s">
        <v>207</v>
      </c>
      <c r="BM495" s="238" t="s">
        <v>1341</v>
      </c>
    </row>
    <row r="496" s="2" customFormat="1" ht="21.75" customHeight="1">
      <c r="A496" s="38"/>
      <c r="B496" s="39"/>
      <c r="C496" s="226" t="s">
        <v>668</v>
      </c>
      <c r="D496" s="226" t="s">
        <v>142</v>
      </c>
      <c r="E496" s="227" t="s">
        <v>1342</v>
      </c>
      <c r="F496" s="228" t="s">
        <v>1343</v>
      </c>
      <c r="G496" s="229" t="s">
        <v>303</v>
      </c>
      <c r="H496" s="240"/>
      <c r="I496" s="231"/>
      <c r="J496" s="232">
        <f>ROUND(I496*H496,2)</f>
        <v>0</v>
      </c>
      <c r="K496" s="233"/>
      <c r="L496" s="44"/>
      <c r="M496" s="234" t="s">
        <v>1</v>
      </c>
      <c r="N496" s="235" t="s">
        <v>42</v>
      </c>
      <c r="O496" s="91"/>
      <c r="P496" s="236">
        <f>O496*H496</f>
        <v>0</v>
      </c>
      <c r="Q496" s="236">
        <v>0</v>
      </c>
      <c r="R496" s="236">
        <f>Q496*H496</f>
        <v>0</v>
      </c>
      <c r="S496" s="236">
        <v>0</v>
      </c>
      <c r="T496" s="236">
        <f>S496*H496</f>
        <v>0</v>
      </c>
      <c r="U496" s="237" t="s">
        <v>1</v>
      </c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8" t="s">
        <v>207</v>
      </c>
      <c r="AT496" s="238" t="s">
        <v>142</v>
      </c>
      <c r="AU496" s="238" t="s">
        <v>87</v>
      </c>
      <c r="AY496" s="17" t="s">
        <v>141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7" t="s">
        <v>85</v>
      </c>
      <c r="BK496" s="239">
        <f>ROUND(I496*H496,2)</f>
        <v>0</v>
      </c>
      <c r="BL496" s="17" t="s">
        <v>207</v>
      </c>
      <c r="BM496" s="238" t="s">
        <v>1344</v>
      </c>
    </row>
    <row r="497" s="11" customFormat="1" ht="22.8" customHeight="1">
      <c r="A497" s="11"/>
      <c r="B497" s="212"/>
      <c r="C497" s="213"/>
      <c r="D497" s="214" t="s">
        <v>76</v>
      </c>
      <c r="E497" s="276" t="s">
        <v>1345</v>
      </c>
      <c r="F497" s="276" t="s">
        <v>1346</v>
      </c>
      <c r="G497" s="213"/>
      <c r="H497" s="213"/>
      <c r="I497" s="216"/>
      <c r="J497" s="277">
        <f>BK497</f>
        <v>0</v>
      </c>
      <c r="K497" s="213"/>
      <c r="L497" s="218"/>
      <c r="M497" s="219"/>
      <c r="N497" s="220"/>
      <c r="O497" s="220"/>
      <c r="P497" s="221">
        <f>SUM(P498:P500)</f>
        <v>0</v>
      </c>
      <c r="Q497" s="220"/>
      <c r="R497" s="221">
        <f>SUM(R498:R500)</f>
        <v>0</v>
      </c>
      <c r="S497" s="220"/>
      <c r="T497" s="221">
        <f>SUM(T498:T500)</f>
        <v>0</v>
      </c>
      <c r="U497" s="222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R497" s="223" t="s">
        <v>87</v>
      </c>
      <c r="AT497" s="224" t="s">
        <v>76</v>
      </c>
      <c r="AU497" s="224" t="s">
        <v>85</v>
      </c>
      <c r="AY497" s="223" t="s">
        <v>141</v>
      </c>
      <c r="BK497" s="225">
        <f>SUM(BK498:BK500)</f>
        <v>0</v>
      </c>
    </row>
    <row r="498" s="2" customFormat="1" ht="16.5" customHeight="1">
      <c r="A498" s="38"/>
      <c r="B498" s="39"/>
      <c r="C498" s="226" t="s">
        <v>672</v>
      </c>
      <c r="D498" s="226" t="s">
        <v>142</v>
      </c>
      <c r="E498" s="227" t="s">
        <v>1347</v>
      </c>
      <c r="F498" s="228" t="s">
        <v>1348</v>
      </c>
      <c r="G498" s="229" t="s">
        <v>145</v>
      </c>
      <c r="H498" s="230">
        <v>1</v>
      </c>
      <c r="I498" s="231"/>
      <c r="J498" s="232">
        <f>ROUND(I498*H498,2)</f>
        <v>0</v>
      </c>
      <c r="K498" s="233"/>
      <c r="L498" s="44"/>
      <c r="M498" s="234" t="s">
        <v>1</v>
      </c>
      <c r="N498" s="235" t="s">
        <v>42</v>
      </c>
      <c r="O498" s="91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6">
        <f>S498*H498</f>
        <v>0</v>
      </c>
      <c r="U498" s="237" t="s">
        <v>1</v>
      </c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8" t="s">
        <v>207</v>
      </c>
      <c r="AT498" s="238" t="s">
        <v>142</v>
      </c>
      <c r="AU498" s="238" t="s">
        <v>87</v>
      </c>
      <c r="AY498" s="17" t="s">
        <v>141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7" t="s">
        <v>85</v>
      </c>
      <c r="BK498" s="239">
        <f>ROUND(I498*H498,2)</f>
        <v>0</v>
      </c>
      <c r="BL498" s="17" t="s">
        <v>207</v>
      </c>
      <c r="BM498" s="238" t="s">
        <v>1349</v>
      </c>
    </row>
    <row r="499" s="2" customFormat="1" ht="21.75" customHeight="1">
      <c r="A499" s="38"/>
      <c r="B499" s="39"/>
      <c r="C499" s="226" t="s">
        <v>678</v>
      </c>
      <c r="D499" s="226" t="s">
        <v>142</v>
      </c>
      <c r="E499" s="227" t="s">
        <v>1350</v>
      </c>
      <c r="F499" s="228" t="s">
        <v>1351</v>
      </c>
      <c r="G499" s="229" t="s">
        <v>303</v>
      </c>
      <c r="H499" s="240"/>
      <c r="I499" s="231"/>
      <c r="J499" s="232">
        <f>ROUND(I499*H499,2)</f>
        <v>0</v>
      </c>
      <c r="K499" s="233"/>
      <c r="L499" s="44"/>
      <c r="M499" s="234" t="s">
        <v>1</v>
      </c>
      <c r="N499" s="235" t="s">
        <v>42</v>
      </c>
      <c r="O499" s="91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6">
        <f>S499*H499</f>
        <v>0</v>
      </c>
      <c r="U499" s="237" t="s">
        <v>1</v>
      </c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8" t="s">
        <v>207</v>
      </c>
      <c r="AT499" s="238" t="s">
        <v>142</v>
      </c>
      <c r="AU499" s="238" t="s">
        <v>87</v>
      </c>
      <c r="AY499" s="17" t="s">
        <v>141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7" t="s">
        <v>85</v>
      </c>
      <c r="BK499" s="239">
        <f>ROUND(I499*H499,2)</f>
        <v>0</v>
      </c>
      <c r="BL499" s="17" t="s">
        <v>207</v>
      </c>
      <c r="BM499" s="238" t="s">
        <v>1352</v>
      </c>
    </row>
    <row r="500" s="2" customFormat="1" ht="21.75" customHeight="1">
      <c r="A500" s="38"/>
      <c r="B500" s="39"/>
      <c r="C500" s="226" t="s">
        <v>682</v>
      </c>
      <c r="D500" s="226" t="s">
        <v>142</v>
      </c>
      <c r="E500" s="227" t="s">
        <v>1353</v>
      </c>
      <c r="F500" s="228" t="s">
        <v>1354</v>
      </c>
      <c r="G500" s="229" t="s">
        <v>303</v>
      </c>
      <c r="H500" s="240"/>
      <c r="I500" s="231"/>
      <c r="J500" s="232">
        <f>ROUND(I500*H500,2)</f>
        <v>0</v>
      </c>
      <c r="K500" s="233"/>
      <c r="L500" s="44"/>
      <c r="M500" s="234" t="s">
        <v>1</v>
      </c>
      <c r="N500" s="235" t="s">
        <v>42</v>
      </c>
      <c r="O500" s="91"/>
      <c r="P500" s="236">
        <f>O500*H500</f>
        <v>0</v>
      </c>
      <c r="Q500" s="236">
        <v>0</v>
      </c>
      <c r="R500" s="236">
        <f>Q500*H500</f>
        <v>0</v>
      </c>
      <c r="S500" s="236">
        <v>0</v>
      </c>
      <c r="T500" s="236">
        <f>S500*H500</f>
        <v>0</v>
      </c>
      <c r="U500" s="237" t="s">
        <v>1</v>
      </c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8" t="s">
        <v>207</v>
      </c>
      <c r="AT500" s="238" t="s">
        <v>142</v>
      </c>
      <c r="AU500" s="238" t="s">
        <v>87</v>
      </c>
      <c r="AY500" s="17" t="s">
        <v>141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7" t="s">
        <v>85</v>
      </c>
      <c r="BK500" s="239">
        <f>ROUND(I500*H500,2)</f>
        <v>0</v>
      </c>
      <c r="BL500" s="17" t="s">
        <v>207</v>
      </c>
      <c r="BM500" s="238" t="s">
        <v>1355</v>
      </c>
    </row>
    <row r="501" s="11" customFormat="1" ht="22.8" customHeight="1">
      <c r="A501" s="11"/>
      <c r="B501" s="212"/>
      <c r="C501" s="213"/>
      <c r="D501" s="214" t="s">
        <v>76</v>
      </c>
      <c r="E501" s="276" t="s">
        <v>602</v>
      </c>
      <c r="F501" s="276" t="s">
        <v>603</v>
      </c>
      <c r="G501" s="213"/>
      <c r="H501" s="213"/>
      <c r="I501" s="216"/>
      <c r="J501" s="277">
        <f>BK501</f>
        <v>0</v>
      </c>
      <c r="K501" s="213"/>
      <c r="L501" s="218"/>
      <c r="M501" s="219"/>
      <c r="N501" s="220"/>
      <c r="O501" s="220"/>
      <c r="P501" s="221">
        <f>SUM(P502:P575)</f>
        <v>0</v>
      </c>
      <c r="Q501" s="220"/>
      <c r="R501" s="221">
        <f>SUM(R502:R575)</f>
        <v>0</v>
      </c>
      <c r="S501" s="220"/>
      <c r="T501" s="221">
        <f>SUM(T502:T575)</f>
        <v>0</v>
      </c>
      <c r="U501" s="222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R501" s="223" t="s">
        <v>87</v>
      </c>
      <c r="AT501" s="224" t="s">
        <v>76</v>
      </c>
      <c r="AU501" s="224" t="s">
        <v>85</v>
      </c>
      <c r="AY501" s="223" t="s">
        <v>141</v>
      </c>
      <c r="BK501" s="225">
        <f>SUM(BK502:BK575)</f>
        <v>0</v>
      </c>
    </row>
    <row r="502" s="2" customFormat="1" ht="16.5" customHeight="1">
      <c r="A502" s="38"/>
      <c r="B502" s="39"/>
      <c r="C502" s="226" t="s">
        <v>685</v>
      </c>
      <c r="D502" s="226" t="s">
        <v>142</v>
      </c>
      <c r="E502" s="227" t="s">
        <v>1356</v>
      </c>
      <c r="F502" s="228" t="s">
        <v>606</v>
      </c>
      <c r="G502" s="229" t="s">
        <v>193</v>
      </c>
      <c r="H502" s="230">
        <v>153.69999999999999</v>
      </c>
      <c r="I502" s="231"/>
      <c r="J502" s="232">
        <f>ROUND(I502*H502,2)</f>
        <v>0</v>
      </c>
      <c r="K502" s="233"/>
      <c r="L502" s="44"/>
      <c r="M502" s="234" t="s">
        <v>1</v>
      </c>
      <c r="N502" s="235" t="s">
        <v>42</v>
      </c>
      <c r="O502" s="91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6">
        <f>S502*H502</f>
        <v>0</v>
      </c>
      <c r="U502" s="237" t="s">
        <v>1</v>
      </c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8" t="s">
        <v>207</v>
      </c>
      <c r="AT502" s="238" t="s">
        <v>142</v>
      </c>
      <c r="AU502" s="238" t="s">
        <v>87</v>
      </c>
      <c r="AY502" s="17" t="s">
        <v>141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7" t="s">
        <v>85</v>
      </c>
      <c r="BK502" s="239">
        <f>ROUND(I502*H502,2)</f>
        <v>0</v>
      </c>
      <c r="BL502" s="17" t="s">
        <v>207</v>
      </c>
      <c r="BM502" s="238" t="s">
        <v>1357</v>
      </c>
    </row>
    <row r="503" s="14" customFormat="1">
      <c r="A503" s="14"/>
      <c r="B503" s="278"/>
      <c r="C503" s="279"/>
      <c r="D503" s="254" t="s">
        <v>676</v>
      </c>
      <c r="E503" s="280" t="s">
        <v>1</v>
      </c>
      <c r="F503" s="281" t="s">
        <v>879</v>
      </c>
      <c r="G503" s="279"/>
      <c r="H503" s="280" t="s">
        <v>1</v>
      </c>
      <c r="I503" s="282"/>
      <c r="J503" s="279"/>
      <c r="K503" s="279"/>
      <c r="L503" s="283"/>
      <c r="M503" s="284"/>
      <c r="N503" s="285"/>
      <c r="O503" s="285"/>
      <c r="P503" s="285"/>
      <c r="Q503" s="285"/>
      <c r="R503" s="285"/>
      <c r="S503" s="285"/>
      <c r="T503" s="285"/>
      <c r="U503" s="286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87" t="s">
        <v>676</v>
      </c>
      <c r="AU503" s="287" t="s">
        <v>87</v>
      </c>
      <c r="AV503" s="14" t="s">
        <v>85</v>
      </c>
      <c r="AW503" s="14" t="s">
        <v>34</v>
      </c>
      <c r="AX503" s="14" t="s">
        <v>77</v>
      </c>
      <c r="AY503" s="287" t="s">
        <v>141</v>
      </c>
    </row>
    <row r="504" s="12" customFormat="1">
      <c r="A504" s="12"/>
      <c r="B504" s="252"/>
      <c r="C504" s="253"/>
      <c r="D504" s="254" t="s">
        <v>676</v>
      </c>
      <c r="E504" s="255" t="s">
        <v>1</v>
      </c>
      <c r="F504" s="256" t="s">
        <v>929</v>
      </c>
      <c r="G504" s="253"/>
      <c r="H504" s="257">
        <v>7.9000000000000004</v>
      </c>
      <c r="I504" s="258"/>
      <c r="J504" s="253"/>
      <c r="K504" s="253"/>
      <c r="L504" s="259"/>
      <c r="M504" s="260"/>
      <c r="N504" s="261"/>
      <c r="O504" s="261"/>
      <c r="P504" s="261"/>
      <c r="Q504" s="261"/>
      <c r="R504" s="261"/>
      <c r="S504" s="261"/>
      <c r="T504" s="261"/>
      <c r="U504" s="26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63" t="s">
        <v>676</v>
      </c>
      <c r="AU504" s="263" t="s">
        <v>87</v>
      </c>
      <c r="AV504" s="12" t="s">
        <v>87</v>
      </c>
      <c r="AW504" s="12" t="s">
        <v>34</v>
      </c>
      <c r="AX504" s="12" t="s">
        <v>77</v>
      </c>
      <c r="AY504" s="263" t="s">
        <v>141</v>
      </c>
    </row>
    <row r="505" s="14" customFormat="1">
      <c r="A505" s="14"/>
      <c r="B505" s="278"/>
      <c r="C505" s="279"/>
      <c r="D505" s="254" t="s">
        <v>676</v>
      </c>
      <c r="E505" s="280" t="s">
        <v>1</v>
      </c>
      <c r="F505" s="281" t="s">
        <v>881</v>
      </c>
      <c r="G505" s="279"/>
      <c r="H505" s="280" t="s">
        <v>1</v>
      </c>
      <c r="I505" s="282"/>
      <c r="J505" s="279"/>
      <c r="K505" s="279"/>
      <c r="L505" s="283"/>
      <c r="M505" s="284"/>
      <c r="N505" s="285"/>
      <c r="O505" s="285"/>
      <c r="P505" s="285"/>
      <c r="Q505" s="285"/>
      <c r="R505" s="285"/>
      <c r="S505" s="285"/>
      <c r="T505" s="285"/>
      <c r="U505" s="286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87" t="s">
        <v>676</v>
      </c>
      <c r="AU505" s="287" t="s">
        <v>87</v>
      </c>
      <c r="AV505" s="14" t="s">
        <v>85</v>
      </c>
      <c r="AW505" s="14" t="s">
        <v>34</v>
      </c>
      <c r="AX505" s="14" t="s">
        <v>77</v>
      </c>
      <c r="AY505" s="287" t="s">
        <v>141</v>
      </c>
    </row>
    <row r="506" s="12" customFormat="1">
      <c r="A506" s="12"/>
      <c r="B506" s="252"/>
      <c r="C506" s="253"/>
      <c r="D506" s="254" t="s">
        <v>676</v>
      </c>
      <c r="E506" s="255" t="s">
        <v>1</v>
      </c>
      <c r="F506" s="256" t="s">
        <v>930</v>
      </c>
      <c r="G506" s="253"/>
      <c r="H506" s="257">
        <v>34.799999999999997</v>
      </c>
      <c r="I506" s="258"/>
      <c r="J506" s="253"/>
      <c r="K506" s="253"/>
      <c r="L506" s="259"/>
      <c r="M506" s="260"/>
      <c r="N506" s="261"/>
      <c r="O506" s="261"/>
      <c r="P506" s="261"/>
      <c r="Q506" s="261"/>
      <c r="R506" s="261"/>
      <c r="S506" s="261"/>
      <c r="T506" s="261"/>
      <c r="U506" s="26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63" t="s">
        <v>676</v>
      </c>
      <c r="AU506" s="263" t="s">
        <v>87</v>
      </c>
      <c r="AV506" s="12" t="s">
        <v>87</v>
      </c>
      <c r="AW506" s="12" t="s">
        <v>34</v>
      </c>
      <c r="AX506" s="12" t="s">
        <v>77</v>
      </c>
      <c r="AY506" s="263" t="s">
        <v>141</v>
      </c>
    </row>
    <row r="507" s="14" customFormat="1">
      <c r="A507" s="14"/>
      <c r="B507" s="278"/>
      <c r="C507" s="279"/>
      <c r="D507" s="254" t="s">
        <v>676</v>
      </c>
      <c r="E507" s="280" t="s">
        <v>1</v>
      </c>
      <c r="F507" s="281" t="s">
        <v>931</v>
      </c>
      <c r="G507" s="279"/>
      <c r="H507" s="280" t="s">
        <v>1</v>
      </c>
      <c r="I507" s="282"/>
      <c r="J507" s="279"/>
      <c r="K507" s="279"/>
      <c r="L507" s="283"/>
      <c r="M507" s="284"/>
      <c r="N507" s="285"/>
      <c r="O507" s="285"/>
      <c r="P507" s="285"/>
      <c r="Q507" s="285"/>
      <c r="R507" s="285"/>
      <c r="S507" s="285"/>
      <c r="T507" s="285"/>
      <c r="U507" s="286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87" t="s">
        <v>676</v>
      </c>
      <c r="AU507" s="287" t="s">
        <v>87</v>
      </c>
      <c r="AV507" s="14" t="s">
        <v>85</v>
      </c>
      <c r="AW507" s="14" t="s">
        <v>34</v>
      </c>
      <c r="AX507" s="14" t="s">
        <v>77</v>
      </c>
      <c r="AY507" s="287" t="s">
        <v>141</v>
      </c>
    </row>
    <row r="508" s="12" customFormat="1">
      <c r="A508" s="12"/>
      <c r="B508" s="252"/>
      <c r="C508" s="253"/>
      <c r="D508" s="254" t="s">
        <v>676</v>
      </c>
      <c r="E508" s="255" t="s">
        <v>1</v>
      </c>
      <c r="F508" s="256" t="s">
        <v>932</v>
      </c>
      <c r="G508" s="253"/>
      <c r="H508" s="257">
        <v>34.700000000000003</v>
      </c>
      <c r="I508" s="258"/>
      <c r="J508" s="253"/>
      <c r="K508" s="253"/>
      <c r="L508" s="259"/>
      <c r="M508" s="260"/>
      <c r="N508" s="261"/>
      <c r="O508" s="261"/>
      <c r="P508" s="261"/>
      <c r="Q508" s="261"/>
      <c r="R508" s="261"/>
      <c r="S508" s="261"/>
      <c r="T508" s="261"/>
      <c r="U508" s="26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T508" s="263" t="s">
        <v>676</v>
      </c>
      <c r="AU508" s="263" t="s">
        <v>87</v>
      </c>
      <c r="AV508" s="12" t="s">
        <v>87</v>
      </c>
      <c r="AW508" s="12" t="s">
        <v>34</v>
      </c>
      <c r="AX508" s="12" t="s">
        <v>77</v>
      </c>
      <c r="AY508" s="263" t="s">
        <v>141</v>
      </c>
    </row>
    <row r="509" s="14" customFormat="1">
      <c r="A509" s="14"/>
      <c r="B509" s="278"/>
      <c r="C509" s="279"/>
      <c r="D509" s="254" t="s">
        <v>676</v>
      </c>
      <c r="E509" s="280" t="s">
        <v>1</v>
      </c>
      <c r="F509" s="281" t="s">
        <v>885</v>
      </c>
      <c r="G509" s="279"/>
      <c r="H509" s="280" t="s">
        <v>1</v>
      </c>
      <c r="I509" s="282"/>
      <c r="J509" s="279"/>
      <c r="K509" s="279"/>
      <c r="L509" s="283"/>
      <c r="M509" s="284"/>
      <c r="N509" s="285"/>
      <c r="O509" s="285"/>
      <c r="P509" s="285"/>
      <c r="Q509" s="285"/>
      <c r="R509" s="285"/>
      <c r="S509" s="285"/>
      <c r="T509" s="285"/>
      <c r="U509" s="286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87" t="s">
        <v>676</v>
      </c>
      <c r="AU509" s="287" t="s">
        <v>87</v>
      </c>
      <c r="AV509" s="14" t="s">
        <v>85</v>
      </c>
      <c r="AW509" s="14" t="s">
        <v>34</v>
      </c>
      <c r="AX509" s="14" t="s">
        <v>77</v>
      </c>
      <c r="AY509" s="287" t="s">
        <v>141</v>
      </c>
    </row>
    <row r="510" s="12" customFormat="1">
      <c r="A510" s="12"/>
      <c r="B510" s="252"/>
      <c r="C510" s="253"/>
      <c r="D510" s="254" t="s">
        <v>676</v>
      </c>
      <c r="E510" s="255" t="s">
        <v>1</v>
      </c>
      <c r="F510" s="256" t="s">
        <v>933</v>
      </c>
      <c r="G510" s="253"/>
      <c r="H510" s="257">
        <v>11.6</v>
      </c>
      <c r="I510" s="258"/>
      <c r="J510" s="253"/>
      <c r="K510" s="253"/>
      <c r="L510" s="259"/>
      <c r="M510" s="260"/>
      <c r="N510" s="261"/>
      <c r="O510" s="261"/>
      <c r="P510" s="261"/>
      <c r="Q510" s="261"/>
      <c r="R510" s="261"/>
      <c r="S510" s="261"/>
      <c r="T510" s="261"/>
      <c r="U510" s="26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63" t="s">
        <v>676</v>
      </c>
      <c r="AU510" s="263" t="s">
        <v>87</v>
      </c>
      <c r="AV510" s="12" t="s">
        <v>87</v>
      </c>
      <c r="AW510" s="12" t="s">
        <v>34</v>
      </c>
      <c r="AX510" s="12" t="s">
        <v>77</v>
      </c>
      <c r="AY510" s="263" t="s">
        <v>141</v>
      </c>
    </row>
    <row r="511" s="14" customFormat="1">
      <c r="A511" s="14"/>
      <c r="B511" s="278"/>
      <c r="C511" s="279"/>
      <c r="D511" s="254" t="s">
        <v>676</v>
      </c>
      <c r="E511" s="280" t="s">
        <v>1</v>
      </c>
      <c r="F511" s="281" t="s">
        <v>934</v>
      </c>
      <c r="G511" s="279"/>
      <c r="H511" s="280" t="s">
        <v>1</v>
      </c>
      <c r="I511" s="282"/>
      <c r="J511" s="279"/>
      <c r="K511" s="279"/>
      <c r="L511" s="283"/>
      <c r="M511" s="284"/>
      <c r="N511" s="285"/>
      <c r="O511" s="285"/>
      <c r="P511" s="285"/>
      <c r="Q511" s="285"/>
      <c r="R511" s="285"/>
      <c r="S511" s="285"/>
      <c r="T511" s="285"/>
      <c r="U511" s="286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87" t="s">
        <v>676</v>
      </c>
      <c r="AU511" s="287" t="s">
        <v>87</v>
      </c>
      <c r="AV511" s="14" t="s">
        <v>85</v>
      </c>
      <c r="AW511" s="14" t="s">
        <v>34</v>
      </c>
      <c r="AX511" s="14" t="s">
        <v>77</v>
      </c>
      <c r="AY511" s="287" t="s">
        <v>141</v>
      </c>
    </row>
    <row r="512" s="12" customFormat="1">
      <c r="A512" s="12"/>
      <c r="B512" s="252"/>
      <c r="C512" s="253"/>
      <c r="D512" s="254" t="s">
        <v>676</v>
      </c>
      <c r="E512" s="255" t="s">
        <v>1</v>
      </c>
      <c r="F512" s="256" t="s">
        <v>935</v>
      </c>
      <c r="G512" s="253"/>
      <c r="H512" s="257">
        <v>27.600000000000001</v>
      </c>
      <c r="I512" s="258"/>
      <c r="J512" s="253"/>
      <c r="K512" s="253"/>
      <c r="L512" s="259"/>
      <c r="M512" s="260"/>
      <c r="N512" s="261"/>
      <c r="O512" s="261"/>
      <c r="P512" s="261"/>
      <c r="Q512" s="261"/>
      <c r="R512" s="261"/>
      <c r="S512" s="261"/>
      <c r="T512" s="261"/>
      <c r="U512" s="26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63" t="s">
        <v>676</v>
      </c>
      <c r="AU512" s="263" t="s">
        <v>87</v>
      </c>
      <c r="AV512" s="12" t="s">
        <v>87</v>
      </c>
      <c r="AW512" s="12" t="s">
        <v>34</v>
      </c>
      <c r="AX512" s="12" t="s">
        <v>77</v>
      </c>
      <c r="AY512" s="263" t="s">
        <v>141</v>
      </c>
    </row>
    <row r="513" s="14" customFormat="1">
      <c r="A513" s="14"/>
      <c r="B513" s="278"/>
      <c r="C513" s="279"/>
      <c r="D513" s="254" t="s">
        <v>676</v>
      </c>
      <c r="E513" s="280" t="s">
        <v>1</v>
      </c>
      <c r="F513" s="281" t="s">
        <v>936</v>
      </c>
      <c r="G513" s="279"/>
      <c r="H513" s="280" t="s">
        <v>1</v>
      </c>
      <c r="I513" s="282"/>
      <c r="J513" s="279"/>
      <c r="K513" s="279"/>
      <c r="L513" s="283"/>
      <c r="M513" s="284"/>
      <c r="N513" s="285"/>
      <c r="O513" s="285"/>
      <c r="P513" s="285"/>
      <c r="Q513" s="285"/>
      <c r="R513" s="285"/>
      <c r="S513" s="285"/>
      <c r="T513" s="285"/>
      <c r="U513" s="286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87" t="s">
        <v>676</v>
      </c>
      <c r="AU513" s="287" t="s">
        <v>87</v>
      </c>
      <c r="AV513" s="14" t="s">
        <v>85</v>
      </c>
      <c r="AW513" s="14" t="s">
        <v>34</v>
      </c>
      <c r="AX513" s="14" t="s">
        <v>77</v>
      </c>
      <c r="AY513" s="287" t="s">
        <v>141</v>
      </c>
    </row>
    <row r="514" s="12" customFormat="1">
      <c r="A514" s="12"/>
      <c r="B514" s="252"/>
      <c r="C514" s="253"/>
      <c r="D514" s="254" t="s">
        <v>676</v>
      </c>
      <c r="E514" s="255" t="s">
        <v>1</v>
      </c>
      <c r="F514" s="256" t="s">
        <v>937</v>
      </c>
      <c r="G514" s="253"/>
      <c r="H514" s="257">
        <v>37.100000000000001</v>
      </c>
      <c r="I514" s="258"/>
      <c r="J514" s="253"/>
      <c r="K514" s="253"/>
      <c r="L514" s="259"/>
      <c r="M514" s="260"/>
      <c r="N514" s="261"/>
      <c r="O514" s="261"/>
      <c r="P514" s="261"/>
      <c r="Q514" s="261"/>
      <c r="R514" s="261"/>
      <c r="S514" s="261"/>
      <c r="T514" s="261"/>
      <c r="U514" s="26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63" t="s">
        <v>676</v>
      </c>
      <c r="AU514" s="263" t="s">
        <v>87</v>
      </c>
      <c r="AV514" s="12" t="s">
        <v>87</v>
      </c>
      <c r="AW514" s="12" t="s">
        <v>34</v>
      </c>
      <c r="AX514" s="12" t="s">
        <v>77</v>
      </c>
      <c r="AY514" s="263" t="s">
        <v>141</v>
      </c>
    </row>
    <row r="515" s="15" customFormat="1">
      <c r="A515" s="15"/>
      <c r="B515" s="288"/>
      <c r="C515" s="289"/>
      <c r="D515" s="254" t="s">
        <v>676</v>
      </c>
      <c r="E515" s="290" t="s">
        <v>1</v>
      </c>
      <c r="F515" s="291" t="s">
        <v>865</v>
      </c>
      <c r="G515" s="289"/>
      <c r="H515" s="292">
        <v>153.69999999999999</v>
      </c>
      <c r="I515" s="293"/>
      <c r="J515" s="289"/>
      <c r="K515" s="289"/>
      <c r="L515" s="294"/>
      <c r="M515" s="295"/>
      <c r="N515" s="296"/>
      <c r="O515" s="296"/>
      <c r="P515" s="296"/>
      <c r="Q515" s="296"/>
      <c r="R515" s="296"/>
      <c r="S515" s="296"/>
      <c r="T515" s="296"/>
      <c r="U515" s="297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8" t="s">
        <v>676</v>
      </c>
      <c r="AU515" s="298" t="s">
        <v>87</v>
      </c>
      <c r="AV515" s="15" t="s">
        <v>156</v>
      </c>
      <c r="AW515" s="15" t="s">
        <v>34</v>
      </c>
      <c r="AX515" s="15" t="s">
        <v>85</v>
      </c>
      <c r="AY515" s="298" t="s">
        <v>141</v>
      </c>
    </row>
    <row r="516" s="2" customFormat="1" ht="16.5" customHeight="1">
      <c r="A516" s="38"/>
      <c r="B516" s="39"/>
      <c r="C516" s="226" t="s">
        <v>691</v>
      </c>
      <c r="D516" s="226" t="s">
        <v>142</v>
      </c>
      <c r="E516" s="227" t="s">
        <v>1358</v>
      </c>
      <c r="F516" s="228" t="s">
        <v>610</v>
      </c>
      <c r="G516" s="229" t="s">
        <v>193</v>
      </c>
      <c r="H516" s="230">
        <v>153.69999999999999</v>
      </c>
      <c r="I516" s="231"/>
      <c r="J516" s="232">
        <f>ROUND(I516*H516,2)</f>
        <v>0</v>
      </c>
      <c r="K516" s="233"/>
      <c r="L516" s="44"/>
      <c r="M516" s="234" t="s">
        <v>1</v>
      </c>
      <c r="N516" s="235" t="s">
        <v>42</v>
      </c>
      <c r="O516" s="91"/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6">
        <f>S516*H516</f>
        <v>0</v>
      </c>
      <c r="U516" s="237" t="s">
        <v>1</v>
      </c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8" t="s">
        <v>207</v>
      </c>
      <c r="AT516" s="238" t="s">
        <v>142</v>
      </c>
      <c r="AU516" s="238" t="s">
        <v>87</v>
      </c>
      <c r="AY516" s="17" t="s">
        <v>141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7" t="s">
        <v>85</v>
      </c>
      <c r="BK516" s="239">
        <f>ROUND(I516*H516,2)</f>
        <v>0</v>
      </c>
      <c r="BL516" s="17" t="s">
        <v>207</v>
      </c>
      <c r="BM516" s="238" t="s">
        <v>1359</v>
      </c>
    </row>
    <row r="517" s="2" customFormat="1" ht="21.75" customHeight="1">
      <c r="A517" s="38"/>
      <c r="B517" s="39"/>
      <c r="C517" s="226" t="s">
        <v>695</v>
      </c>
      <c r="D517" s="226" t="s">
        <v>142</v>
      </c>
      <c r="E517" s="227" t="s">
        <v>1360</v>
      </c>
      <c r="F517" s="228" t="s">
        <v>638</v>
      </c>
      <c r="G517" s="229" t="s">
        <v>193</v>
      </c>
      <c r="H517" s="230">
        <v>37.100000000000001</v>
      </c>
      <c r="I517" s="231"/>
      <c r="J517" s="232">
        <f>ROUND(I517*H517,2)</f>
        <v>0</v>
      </c>
      <c r="K517" s="233"/>
      <c r="L517" s="44"/>
      <c r="M517" s="234" t="s">
        <v>1</v>
      </c>
      <c r="N517" s="235" t="s">
        <v>42</v>
      </c>
      <c r="O517" s="91"/>
      <c r="P517" s="236">
        <f>O517*H517</f>
        <v>0</v>
      </c>
      <c r="Q517" s="236">
        <v>0</v>
      </c>
      <c r="R517" s="236">
        <f>Q517*H517</f>
        <v>0</v>
      </c>
      <c r="S517" s="236">
        <v>0</v>
      </c>
      <c r="T517" s="236">
        <f>S517*H517</f>
        <v>0</v>
      </c>
      <c r="U517" s="237" t="s">
        <v>1</v>
      </c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8" t="s">
        <v>207</v>
      </c>
      <c r="AT517" s="238" t="s">
        <v>142</v>
      </c>
      <c r="AU517" s="238" t="s">
        <v>87</v>
      </c>
      <c r="AY517" s="17" t="s">
        <v>141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7" t="s">
        <v>85</v>
      </c>
      <c r="BK517" s="239">
        <f>ROUND(I517*H517,2)</f>
        <v>0</v>
      </c>
      <c r="BL517" s="17" t="s">
        <v>207</v>
      </c>
      <c r="BM517" s="238" t="s">
        <v>1361</v>
      </c>
    </row>
    <row r="518" s="12" customFormat="1">
      <c r="A518" s="12"/>
      <c r="B518" s="252"/>
      <c r="C518" s="253"/>
      <c r="D518" s="254" t="s">
        <v>676</v>
      </c>
      <c r="E518" s="255" t="s">
        <v>1</v>
      </c>
      <c r="F518" s="256" t="s">
        <v>1362</v>
      </c>
      <c r="G518" s="253"/>
      <c r="H518" s="257">
        <v>37.100000000000001</v>
      </c>
      <c r="I518" s="258"/>
      <c r="J518" s="253"/>
      <c r="K518" s="253"/>
      <c r="L518" s="259"/>
      <c r="M518" s="260"/>
      <c r="N518" s="261"/>
      <c r="O518" s="261"/>
      <c r="P518" s="261"/>
      <c r="Q518" s="261"/>
      <c r="R518" s="261"/>
      <c r="S518" s="261"/>
      <c r="T518" s="261"/>
      <c r="U518" s="26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T518" s="263" t="s">
        <v>676</v>
      </c>
      <c r="AU518" s="263" t="s">
        <v>87</v>
      </c>
      <c r="AV518" s="12" t="s">
        <v>87</v>
      </c>
      <c r="AW518" s="12" t="s">
        <v>34</v>
      </c>
      <c r="AX518" s="12" t="s">
        <v>77</v>
      </c>
      <c r="AY518" s="263" t="s">
        <v>141</v>
      </c>
    </row>
    <row r="519" s="15" customFormat="1">
      <c r="A519" s="15"/>
      <c r="B519" s="288"/>
      <c r="C519" s="289"/>
      <c r="D519" s="254" t="s">
        <v>676</v>
      </c>
      <c r="E519" s="290" t="s">
        <v>1</v>
      </c>
      <c r="F519" s="291" t="s">
        <v>865</v>
      </c>
      <c r="G519" s="289"/>
      <c r="H519" s="292">
        <v>37.100000000000001</v>
      </c>
      <c r="I519" s="293"/>
      <c r="J519" s="289"/>
      <c r="K519" s="289"/>
      <c r="L519" s="294"/>
      <c r="M519" s="295"/>
      <c r="N519" s="296"/>
      <c r="O519" s="296"/>
      <c r="P519" s="296"/>
      <c r="Q519" s="296"/>
      <c r="R519" s="296"/>
      <c r="S519" s="296"/>
      <c r="T519" s="296"/>
      <c r="U519" s="297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98" t="s">
        <v>676</v>
      </c>
      <c r="AU519" s="298" t="s">
        <v>87</v>
      </c>
      <c r="AV519" s="15" t="s">
        <v>156</v>
      </c>
      <c r="AW519" s="15" t="s">
        <v>34</v>
      </c>
      <c r="AX519" s="15" t="s">
        <v>85</v>
      </c>
      <c r="AY519" s="298" t="s">
        <v>141</v>
      </c>
    </row>
    <row r="520" s="2" customFormat="1" ht="21.75" customHeight="1">
      <c r="A520" s="38"/>
      <c r="B520" s="39"/>
      <c r="C520" s="226" t="s">
        <v>701</v>
      </c>
      <c r="D520" s="226" t="s">
        <v>142</v>
      </c>
      <c r="E520" s="227" t="s">
        <v>1363</v>
      </c>
      <c r="F520" s="228" t="s">
        <v>1364</v>
      </c>
      <c r="G520" s="229" t="s">
        <v>193</v>
      </c>
      <c r="H520" s="230">
        <v>37.100000000000001</v>
      </c>
      <c r="I520" s="231"/>
      <c r="J520" s="232">
        <f>ROUND(I520*H520,2)</f>
        <v>0</v>
      </c>
      <c r="K520" s="233"/>
      <c r="L520" s="44"/>
      <c r="M520" s="234" t="s">
        <v>1</v>
      </c>
      <c r="N520" s="235" t="s">
        <v>42</v>
      </c>
      <c r="O520" s="91"/>
      <c r="P520" s="236">
        <f>O520*H520</f>
        <v>0</v>
      </c>
      <c r="Q520" s="236">
        <v>0</v>
      </c>
      <c r="R520" s="236">
        <f>Q520*H520</f>
        <v>0</v>
      </c>
      <c r="S520" s="236">
        <v>0</v>
      </c>
      <c r="T520" s="236">
        <f>S520*H520</f>
        <v>0</v>
      </c>
      <c r="U520" s="237" t="s">
        <v>1</v>
      </c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8" t="s">
        <v>207</v>
      </c>
      <c r="AT520" s="238" t="s">
        <v>142</v>
      </c>
      <c r="AU520" s="238" t="s">
        <v>87</v>
      </c>
      <c r="AY520" s="17" t="s">
        <v>141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7" t="s">
        <v>85</v>
      </c>
      <c r="BK520" s="239">
        <f>ROUND(I520*H520,2)</f>
        <v>0</v>
      </c>
      <c r="BL520" s="17" t="s">
        <v>207</v>
      </c>
      <c r="BM520" s="238" t="s">
        <v>1365</v>
      </c>
    </row>
    <row r="521" s="12" customFormat="1">
      <c r="A521" s="12"/>
      <c r="B521" s="252"/>
      <c r="C521" s="253"/>
      <c r="D521" s="254" t="s">
        <v>676</v>
      </c>
      <c r="E521" s="255" t="s">
        <v>1</v>
      </c>
      <c r="F521" s="256" t="s">
        <v>1362</v>
      </c>
      <c r="G521" s="253"/>
      <c r="H521" s="257">
        <v>37.100000000000001</v>
      </c>
      <c r="I521" s="258"/>
      <c r="J521" s="253"/>
      <c r="K521" s="253"/>
      <c r="L521" s="259"/>
      <c r="M521" s="260"/>
      <c r="N521" s="261"/>
      <c r="O521" s="261"/>
      <c r="P521" s="261"/>
      <c r="Q521" s="261"/>
      <c r="R521" s="261"/>
      <c r="S521" s="261"/>
      <c r="T521" s="261"/>
      <c r="U521" s="26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63" t="s">
        <v>676</v>
      </c>
      <c r="AU521" s="263" t="s">
        <v>87</v>
      </c>
      <c r="AV521" s="12" t="s">
        <v>87</v>
      </c>
      <c r="AW521" s="12" t="s">
        <v>34</v>
      </c>
      <c r="AX521" s="12" t="s">
        <v>77</v>
      </c>
      <c r="AY521" s="263" t="s">
        <v>141</v>
      </c>
    </row>
    <row r="522" s="15" customFormat="1">
      <c r="A522" s="15"/>
      <c r="B522" s="288"/>
      <c r="C522" s="289"/>
      <c r="D522" s="254" t="s">
        <v>676</v>
      </c>
      <c r="E522" s="290" t="s">
        <v>1</v>
      </c>
      <c r="F522" s="291" t="s">
        <v>865</v>
      </c>
      <c r="G522" s="289"/>
      <c r="H522" s="292">
        <v>37.100000000000001</v>
      </c>
      <c r="I522" s="293"/>
      <c r="J522" s="289"/>
      <c r="K522" s="289"/>
      <c r="L522" s="294"/>
      <c r="M522" s="295"/>
      <c r="N522" s="296"/>
      <c r="O522" s="296"/>
      <c r="P522" s="296"/>
      <c r="Q522" s="296"/>
      <c r="R522" s="296"/>
      <c r="S522" s="296"/>
      <c r="T522" s="296"/>
      <c r="U522" s="297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98" t="s">
        <v>676</v>
      </c>
      <c r="AU522" s="298" t="s">
        <v>87</v>
      </c>
      <c r="AV522" s="15" t="s">
        <v>156</v>
      </c>
      <c r="AW522" s="15" t="s">
        <v>34</v>
      </c>
      <c r="AX522" s="15" t="s">
        <v>85</v>
      </c>
      <c r="AY522" s="298" t="s">
        <v>141</v>
      </c>
    </row>
    <row r="523" s="2" customFormat="1" ht="21.75" customHeight="1">
      <c r="A523" s="38"/>
      <c r="B523" s="39"/>
      <c r="C523" s="226" t="s">
        <v>705</v>
      </c>
      <c r="D523" s="226" t="s">
        <v>142</v>
      </c>
      <c r="E523" s="227" t="s">
        <v>1366</v>
      </c>
      <c r="F523" s="228" t="s">
        <v>658</v>
      </c>
      <c r="G523" s="229" t="s">
        <v>193</v>
      </c>
      <c r="H523" s="230">
        <v>153.69999999999999</v>
      </c>
      <c r="I523" s="231"/>
      <c r="J523" s="232">
        <f>ROUND(I523*H523,2)</f>
        <v>0</v>
      </c>
      <c r="K523" s="233"/>
      <c r="L523" s="44"/>
      <c r="M523" s="234" t="s">
        <v>1</v>
      </c>
      <c r="N523" s="235" t="s">
        <v>42</v>
      </c>
      <c r="O523" s="91"/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6">
        <f>S523*H523</f>
        <v>0</v>
      </c>
      <c r="U523" s="237" t="s">
        <v>1</v>
      </c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8" t="s">
        <v>207</v>
      </c>
      <c r="AT523" s="238" t="s">
        <v>142</v>
      </c>
      <c r="AU523" s="238" t="s">
        <v>87</v>
      </c>
      <c r="AY523" s="17" t="s">
        <v>141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7" t="s">
        <v>85</v>
      </c>
      <c r="BK523" s="239">
        <f>ROUND(I523*H523,2)</f>
        <v>0</v>
      </c>
      <c r="BL523" s="17" t="s">
        <v>207</v>
      </c>
      <c r="BM523" s="238" t="s">
        <v>1367</v>
      </c>
    </row>
    <row r="524" s="2" customFormat="1" ht="16.5" customHeight="1">
      <c r="A524" s="38"/>
      <c r="B524" s="39"/>
      <c r="C524" s="226" t="s">
        <v>709</v>
      </c>
      <c r="D524" s="226" t="s">
        <v>142</v>
      </c>
      <c r="E524" s="227" t="s">
        <v>1368</v>
      </c>
      <c r="F524" s="228" t="s">
        <v>1369</v>
      </c>
      <c r="G524" s="229" t="s">
        <v>150</v>
      </c>
      <c r="H524" s="230">
        <v>153.34</v>
      </c>
      <c r="I524" s="231"/>
      <c r="J524" s="232">
        <f>ROUND(I524*H524,2)</f>
        <v>0</v>
      </c>
      <c r="K524" s="233"/>
      <c r="L524" s="44"/>
      <c r="M524" s="234" t="s">
        <v>1</v>
      </c>
      <c r="N524" s="235" t="s">
        <v>42</v>
      </c>
      <c r="O524" s="91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6">
        <f>S524*H524</f>
        <v>0</v>
      </c>
      <c r="U524" s="237" t="s">
        <v>1</v>
      </c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8" t="s">
        <v>207</v>
      </c>
      <c r="AT524" s="238" t="s">
        <v>142</v>
      </c>
      <c r="AU524" s="238" t="s">
        <v>87</v>
      </c>
      <c r="AY524" s="17" t="s">
        <v>141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7" t="s">
        <v>85</v>
      </c>
      <c r="BK524" s="239">
        <f>ROUND(I524*H524,2)</f>
        <v>0</v>
      </c>
      <c r="BL524" s="17" t="s">
        <v>207</v>
      </c>
      <c r="BM524" s="238" t="s">
        <v>1370</v>
      </c>
    </row>
    <row r="525" s="2" customFormat="1" ht="21.75" customHeight="1">
      <c r="A525" s="38"/>
      <c r="B525" s="39"/>
      <c r="C525" s="226" t="s">
        <v>713</v>
      </c>
      <c r="D525" s="226" t="s">
        <v>142</v>
      </c>
      <c r="E525" s="227" t="s">
        <v>1371</v>
      </c>
      <c r="F525" s="228" t="s">
        <v>1372</v>
      </c>
      <c r="G525" s="229" t="s">
        <v>193</v>
      </c>
      <c r="H525" s="230">
        <v>153.69999999999999</v>
      </c>
      <c r="I525" s="231"/>
      <c r="J525" s="232">
        <f>ROUND(I525*H525,2)</f>
        <v>0</v>
      </c>
      <c r="K525" s="233"/>
      <c r="L525" s="44"/>
      <c r="M525" s="234" t="s">
        <v>1</v>
      </c>
      <c r="N525" s="235" t="s">
        <v>42</v>
      </c>
      <c r="O525" s="91"/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6">
        <f>S525*H525</f>
        <v>0</v>
      </c>
      <c r="U525" s="237" t="s">
        <v>1</v>
      </c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8" t="s">
        <v>207</v>
      </c>
      <c r="AT525" s="238" t="s">
        <v>142</v>
      </c>
      <c r="AU525" s="238" t="s">
        <v>87</v>
      </c>
      <c r="AY525" s="17" t="s">
        <v>141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7" t="s">
        <v>85</v>
      </c>
      <c r="BK525" s="239">
        <f>ROUND(I525*H525,2)</f>
        <v>0</v>
      </c>
      <c r="BL525" s="17" t="s">
        <v>207</v>
      </c>
      <c r="BM525" s="238" t="s">
        <v>1373</v>
      </c>
    </row>
    <row r="526" s="14" customFormat="1">
      <c r="A526" s="14"/>
      <c r="B526" s="278"/>
      <c r="C526" s="279"/>
      <c r="D526" s="254" t="s">
        <v>676</v>
      </c>
      <c r="E526" s="280" t="s">
        <v>1</v>
      </c>
      <c r="F526" s="281" t="s">
        <v>879</v>
      </c>
      <c r="G526" s="279"/>
      <c r="H526" s="280" t="s">
        <v>1</v>
      </c>
      <c r="I526" s="282"/>
      <c r="J526" s="279"/>
      <c r="K526" s="279"/>
      <c r="L526" s="283"/>
      <c r="M526" s="284"/>
      <c r="N526" s="285"/>
      <c r="O526" s="285"/>
      <c r="P526" s="285"/>
      <c r="Q526" s="285"/>
      <c r="R526" s="285"/>
      <c r="S526" s="285"/>
      <c r="T526" s="285"/>
      <c r="U526" s="286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7" t="s">
        <v>676</v>
      </c>
      <c r="AU526" s="287" t="s">
        <v>87</v>
      </c>
      <c r="AV526" s="14" t="s">
        <v>85</v>
      </c>
      <c r="AW526" s="14" t="s">
        <v>34</v>
      </c>
      <c r="AX526" s="14" t="s">
        <v>77</v>
      </c>
      <c r="AY526" s="287" t="s">
        <v>141</v>
      </c>
    </row>
    <row r="527" s="12" customFormat="1">
      <c r="A527" s="12"/>
      <c r="B527" s="252"/>
      <c r="C527" s="253"/>
      <c r="D527" s="254" t="s">
        <v>676</v>
      </c>
      <c r="E527" s="255" t="s">
        <v>1</v>
      </c>
      <c r="F527" s="256" t="s">
        <v>929</v>
      </c>
      <c r="G527" s="253"/>
      <c r="H527" s="257">
        <v>7.9000000000000004</v>
      </c>
      <c r="I527" s="258"/>
      <c r="J527" s="253"/>
      <c r="K527" s="253"/>
      <c r="L527" s="259"/>
      <c r="M527" s="260"/>
      <c r="N527" s="261"/>
      <c r="O527" s="261"/>
      <c r="P527" s="261"/>
      <c r="Q527" s="261"/>
      <c r="R527" s="261"/>
      <c r="S527" s="261"/>
      <c r="T527" s="261"/>
      <c r="U527" s="26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63" t="s">
        <v>676</v>
      </c>
      <c r="AU527" s="263" t="s">
        <v>87</v>
      </c>
      <c r="AV527" s="12" t="s">
        <v>87</v>
      </c>
      <c r="AW527" s="12" t="s">
        <v>34</v>
      </c>
      <c r="AX527" s="12" t="s">
        <v>77</v>
      </c>
      <c r="AY527" s="263" t="s">
        <v>141</v>
      </c>
    </row>
    <row r="528" s="14" customFormat="1">
      <c r="A528" s="14"/>
      <c r="B528" s="278"/>
      <c r="C528" s="279"/>
      <c r="D528" s="254" t="s">
        <v>676</v>
      </c>
      <c r="E528" s="280" t="s">
        <v>1</v>
      </c>
      <c r="F528" s="281" t="s">
        <v>881</v>
      </c>
      <c r="G528" s="279"/>
      <c r="H528" s="280" t="s">
        <v>1</v>
      </c>
      <c r="I528" s="282"/>
      <c r="J528" s="279"/>
      <c r="K528" s="279"/>
      <c r="L528" s="283"/>
      <c r="M528" s="284"/>
      <c r="N528" s="285"/>
      <c r="O528" s="285"/>
      <c r="P528" s="285"/>
      <c r="Q528" s="285"/>
      <c r="R528" s="285"/>
      <c r="S528" s="285"/>
      <c r="T528" s="285"/>
      <c r="U528" s="286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7" t="s">
        <v>676</v>
      </c>
      <c r="AU528" s="287" t="s">
        <v>87</v>
      </c>
      <c r="AV528" s="14" t="s">
        <v>85</v>
      </c>
      <c r="AW528" s="14" t="s">
        <v>34</v>
      </c>
      <c r="AX528" s="14" t="s">
        <v>77</v>
      </c>
      <c r="AY528" s="287" t="s">
        <v>141</v>
      </c>
    </row>
    <row r="529" s="12" customFormat="1">
      <c r="A529" s="12"/>
      <c r="B529" s="252"/>
      <c r="C529" s="253"/>
      <c r="D529" s="254" t="s">
        <v>676</v>
      </c>
      <c r="E529" s="255" t="s">
        <v>1</v>
      </c>
      <c r="F529" s="256" t="s">
        <v>930</v>
      </c>
      <c r="G529" s="253"/>
      <c r="H529" s="257">
        <v>34.799999999999997</v>
      </c>
      <c r="I529" s="258"/>
      <c r="J529" s="253"/>
      <c r="K529" s="253"/>
      <c r="L529" s="259"/>
      <c r="M529" s="260"/>
      <c r="N529" s="261"/>
      <c r="O529" s="261"/>
      <c r="P529" s="261"/>
      <c r="Q529" s="261"/>
      <c r="R529" s="261"/>
      <c r="S529" s="261"/>
      <c r="T529" s="261"/>
      <c r="U529" s="26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263" t="s">
        <v>676</v>
      </c>
      <c r="AU529" s="263" t="s">
        <v>87</v>
      </c>
      <c r="AV529" s="12" t="s">
        <v>87</v>
      </c>
      <c r="AW529" s="12" t="s">
        <v>34</v>
      </c>
      <c r="AX529" s="12" t="s">
        <v>77</v>
      </c>
      <c r="AY529" s="263" t="s">
        <v>141</v>
      </c>
    </row>
    <row r="530" s="14" customFormat="1">
      <c r="A530" s="14"/>
      <c r="B530" s="278"/>
      <c r="C530" s="279"/>
      <c r="D530" s="254" t="s">
        <v>676</v>
      </c>
      <c r="E530" s="280" t="s">
        <v>1</v>
      </c>
      <c r="F530" s="281" t="s">
        <v>931</v>
      </c>
      <c r="G530" s="279"/>
      <c r="H530" s="280" t="s">
        <v>1</v>
      </c>
      <c r="I530" s="282"/>
      <c r="J530" s="279"/>
      <c r="K530" s="279"/>
      <c r="L530" s="283"/>
      <c r="M530" s="284"/>
      <c r="N530" s="285"/>
      <c r="O530" s="285"/>
      <c r="P530" s="285"/>
      <c r="Q530" s="285"/>
      <c r="R530" s="285"/>
      <c r="S530" s="285"/>
      <c r="T530" s="285"/>
      <c r="U530" s="286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87" t="s">
        <v>676</v>
      </c>
      <c r="AU530" s="287" t="s">
        <v>87</v>
      </c>
      <c r="AV530" s="14" t="s">
        <v>85</v>
      </c>
      <c r="AW530" s="14" t="s">
        <v>34</v>
      </c>
      <c r="AX530" s="14" t="s">
        <v>77</v>
      </c>
      <c r="AY530" s="287" t="s">
        <v>141</v>
      </c>
    </row>
    <row r="531" s="12" customFormat="1">
      <c r="A531" s="12"/>
      <c r="B531" s="252"/>
      <c r="C531" s="253"/>
      <c r="D531" s="254" t="s">
        <v>676</v>
      </c>
      <c r="E531" s="255" t="s">
        <v>1</v>
      </c>
      <c r="F531" s="256" t="s">
        <v>932</v>
      </c>
      <c r="G531" s="253"/>
      <c r="H531" s="257">
        <v>34.700000000000003</v>
      </c>
      <c r="I531" s="258"/>
      <c r="J531" s="253"/>
      <c r="K531" s="253"/>
      <c r="L531" s="259"/>
      <c r="M531" s="260"/>
      <c r="N531" s="261"/>
      <c r="O531" s="261"/>
      <c r="P531" s="261"/>
      <c r="Q531" s="261"/>
      <c r="R531" s="261"/>
      <c r="S531" s="261"/>
      <c r="T531" s="261"/>
      <c r="U531" s="26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63" t="s">
        <v>676</v>
      </c>
      <c r="AU531" s="263" t="s">
        <v>87</v>
      </c>
      <c r="AV531" s="12" t="s">
        <v>87</v>
      </c>
      <c r="AW531" s="12" t="s">
        <v>34</v>
      </c>
      <c r="AX531" s="12" t="s">
        <v>77</v>
      </c>
      <c r="AY531" s="263" t="s">
        <v>141</v>
      </c>
    </row>
    <row r="532" s="14" customFormat="1">
      <c r="A532" s="14"/>
      <c r="B532" s="278"/>
      <c r="C532" s="279"/>
      <c r="D532" s="254" t="s">
        <v>676</v>
      </c>
      <c r="E532" s="280" t="s">
        <v>1</v>
      </c>
      <c r="F532" s="281" t="s">
        <v>885</v>
      </c>
      <c r="G532" s="279"/>
      <c r="H532" s="280" t="s">
        <v>1</v>
      </c>
      <c r="I532" s="282"/>
      <c r="J532" s="279"/>
      <c r="K532" s="279"/>
      <c r="L532" s="283"/>
      <c r="M532" s="284"/>
      <c r="N532" s="285"/>
      <c r="O532" s="285"/>
      <c r="P532" s="285"/>
      <c r="Q532" s="285"/>
      <c r="R532" s="285"/>
      <c r="S532" s="285"/>
      <c r="T532" s="285"/>
      <c r="U532" s="286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87" t="s">
        <v>676</v>
      </c>
      <c r="AU532" s="287" t="s">
        <v>87</v>
      </c>
      <c r="AV532" s="14" t="s">
        <v>85</v>
      </c>
      <c r="AW532" s="14" t="s">
        <v>34</v>
      </c>
      <c r="AX532" s="14" t="s">
        <v>77</v>
      </c>
      <c r="AY532" s="287" t="s">
        <v>141</v>
      </c>
    </row>
    <row r="533" s="12" customFormat="1">
      <c r="A533" s="12"/>
      <c r="B533" s="252"/>
      <c r="C533" s="253"/>
      <c r="D533" s="254" t="s">
        <v>676</v>
      </c>
      <c r="E533" s="255" t="s">
        <v>1</v>
      </c>
      <c r="F533" s="256" t="s">
        <v>933</v>
      </c>
      <c r="G533" s="253"/>
      <c r="H533" s="257">
        <v>11.6</v>
      </c>
      <c r="I533" s="258"/>
      <c r="J533" s="253"/>
      <c r="K533" s="253"/>
      <c r="L533" s="259"/>
      <c r="M533" s="260"/>
      <c r="N533" s="261"/>
      <c r="O533" s="261"/>
      <c r="P533" s="261"/>
      <c r="Q533" s="261"/>
      <c r="R533" s="261"/>
      <c r="S533" s="261"/>
      <c r="T533" s="261"/>
      <c r="U533" s="26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263" t="s">
        <v>676</v>
      </c>
      <c r="AU533" s="263" t="s">
        <v>87</v>
      </c>
      <c r="AV533" s="12" t="s">
        <v>87</v>
      </c>
      <c r="AW533" s="12" t="s">
        <v>34</v>
      </c>
      <c r="AX533" s="12" t="s">
        <v>77</v>
      </c>
      <c r="AY533" s="263" t="s">
        <v>141</v>
      </c>
    </row>
    <row r="534" s="14" customFormat="1">
      <c r="A534" s="14"/>
      <c r="B534" s="278"/>
      <c r="C534" s="279"/>
      <c r="D534" s="254" t="s">
        <v>676</v>
      </c>
      <c r="E534" s="280" t="s">
        <v>1</v>
      </c>
      <c r="F534" s="281" t="s">
        <v>934</v>
      </c>
      <c r="G534" s="279"/>
      <c r="H534" s="280" t="s">
        <v>1</v>
      </c>
      <c r="I534" s="282"/>
      <c r="J534" s="279"/>
      <c r="K534" s="279"/>
      <c r="L534" s="283"/>
      <c r="M534" s="284"/>
      <c r="N534" s="285"/>
      <c r="O534" s="285"/>
      <c r="P534" s="285"/>
      <c r="Q534" s="285"/>
      <c r="R534" s="285"/>
      <c r="S534" s="285"/>
      <c r="T534" s="285"/>
      <c r="U534" s="286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87" t="s">
        <v>676</v>
      </c>
      <c r="AU534" s="287" t="s">
        <v>87</v>
      </c>
      <c r="AV534" s="14" t="s">
        <v>85</v>
      </c>
      <c r="AW534" s="14" t="s">
        <v>34</v>
      </c>
      <c r="AX534" s="14" t="s">
        <v>77</v>
      </c>
      <c r="AY534" s="287" t="s">
        <v>141</v>
      </c>
    </row>
    <row r="535" s="12" customFormat="1">
      <c r="A535" s="12"/>
      <c r="B535" s="252"/>
      <c r="C535" s="253"/>
      <c r="D535" s="254" t="s">
        <v>676</v>
      </c>
      <c r="E535" s="255" t="s">
        <v>1</v>
      </c>
      <c r="F535" s="256" t="s">
        <v>935</v>
      </c>
      <c r="G535" s="253"/>
      <c r="H535" s="257">
        <v>27.600000000000001</v>
      </c>
      <c r="I535" s="258"/>
      <c r="J535" s="253"/>
      <c r="K535" s="253"/>
      <c r="L535" s="259"/>
      <c r="M535" s="260"/>
      <c r="N535" s="261"/>
      <c r="O535" s="261"/>
      <c r="P535" s="261"/>
      <c r="Q535" s="261"/>
      <c r="R535" s="261"/>
      <c r="S535" s="261"/>
      <c r="T535" s="261"/>
      <c r="U535" s="26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63" t="s">
        <v>676</v>
      </c>
      <c r="AU535" s="263" t="s">
        <v>87</v>
      </c>
      <c r="AV535" s="12" t="s">
        <v>87</v>
      </c>
      <c r="AW535" s="12" t="s">
        <v>34</v>
      </c>
      <c r="AX535" s="12" t="s">
        <v>77</v>
      </c>
      <c r="AY535" s="263" t="s">
        <v>141</v>
      </c>
    </row>
    <row r="536" s="14" customFormat="1">
      <c r="A536" s="14"/>
      <c r="B536" s="278"/>
      <c r="C536" s="279"/>
      <c r="D536" s="254" t="s">
        <v>676</v>
      </c>
      <c r="E536" s="280" t="s">
        <v>1</v>
      </c>
      <c r="F536" s="281" t="s">
        <v>936</v>
      </c>
      <c r="G536" s="279"/>
      <c r="H536" s="280" t="s">
        <v>1</v>
      </c>
      <c r="I536" s="282"/>
      <c r="J536" s="279"/>
      <c r="K536" s="279"/>
      <c r="L536" s="283"/>
      <c r="M536" s="284"/>
      <c r="N536" s="285"/>
      <c r="O536" s="285"/>
      <c r="P536" s="285"/>
      <c r="Q536" s="285"/>
      <c r="R536" s="285"/>
      <c r="S536" s="285"/>
      <c r="T536" s="285"/>
      <c r="U536" s="286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7" t="s">
        <v>676</v>
      </c>
      <c r="AU536" s="287" t="s">
        <v>87</v>
      </c>
      <c r="AV536" s="14" t="s">
        <v>85</v>
      </c>
      <c r="AW536" s="14" t="s">
        <v>34</v>
      </c>
      <c r="AX536" s="14" t="s">
        <v>77</v>
      </c>
      <c r="AY536" s="287" t="s">
        <v>141</v>
      </c>
    </row>
    <row r="537" s="12" customFormat="1">
      <c r="A537" s="12"/>
      <c r="B537" s="252"/>
      <c r="C537" s="253"/>
      <c r="D537" s="254" t="s">
        <v>676</v>
      </c>
      <c r="E537" s="255" t="s">
        <v>1</v>
      </c>
      <c r="F537" s="256" t="s">
        <v>937</v>
      </c>
      <c r="G537" s="253"/>
      <c r="H537" s="257">
        <v>37.100000000000001</v>
      </c>
      <c r="I537" s="258"/>
      <c r="J537" s="253"/>
      <c r="K537" s="253"/>
      <c r="L537" s="259"/>
      <c r="M537" s="260"/>
      <c r="N537" s="261"/>
      <c r="O537" s="261"/>
      <c r="P537" s="261"/>
      <c r="Q537" s="261"/>
      <c r="R537" s="261"/>
      <c r="S537" s="261"/>
      <c r="T537" s="261"/>
      <c r="U537" s="26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63" t="s">
        <v>676</v>
      </c>
      <c r="AU537" s="263" t="s">
        <v>87</v>
      </c>
      <c r="AV537" s="12" t="s">
        <v>87</v>
      </c>
      <c r="AW537" s="12" t="s">
        <v>34</v>
      </c>
      <c r="AX537" s="12" t="s">
        <v>77</v>
      </c>
      <c r="AY537" s="263" t="s">
        <v>141</v>
      </c>
    </row>
    <row r="538" s="15" customFormat="1">
      <c r="A538" s="15"/>
      <c r="B538" s="288"/>
      <c r="C538" s="289"/>
      <c r="D538" s="254" t="s">
        <v>676</v>
      </c>
      <c r="E538" s="290" t="s">
        <v>1</v>
      </c>
      <c r="F538" s="291" t="s">
        <v>865</v>
      </c>
      <c r="G538" s="289"/>
      <c r="H538" s="292">
        <v>153.69999999999999</v>
      </c>
      <c r="I538" s="293"/>
      <c r="J538" s="289"/>
      <c r="K538" s="289"/>
      <c r="L538" s="294"/>
      <c r="M538" s="295"/>
      <c r="N538" s="296"/>
      <c r="O538" s="296"/>
      <c r="P538" s="296"/>
      <c r="Q538" s="296"/>
      <c r="R538" s="296"/>
      <c r="S538" s="296"/>
      <c r="T538" s="296"/>
      <c r="U538" s="297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98" t="s">
        <v>676</v>
      </c>
      <c r="AU538" s="298" t="s">
        <v>87</v>
      </c>
      <c r="AV538" s="15" t="s">
        <v>156</v>
      </c>
      <c r="AW538" s="15" t="s">
        <v>34</v>
      </c>
      <c r="AX538" s="15" t="s">
        <v>85</v>
      </c>
      <c r="AY538" s="298" t="s">
        <v>141</v>
      </c>
    </row>
    <row r="539" s="2" customFormat="1" ht="21.75" customHeight="1">
      <c r="A539" s="38"/>
      <c r="B539" s="39"/>
      <c r="C539" s="241" t="s">
        <v>717</v>
      </c>
      <c r="D539" s="241" t="s">
        <v>532</v>
      </c>
      <c r="E539" s="242" t="s">
        <v>1374</v>
      </c>
      <c r="F539" s="243" t="s">
        <v>1375</v>
      </c>
      <c r="G539" s="244" t="s">
        <v>193</v>
      </c>
      <c r="H539" s="245">
        <v>176.755</v>
      </c>
      <c r="I539" s="246"/>
      <c r="J539" s="247">
        <f>ROUND(I539*H539,2)</f>
        <v>0</v>
      </c>
      <c r="K539" s="248"/>
      <c r="L539" s="249"/>
      <c r="M539" s="250" t="s">
        <v>1</v>
      </c>
      <c r="N539" s="251" t="s">
        <v>42</v>
      </c>
      <c r="O539" s="91"/>
      <c r="P539" s="236">
        <f>O539*H539</f>
        <v>0</v>
      </c>
      <c r="Q539" s="236">
        <v>0</v>
      </c>
      <c r="R539" s="236">
        <f>Q539*H539</f>
        <v>0</v>
      </c>
      <c r="S539" s="236">
        <v>0</v>
      </c>
      <c r="T539" s="236">
        <f>S539*H539</f>
        <v>0</v>
      </c>
      <c r="U539" s="237" t="s">
        <v>1</v>
      </c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8" t="s">
        <v>276</v>
      </c>
      <c r="AT539" s="238" t="s">
        <v>532</v>
      </c>
      <c r="AU539" s="238" t="s">
        <v>87</v>
      </c>
      <c r="AY539" s="17" t="s">
        <v>141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7" t="s">
        <v>85</v>
      </c>
      <c r="BK539" s="239">
        <f>ROUND(I539*H539,2)</f>
        <v>0</v>
      </c>
      <c r="BL539" s="17" t="s">
        <v>207</v>
      </c>
      <c r="BM539" s="238" t="s">
        <v>1376</v>
      </c>
    </row>
    <row r="540" s="12" customFormat="1">
      <c r="A540" s="12"/>
      <c r="B540" s="252"/>
      <c r="C540" s="253"/>
      <c r="D540" s="254" t="s">
        <v>676</v>
      </c>
      <c r="E540" s="255" t="s">
        <v>1</v>
      </c>
      <c r="F540" s="256" t="s">
        <v>1377</v>
      </c>
      <c r="G540" s="253"/>
      <c r="H540" s="257">
        <v>176.755</v>
      </c>
      <c r="I540" s="258"/>
      <c r="J540" s="253"/>
      <c r="K540" s="253"/>
      <c r="L540" s="259"/>
      <c r="M540" s="260"/>
      <c r="N540" s="261"/>
      <c r="O540" s="261"/>
      <c r="P540" s="261"/>
      <c r="Q540" s="261"/>
      <c r="R540" s="261"/>
      <c r="S540" s="261"/>
      <c r="T540" s="261"/>
      <c r="U540" s="26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T540" s="263" t="s">
        <v>676</v>
      </c>
      <c r="AU540" s="263" t="s">
        <v>87</v>
      </c>
      <c r="AV540" s="12" t="s">
        <v>87</v>
      </c>
      <c r="AW540" s="12" t="s">
        <v>34</v>
      </c>
      <c r="AX540" s="12" t="s">
        <v>77</v>
      </c>
      <c r="AY540" s="263" t="s">
        <v>141</v>
      </c>
    </row>
    <row r="541" s="15" customFormat="1">
      <c r="A541" s="15"/>
      <c r="B541" s="288"/>
      <c r="C541" s="289"/>
      <c r="D541" s="254" t="s">
        <v>676</v>
      </c>
      <c r="E541" s="290" t="s">
        <v>1</v>
      </c>
      <c r="F541" s="291" t="s">
        <v>865</v>
      </c>
      <c r="G541" s="289"/>
      <c r="H541" s="292">
        <v>176.755</v>
      </c>
      <c r="I541" s="293"/>
      <c r="J541" s="289"/>
      <c r="K541" s="289"/>
      <c r="L541" s="294"/>
      <c r="M541" s="295"/>
      <c r="N541" s="296"/>
      <c r="O541" s="296"/>
      <c r="P541" s="296"/>
      <c r="Q541" s="296"/>
      <c r="R541" s="296"/>
      <c r="S541" s="296"/>
      <c r="T541" s="296"/>
      <c r="U541" s="297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98" t="s">
        <v>676</v>
      </c>
      <c r="AU541" s="298" t="s">
        <v>87</v>
      </c>
      <c r="AV541" s="15" t="s">
        <v>156</v>
      </c>
      <c r="AW541" s="15" t="s">
        <v>34</v>
      </c>
      <c r="AX541" s="15" t="s">
        <v>85</v>
      </c>
      <c r="AY541" s="298" t="s">
        <v>141</v>
      </c>
    </row>
    <row r="542" s="2" customFormat="1" ht="21.75" customHeight="1">
      <c r="A542" s="38"/>
      <c r="B542" s="39"/>
      <c r="C542" s="226" t="s">
        <v>721</v>
      </c>
      <c r="D542" s="226" t="s">
        <v>142</v>
      </c>
      <c r="E542" s="227" t="s">
        <v>1378</v>
      </c>
      <c r="F542" s="228" t="s">
        <v>1379</v>
      </c>
      <c r="G542" s="229" t="s">
        <v>150</v>
      </c>
      <c r="H542" s="230">
        <v>26.449999999999999</v>
      </c>
      <c r="I542" s="231"/>
      <c r="J542" s="232">
        <f>ROUND(I542*H542,2)</f>
        <v>0</v>
      </c>
      <c r="K542" s="233"/>
      <c r="L542" s="44"/>
      <c r="M542" s="234" t="s">
        <v>1</v>
      </c>
      <c r="N542" s="235" t="s">
        <v>42</v>
      </c>
      <c r="O542" s="91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6">
        <f>S542*H542</f>
        <v>0</v>
      </c>
      <c r="U542" s="237" t="s">
        <v>1</v>
      </c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8" t="s">
        <v>207</v>
      </c>
      <c r="AT542" s="238" t="s">
        <v>142</v>
      </c>
      <c r="AU542" s="238" t="s">
        <v>87</v>
      </c>
      <c r="AY542" s="17" t="s">
        <v>141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7" t="s">
        <v>85</v>
      </c>
      <c r="BK542" s="239">
        <f>ROUND(I542*H542,2)</f>
        <v>0</v>
      </c>
      <c r="BL542" s="17" t="s">
        <v>207</v>
      </c>
      <c r="BM542" s="238" t="s">
        <v>1380</v>
      </c>
    </row>
    <row r="543" s="12" customFormat="1">
      <c r="A543" s="12"/>
      <c r="B543" s="252"/>
      <c r="C543" s="253"/>
      <c r="D543" s="254" t="s">
        <v>676</v>
      </c>
      <c r="E543" s="255" t="s">
        <v>1</v>
      </c>
      <c r="F543" s="256" t="s">
        <v>1381</v>
      </c>
      <c r="G543" s="253"/>
      <c r="H543" s="257">
        <v>26.449999999999999</v>
      </c>
      <c r="I543" s="258"/>
      <c r="J543" s="253"/>
      <c r="K543" s="253"/>
      <c r="L543" s="259"/>
      <c r="M543" s="260"/>
      <c r="N543" s="261"/>
      <c r="O543" s="261"/>
      <c r="P543" s="261"/>
      <c r="Q543" s="261"/>
      <c r="R543" s="261"/>
      <c r="S543" s="261"/>
      <c r="T543" s="261"/>
      <c r="U543" s="26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63" t="s">
        <v>676</v>
      </c>
      <c r="AU543" s="263" t="s">
        <v>87</v>
      </c>
      <c r="AV543" s="12" t="s">
        <v>87</v>
      </c>
      <c r="AW543" s="12" t="s">
        <v>34</v>
      </c>
      <c r="AX543" s="12" t="s">
        <v>77</v>
      </c>
      <c r="AY543" s="263" t="s">
        <v>141</v>
      </c>
    </row>
    <row r="544" s="15" customFormat="1">
      <c r="A544" s="15"/>
      <c r="B544" s="288"/>
      <c r="C544" s="289"/>
      <c r="D544" s="254" t="s">
        <v>676</v>
      </c>
      <c r="E544" s="290" t="s">
        <v>1</v>
      </c>
      <c r="F544" s="291" t="s">
        <v>865</v>
      </c>
      <c r="G544" s="289"/>
      <c r="H544" s="292">
        <v>26.449999999999999</v>
      </c>
      <c r="I544" s="293"/>
      <c r="J544" s="289"/>
      <c r="K544" s="289"/>
      <c r="L544" s="294"/>
      <c r="M544" s="295"/>
      <c r="N544" s="296"/>
      <c r="O544" s="296"/>
      <c r="P544" s="296"/>
      <c r="Q544" s="296"/>
      <c r="R544" s="296"/>
      <c r="S544" s="296"/>
      <c r="T544" s="296"/>
      <c r="U544" s="297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98" t="s">
        <v>676</v>
      </c>
      <c r="AU544" s="298" t="s">
        <v>87</v>
      </c>
      <c r="AV544" s="15" t="s">
        <v>156</v>
      </c>
      <c r="AW544" s="15" t="s">
        <v>34</v>
      </c>
      <c r="AX544" s="15" t="s">
        <v>85</v>
      </c>
      <c r="AY544" s="298" t="s">
        <v>141</v>
      </c>
    </row>
    <row r="545" s="2" customFormat="1" ht="21.75" customHeight="1">
      <c r="A545" s="38"/>
      <c r="B545" s="39"/>
      <c r="C545" s="226" t="s">
        <v>725</v>
      </c>
      <c r="D545" s="226" t="s">
        <v>142</v>
      </c>
      <c r="E545" s="227" t="s">
        <v>1382</v>
      </c>
      <c r="F545" s="228" t="s">
        <v>1383</v>
      </c>
      <c r="G545" s="229" t="s">
        <v>150</v>
      </c>
      <c r="H545" s="230">
        <v>153.34</v>
      </c>
      <c r="I545" s="231"/>
      <c r="J545" s="232">
        <f>ROUND(I545*H545,2)</f>
        <v>0</v>
      </c>
      <c r="K545" s="233"/>
      <c r="L545" s="44"/>
      <c r="M545" s="234" t="s">
        <v>1</v>
      </c>
      <c r="N545" s="235" t="s">
        <v>42</v>
      </c>
      <c r="O545" s="91"/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6">
        <f>S545*H545</f>
        <v>0</v>
      </c>
      <c r="U545" s="237" t="s">
        <v>1</v>
      </c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8" t="s">
        <v>207</v>
      </c>
      <c r="AT545" s="238" t="s">
        <v>142</v>
      </c>
      <c r="AU545" s="238" t="s">
        <v>87</v>
      </c>
      <c r="AY545" s="17" t="s">
        <v>141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7" t="s">
        <v>85</v>
      </c>
      <c r="BK545" s="239">
        <f>ROUND(I545*H545,2)</f>
        <v>0</v>
      </c>
      <c r="BL545" s="17" t="s">
        <v>207</v>
      </c>
      <c r="BM545" s="238" t="s">
        <v>1384</v>
      </c>
    </row>
    <row r="546" s="12" customFormat="1">
      <c r="A546" s="12"/>
      <c r="B546" s="252"/>
      <c r="C546" s="253"/>
      <c r="D546" s="254" t="s">
        <v>676</v>
      </c>
      <c r="E546" s="255" t="s">
        <v>1</v>
      </c>
      <c r="F546" s="256" t="s">
        <v>1385</v>
      </c>
      <c r="G546" s="253"/>
      <c r="H546" s="257">
        <v>11.800000000000001</v>
      </c>
      <c r="I546" s="258"/>
      <c r="J546" s="253"/>
      <c r="K546" s="253"/>
      <c r="L546" s="259"/>
      <c r="M546" s="260"/>
      <c r="N546" s="261"/>
      <c r="O546" s="261"/>
      <c r="P546" s="261"/>
      <c r="Q546" s="261"/>
      <c r="R546" s="261"/>
      <c r="S546" s="261"/>
      <c r="T546" s="261"/>
      <c r="U546" s="26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63" t="s">
        <v>676</v>
      </c>
      <c r="AU546" s="263" t="s">
        <v>87</v>
      </c>
      <c r="AV546" s="12" t="s">
        <v>87</v>
      </c>
      <c r="AW546" s="12" t="s">
        <v>34</v>
      </c>
      <c r="AX546" s="12" t="s">
        <v>77</v>
      </c>
      <c r="AY546" s="263" t="s">
        <v>141</v>
      </c>
    </row>
    <row r="547" s="12" customFormat="1">
      <c r="A547" s="12"/>
      <c r="B547" s="252"/>
      <c r="C547" s="253"/>
      <c r="D547" s="254" t="s">
        <v>676</v>
      </c>
      <c r="E547" s="255" t="s">
        <v>1</v>
      </c>
      <c r="F547" s="256" t="s">
        <v>1243</v>
      </c>
      <c r="G547" s="253"/>
      <c r="H547" s="257">
        <v>38.600000000000001</v>
      </c>
      <c r="I547" s="258"/>
      <c r="J547" s="253"/>
      <c r="K547" s="253"/>
      <c r="L547" s="259"/>
      <c r="M547" s="260"/>
      <c r="N547" s="261"/>
      <c r="O547" s="261"/>
      <c r="P547" s="261"/>
      <c r="Q547" s="261"/>
      <c r="R547" s="261"/>
      <c r="S547" s="261"/>
      <c r="T547" s="261"/>
      <c r="U547" s="26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63" t="s">
        <v>676</v>
      </c>
      <c r="AU547" s="263" t="s">
        <v>87</v>
      </c>
      <c r="AV547" s="12" t="s">
        <v>87</v>
      </c>
      <c r="AW547" s="12" t="s">
        <v>34</v>
      </c>
      <c r="AX547" s="12" t="s">
        <v>77</v>
      </c>
      <c r="AY547" s="263" t="s">
        <v>141</v>
      </c>
    </row>
    <row r="548" s="12" customFormat="1">
      <c r="A548" s="12"/>
      <c r="B548" s="252"/>
      <c r="C548" s="253"/>
      <c r="D548" s="254" t="s">
        <v>676</v>
      </c>
      <c r="E548" s="255" t="s">
        <v>1</v>
      </c>
      <c r="F548" s="256" t="s">
        <v>1244</v>
      </c>
      <c r="G548" s="253"/>
      <c r="H548" s="257">
        <v>23.800000000000001</v>
      </c>
      <c r="I548" s="258"/>
      <c r="J548" s="253"/>
      <c r="K548" s="253"/>
      <c r="L548" s="259"/>
      <c r="M548" s="260"/>
      <c r="N548" s="261"/>
      <c r="O548" s="261"/>
      <c r="P548" s="261"/>
      <c r="Q548" s="261"/>
      <c r="R548" s="261"/>
      <c r="S548" s="261"/>
      <c r="T548" s="261"/>
      <c r="U548" s="26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63" t="s">
        <v>676</v>
      </c>
      <c r="AU548" s="263" t="s">
        <v>87</v>
      </c>
      <c r="AV548" s="12" t="s">
        <v>87</v>
      </c>
      <c r="AW548" s="12" t="s">
        <v>34</v>
      </c>
      <c r="AX548" s="12" t="s">
        <v>77</v>
      </c>
      <c r="AY548" s="263" t="s">
        <v>141</v>
      </c>
    </row>
    <row r="549" s="12" customFormat="1">
      <c r="A549" s="12"/>
      <c r="B549" s="252"/>
      <c r="C549" s="253"/>
      <c r="D549" s="254" t="s">
        <v>676</v>
      </c>
      <c r="E549" s="255" t="s">
        <v>1</v>
      </c>
      <c r="F549" s="256" t="s">
        <v>1245</v>
      </c>
      <c r="G549" s="253"/>
      <c r="H549" s="257">
        <v>16.48</v>
      </c>
      <c r="I549" s="258"/>
      <c r="J549" s="253"/>
      <c r="K549" s="253"/>
      <c r="L549" s="259"/>
      <c r="M549" s="260"/>
      <c r="N549" s="261"/>
      <c r="O549" s="261"/>
      <c r="P549" s="261"/>
      <c r="Q549" s="261"/>
      <c r="R549" s="261"/>
      <c r="S549" s="261"/>
      <c r="T549" s="261"/>
      <c r="U549" s="26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63" t="s">
        <v>676</v>
      </c>
      <c r="AU549" s="263" t="s">
        <v>87</v>
      </c>
      <c r="AV549" s="12" t="s">
        <v>87</v>
      </c>
      <c r="AW549" s="12" t="s">
        <v>34</v>
      </c>
      <c r="AX549" s="12" t="s">
        <v>77</v>
      </c>
      <c r="AY549" s="263" t="s">
        <v>141</v>
      </c>
    </row>
    <row r="550" s="12" customFormat="1">
      <c r="A550" s="12"/>
      <c r="B550" s="252"/>
      <c r="C550" s="253"/>
      <c r="D550" s="254" t="s">
        <v>676</v>
      </c>
      <c r="E550" s="255" t="s">
        <v>1</v>
      </c>
      <c r="F550" s="256" t="s">
        <v>1246</v>
      </c>
      <c r="G550" s="253"/>
      <c r="H550" s="257">
        <v>24.100000000000001</v>
      </c>
      <c r="I550" s="258"/>
      <c r="J550" s="253"/>
      <c r="K550" s="253"/>
      <c r="L550" s="259"/>
      <c r="M550" s="260"/>
      <c r="N550" s="261"/>
      <c r="O550" s="261"/>
      <c r="P550" s="261"/>
      <c r="Q550" s="261"/>
      <c r="R550" s="261"/>
      <c r="S550" s="261"/>
      <c r="T550" s="261"/>
      <c r="U550" s="26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63" t="s">
        <v>676</v>
      </c>
      <c r="AU550" s="263" t="s">
        <v>87</v>
      </c>
      <c r="AV550" s="12" t="s">
        <v>87</v>
      </c>
      <c r="AW550" s="12" t="s">
        <v>34</v>
      </c>
      <c r="AX550" s="12" t="s">
        <v>77</v>
      </c>
      <c r="AY550" s="263" t="s">
        <v>141</v>
      </c>
    </row>
    <row r="551" s="12" customFormat="1">
      <c r="A551" s="12"/>
      <c r="B551" s="252"/>
      <c r="C551" s="253"/>
      <c r="D551" s="254" t="s">
        <v>676</v>
      </c>
      <c r="E551" s="255" t="s">
        <v>1</v>
      </c>
      <c r="F551" s="256" t="s">
        <v>1247</v>
      </c>
      <c r="G551" s="253"/>
      <c r="H551" s="257">
        <v>9.4199999999999999</v>
      </c>
      <c r="I551" s="258"/>
      <c r="J551" s="253"/>
      <c r="K551" s="253"/>
      <c r="L551" s="259"/>
      <c r="M551" s="260"/>
      <c r="N551" s="261"/>
      <c r="O551" s="261"/>
      <c r="P551" s="261"/>
      <c r="Q551" s="261"/>
      <c r="R551" s="261"/>
      <c r="S551" s="261"/>
      <c r="T551" s="261"/>
      <c r="U551" s="26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63" t="s">
        <v>676</v>
      </c>
      <c r="AU551" s="263" t="s">
        <v>87</v>
      </c>
      <c r="AV551" s="12" t="s">
        <v>87</v>
      </c>
      <c r="AW551" s="12" t="s">
        <v>34</v>
      </c>
      <c r="AX551" s="12" t="s">
        <v>77</v>
      </c>
      <c r="AY551" s="263" t="s">
        <v>141</v>
      </c>
    </row>
    <row r="552" s="12" customFormat="1">
      <c r="A552" s="12"/>
      <c r="B552" s="252"/>
      <c r="C552" s="253"/>
      <c r="D552" s="254" t="s">
        <v>676</v>
      </c>
      <c r="E552" s="255" t="s">
        <v>1</v>
      </c>
      <c r="F552" s="256" t="s">
        <v>1248</v>
      </c>
      <c r="G552" s="253"/>
      <c r="H552" s="257">
        <v>7.9199999999999999</v>
      </c>
      <c r="I552" s="258"/>
      <c r="J552" s="253"/>
      <c r="K552" s="253"/>
      <c r="L552" s="259"/>
      <c r="M552" s="260"/>
      <c r="N552" s="261"/>
      <c r="O552" s="261"/>
      <c r="P552" s="261"/>
      <c r="Q552" s="261"/>
      <c r="R552" s="261"/>
      <c r="S552" s="261"/>
      <c r="T552" s="261"/>
      <c r="U552" s="26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63" t="s">
        <v>676</v>
      </c>
      <c r="AU552" s="263" t="s">
        <v>87</v>
      </c>
      <c r="AV552" s="12" t="s">
        <v>87</v>
      </c>
      <c r="AW552" s="12" t="s">
        <v>34</v>
      </c>
      <c r="AX552" s="12" t="s">
        <v>77</v>
      </c>
      <c r="AY552" s="263" t="s">
        <v>141</v>
      </c>
    </row>
    <row r="553" s="12" customFormat="1">
      <c r="A553" s="12"/>
      <c r="B553" s="252"/>
      <c r="C553" s="253"/>
      <c r="D553" s="254" t="s">
        <v>676</v>
      </c>
      <c r="E553" s="255" t="s">
        <v>1</v>
      </c>
      <c r="F553" s="256" t="s">
        <v>1249</v>
      </c>
      <c r="G553" s="253"/>
      <c r="H553" s="257">
        <v>8.0199999999999996</v>
      </c>
      <c r="I553" s="258"/>
      <c r="J553" s="253"/>
      <c r="K553" s="253"/>
      <c r="L553" s="259"/>
      <c r="M553" s="260"/>
      <c r="N553" s="261"/>
      <c r="O553" s="261"/>
      <c r="P553" s="261"/>
      <c r="Q553" s="261"/>
      <c r="R553" s="261"/>
      <c r="S553" s="261"/>
      <c r="T553" s="261"/>
      <c r="U553" s="26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63" t="s">
        <v>676</v>
      </c>
      <c r="AU553" s="263" t="s">
        <v>87</v>
      </c>
      <c r="AV553" s="12" t="s">
        <v>87</v>
      </c>
      <c r="AW553" s="12" t="s">
        <v>34</v>
      </c>
      <c r="AX553" s="12" t="s">
        <v>77</v>
      </c>
      <c r="AY553" s="263" t="s">
        <v>141</v>
      </c>
    </row>
    <row r="554" s="12" customFormat="1">
      <c r="A554" s="12"/>
      <c r="B554" s="252"/>
      <c r="C554" s="253"/>
      <c r="D554" s="254" t="s">
        <v>676</v>
      </c>
      <c r="E554" s="255" t="s">
        <v>1</v>
      </c>
      <c r="F554" s="256" t="s">
        <v>1250</v>
      </c>
      <c r="G554" s="253"/>
      <c r="H554" s="257">
        <v>13.199999999999999</v>
      </c>
      <c r="I554" s="258"/>
      <c r="J554" s="253"/>
      <c r="K554" s="253"/>
      <c r="L554" s="259"/>
      <c r="M554" s="260"/>
      <c r="N554" s="261"/>
      <c r="O554" s="261"/>
      <c r="P554" s="261"/>
      <c r="Q554" s="261"/>
      <c r="R554" s="261"/>
      <c r="S554" s="261"/>
      <c r="T554" s="261"/>
      <c r="U554" s="26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63" t="s">
        <v>676</v>
      </c>
      <c r="AU554" s="263" t="s">
        <v>87</v>
      </c>
      <c r="AV554" s="12" t="s">
        <v>87</v>
      </c>
      <c r="AW554" s="12" t="s">
        <v>34</v>
      </c>
      <c r="AX554" s="12" t="s">
        <v>77</v>
      </c>
      <c r="AY554" s="263" t="s">
        <v>141</v>
      </c>
    </row>
    <row r="555" s="15" customFormat="1">
      <c r="A555" s="15"/>
      <c r="B555" s="288"/>
      <c r="C555" s="289"/>
      <c r="D555" s="254" t="s">
        <v>676</v>
      </c>
      <c r="E555" s="290" t="s">
        <v>1</v>
      </c>
      <c r="F555" s="291" t="s">
        <v>865</v>
      </c>
      <c r="G555" s="289"/>
      <c r="H555" s="292">
        <v>153.34</v>
      </c>
      <c r="I555" s="293"/>
      <c r="J555" s="289"/>
      <c r="K555" s="289"/>
      <c r="L555" s="294"/>
      <c r="M555" s="295"/>
      <c r="N555" s="296"/>
      <c r="O555" s="296"/>
      <c r="P555" s="296"/>
      <c r="Q555" s="296"/>
      <c r="R555" s="296"/>
      <c r="S555" s="296"/>
      <c r="T555" s="296"/>
      <c r="U555" s="297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98" t="s">
        <v>676</v>
      </c>
      <c r="AU555" s="298" t="s">
        <v>87</v>
      </c>
      <c r="AV555" s="15" t="s">
        <v>156</v>
      </c>
      <c r="AW555" s="15" t="s">
        <v>34</v>
      </c>
      <c r="AX555" s="15" t="s">
        <v>85</v>
      </c>
      <c r="AY555" s="298" t="s">
        <v>141</v>
      </c>
    </row>
    <row r="556" s="2" customFormat="1" ht="21.75" customHeight="1">
      <c r="A556" s="38"/>
      <c r="B556" s="39"/>
      <c r="C556" s="241" t="s">
        <v>729</v>
      </c>
      <c r="D556" s="241" t="s">
        <v>532</v>
      </c>
      <c r="E556" s="242" t="s">
        <v>1386</v>
      </c>
      <c r="F556" s="243" t="s">
        <v>1387</v>
      </c>
      <c r="G556" s="244" t="s">
        <v>145</v>
      </c>
      <c r="H556" s="245">
        <v>396.27199999999999</v>
      </c>
      <c r="I556" s="246"/>
      <c r="J556" s="247">
        <f>ROUND(I556*H556,2)</f>
        <v>0</v>
      </c>
      <c r="K556" s="248"/>
      <c r="L556" s="249"/>
      <c r="M556" s="250" t="s">
        <v>1</v>
      </c>
      <c r="N556" s="251" t="s">
        <v>42</v>
      </c>
      <c r="O556" s="91"/>
      <c r="P556" s="236">
        <f>O556*H556</f>
        <v>0</v>
      </c>
      <c r="Q556" s="236">
        <v>0</v>
      </c>
      <c r="R556" s="236">
        <f>Q556*H556</f>
        <v>0</v>
      </c>
      <c r="S556" s="236">
        <v>0</v>
      </c>
      <c r="T556" s="236">
        <f>S556*H556</f>
        <v>0</v>
      </c>
      <c r="U556" s="237" t="s">
        <v>1</v>
      </c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8" t="s">
        <v>276</v>
      </c>
      <c r="AT556" s="238" t="s">
        <v>532</v>
      </c>
      <c r="AU556" s="238" t="s">
        <v>87</v>
      </c>
      <c r="AY556" s="17" t="s">
        <v>141</v>
      </c>
      <c r="BE556" s="239">
        <f>IF(N556="základní",J556,0)</f>
        <v>0</v>
      </c>
      <c r="BF556" s="239">
        <f>IF(N556="snížená",J556,0)</f>
        <v>0</v>
      </c>
      <c r="BG556" s="239">
        <f>IF(N556="zákl. přenesená",J556,0)</f>
        <v>0</v>
      </c>
      <c r="BH556" s="239">
        <f>IF(N556="sníž. přenesená",J556,0)</f>
        <v>0</v>
      </c>
      <c r="BI556" s="239">
        <f>IF(N556="nulová",J556,0)</f>
        <v>0</v>
      </c>
      <c r="BJ556" s="17" t="s">
        <v>85</v>
      </c>
      <c r="BK556" s="239">
        <f>ROUND(I556*H556,2)</f>
        <v>0</v>
      </c>
      <c r="BL556" s="17" t="s">
        <v>207</v>
      </c>
      <c r="BM556" s="238" t="s">
        <v>1388</v>
      </c>
    </row>
    <row r="557" s="2" customFormat="1" ht="21.75" customHeight="1">
      <c r="A557" s="38"/>
      <c r="B557" s="39"/>
      <c r="C557" s="226" t="s">
        <v>735</v>
      </c>
      <c r="D557" s="226" t="s">
        <v>142</v>
      </c>
      <c r="E557" s="227" t="s">
        <v>1389</v>
      </c>
      <c r="F557" s="228" t="s">
        <v>1390</v>
      </c>
      <c r="G557" s="229" t="s">
        <v>193</v>
      </c>
      <c r="H557" s="230">
        <v>27.600000000000001</v>
      </c>
      <c r="I557" s="231"/>
      <c r="J557" s="232">
        <f>ROUND(I557*H557,2)</f>
        <v>0</v>
      </c>
      <c r="K557" s="233"/>
      <c r="L557" s="44"/>
      <c r="M557" s="234" t="s">
        <v>1</v>
      </c>
      <c r="N557" s="235" t="s">
        <v>42</v>
      </c>
      <c r="O557" s="91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6">
        <f>S557*H557</f>
        <v>0</v>
      </c>
      <c r="U557" s="237" t="s">
        <v>1</v>
      </c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8" t="s">
        <v>207</v>
      </c>
      <c r="AT557" s="238" t="s">
        <v>142</v>
      </c>
      <c r="AU557" s="238" t="s">
        <v>87</v>
      </c>
      <c r="AY557" s="17" t="s">
        <v>141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7" t="s">
        <v>85</v>
      </c>
      <c r="BK557" s="239">
        <f>ROUND(I557*H557,2)</f>
        <v>0</v>
      </c>
      <c r="BL557" s="17" t="s">
        <v>207</v>
      </c>
      <c r="BM557" s="238" t="s">
        <v>1391</v>
      </c>
    </row>
    <row r="558" s="14" customFormat="1">
      <c r="A558" s="14"/>
      <c r="B558" s="278"/>
      <c r="C558" s="279"/>
      <c r="D558" s="254" t="s">
        <v>676</v>
      </c>
      <c r="E558" s="280" t="s">
        <v>1</v>
      </c>
      <c r="F558" s="281" t="s">
        <v>934</v>
      </c>
      <c r="G558" s="279"/>
      <c r="H558" s="280" t="s">
        <v>1</v>
      </c>
      <c r="I558" s="282"/>
      <c r="J558" s="279"/>
      <c r="K558" s="279"/>
      <c r="L558" s="283"/>
      <c r="M558" s="284"/>
      <c r="N558" s="285"/>
      <c r="O558" s="285"/>
      <c r="P558" s="285"/>
      <c r="Q558" s="285"/>
      <c r="R558" s="285"/>
      <c r="S558" s="285"/>
      <c r="T558" s="285"/>
      <c r="U558" s="286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87" t="s">
        <v>676</v>
      </c>
      <c r="AU558" s="287" t="s">
        <v>87</v>
      </c>
      <c r="AV558" s="14" t="s">
        <v>85</v>
      </c>
      <c r="AW558" s="14" t="s">
        <v>34</v>
      </c>
      <c r="AX558" s="14" t="s">
        <v>77</v>
      </c>
      <c r="AY558" s="287" t="s">
        <v>141</v>
      </c>
    </row>
    <row r="559" s="12" customFormat="1">
      <c r="A559" s="12"/>
      <c r="B559" s="252"/>
      <c r="C559" s="253"/>
      <c r="D559" s="254" t="s">
        <v>676</v>
      </c>
      <c r="E559" s="255" t="s">
        <v>1</v>
      </c>
      <c r="F559" s="256" t="s">
        <v>935</v>
      </c>
      <c r="G559" s="253"/>
      <c r="H559" s="257">
        <v>27.600000000000001</v>
      </c>
      <c r="I559" s="258"/>
      <c r="J559" s="253"/>
      <c r="K559" s="253"/>
      <c r="L559" s="259"/>
      <c r="M559" s="260"/>
      <c r="N559" s="261"/>
      <c r="O559" s="261"/>
      <c r="P559" s="261"/>
      <c r="Q559" s="261"/>
      <c r="R559" s="261"/>
      <c r="S559" s="261"/>
      <c r="T559" s="261"/>
      <c r="U559" s="26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63" t="s">
        <v>676</v>
      </c>
      <c r="AU559" s="263" t="s">
        <v>87</v>
      </c>
      <c r="AV559" s="12" t="s">
        <v>87</v>
      </c>
      <c r="AW559" s="12" t="s">
        <v>34</v>
      </c>
      <c r="AX559" s="12" t="s">
        <v>77</v>
      </c>
      <c r="AY559" s="263" t="s">
        <v>141</v>
      </c>
    </row>
    <row r="560" s="15" customFormat="1">
      <c r="A560" s="15"/>
      <c r="B560" s="288"/>
      <c r="C560" s="289"/>
      <c r="D560" s="254" t="s">
        <v>676</v>
      </c>
      <c r="E560" s="290" t="s">
        <v>1</v>
      </c>
      <c r="F560" s="291" t="s">
        <v>865</v>
      </c>
      <c r="G560" s="289"/>
      <c r="H560" s="292">
        <v>27.600000000000001</v>
      </c>
      <c r="I560" s="293"/>
      <c r="J560" s="289"/>
      <c r="K560" s="289"/>
      <c r="L560" s="294"/>
      <c r="M560" s="295"/>
      <c r="N560" s="296"/>
      <c r="O560" s="296"/>
      <c r="P560" s="296"/>
      <c r="Q560" s="296"/>
      <c r="R560" s="296"/>
      <c r="S560" s="296"/>
      <c r="T560" s="296"/>
      <c r="U560" s="297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98" t="s">
        <v>676</v>
      </c>
      <c r="AU560" s="298" t="s">
        <v>87</v>
      </c>
      <c r="AV560" s="15" t="s">
        <v>156</v>
      </c>
      <c r="AW560" s="15" t="s">
        <v>34</v>
      </c>
      <c r="AX560" s="15" t="s">
        <v>85</v>
      </c>
      <c r="AY560" s="298" t="s">
        <v>141</v>
      </c>
    </row>
    <row r="561" s="2" customFormat="1" ht="21.75" customHeight="1">
      <c r="A561" s="38"/>
      <c r="B561" s="39"/>
      <c r="C561" s="226" t="s">
        <v>739</v>
      </c>
      <c r="D561" s="226" t="s">
        <v>142</v>
      </c>
      <c r="E561" s="227" t="s">
        <v>1392</v>
      </c>
      <c r="F561" s="228" t="s">
        <v>1393</v>
      </c>
      <c r="G561" s="229" t="s">
        <v>193</v>
      </c>
      <c r="H561" s="230">
        <v>27.600000000000001</v>
      </c>
      <c r="I561" s="231"/>
      <c r="J561" s="232">
        <f>ROUND(I561*H561,2)</f>
        <v>0</v>
      </c>
      <c r="K561" s="233"/>
      <c r="L561" s="44"/>
      <c r="M561" s="234" t="s">
        <v>1</v>
      </c>
      <c r="N561" s="235" t="s">
        <v>42</v>
      </c>
      <c r="O561" s="91"/>
      <c r="P561" s="236">
        <f>O561*H561</f>
        <v>0</v>
      </c>
      <c r="Q561" s="236">
        <v>0</v>
      </c>
      <c r="R561" s="236">
        <f>Q561*H561</f>
        <v>0</v>
      </c>
      <c r="S561" s="236">
        <v>0</v>
      </c>
      <c r="T561" s="236">
        <f>S561*H561</f>
        <v>0</v>
      </c>
      <c r="U561" s="237" t="s">
        <v>1</v>
      </c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38" t="s">
        <v>207</v>
      </c>
      <c r="AT561" s="238" t="s">
        <v>142</v>
      </c>
      <c r="AU561" s="238" t="s">
        <v>87</v>
      </c>
      <c r="AY561" s="17" t="s">
        <v>141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7" t="s">
        <v>85</v>
      </c>
      <c r="BK561" s="239">
        <f>ROUND(I561*H561,2)</f>
        <v>0</v>
      </c>
      <c r="BL561" s="17" t="s">
        <v>207</v>
      </c>
      <c r="BM561" s="238" t="s">
        <v>1394</v>
      </c>
    </row>
    <row r="562" s="2" customFormat="1" ht="16.5" customHeight="1">
      <c r="A562" s="38"/>
      <c r="B562" s="39"/>
      <c r="C562" s="226" t="s">
        <v>743</v>
      </c>
      <c r="D562" s="226" t="s">
        <v>142</v>
      </c>
      <c r="E562" s="227" t="s">
        <v>1395</v>
      </c>
      <c r="F562" s="228" t="s">
        <v>1396</v>
      </c>
      <c r="G562" s="229" t="s">
        <v>150</v>
      </c>
      <c r="H562" s="230">
        <v>153.34</v>
      </c>
      <c r="I562" s="231"/>
      <c r="J562" s="232">
        <f>ROUND(I562*H562,2)</f>
        <v>0</v>
      </c>
      <c r="K562" s="233"/>
      <c r="L562" s="44"/>
      <c r="M562" s="234" t="s">
        <v>1</v>
      </c>
      <c r="N562" s="235" t="s">
        <v>42</v>
      </c>
      <c r="O562" s="91"/>
      <c r="P562" s="236">
        <f>O562*H562</f>
        <v>0</v>
      </c>
      <c r="Q562" s="236">
        <v>0</v>
      </c>
      <c r="R562" s="236">
        <f>Q562*H562</f>
        <v>0</v>
      </c>
      <c r="S562" s="236">
        <v>0</v>
      </c>
      <c r="T562" s="236">
        <f>S562*H562</f>
        <v>0</v>
      </c>
      <c r="U562" s="237" t="s">
        <v>1</v>
      </c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8" t="s">
        <v>207</v>
      </c>
      <c r="AT562" s="238" t="s">
        <v>142</v>
      </c>
      <c r="AU562" s="238" t="s">
        <v>87</v>
      </c>
      <c r="AY562" s="17" t="s">
        <v>141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7" t="s">
        <v>85</v>
      </c>
      <c r="BK562" s="239">
        <f>ROUND(I562*H562,2)</f>
        <v>0</v>
      </c>
      <c r="BL562" s="17" t="s">
        <v>207</v>
      </c>
      <c r="BM562" s="238" t="s">
        <v>1397</v>
      </c>
    </row>
    <row r="563" s="12" customFormat="1">
      <c r="A563" s="12"/>
      <c r="B563" s="252"/>
      <c r="C563" s="253"/>
      <c r="D563" s="254" t="s">
        <v>676</v>
      </c>
      <c r="E563" s="255" t="s">
        <v>1</v>
      </c>
      <c r="F563" s="256" t="s">
        <v>1385</v>
      </c>
      <c r="G563" s="253"/>
      <c r="H563" s="257">
        <v>11.800000000000001</v>
      </c>
      <c r="I563" s="258"/>
      <c r="J563" s="253"/>
      <c r="K563" s="253"/>
      <c r="L563" s="259"/>
      <c r="M563" s="260"/>
      <c r="N563" s="261"/>
      <c r="O563" s="261"/>
      <c r="P563" s="261"/>
      <c r="Q563" s="261"/>
      <c r="R563" s="261"/>
      <c r="S563" s="261"/>
      <c r="T563" s="261"/>
      <c r="U563" s="26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63" t="s">
        <v>676</v>
      </c>
      <c r="AU563" s="263" t="s">
        <v>87</v>
      </c>
      <c r="AV563" s="12" t="s">
        <v>87</v>
      </c>
      <c r="AW563" s="12" t="s">
        <v>34</v>
      </c>
      <c r="AX563" s="12" t="s">
        <v>77</v>
      </c>
      <c r="AY563" s="263" t="s">
        <v>141</v>
      </c>
    </row>
    <row r="564" s="12" customFormat="1">
      <c r="A564" s="12"/>
      <c r="B564" s="252"/>
      <c r="C564" s="253"/>
      <c r="D564" s="254" t="s">
        <v>676</v>
      </c>
      <c r="E564" s="255" t="s">
        <v>1</v>
      </c>
      <c r="F564" s="256" t="s">
        <v>1243</v>
      </c>
      <c r="G564" s="253"/>
      <c r="H564" s="257">
        <v>38.600000000000001</v>
      </c>
      <c r="I564" s="258"/>
      <c r="J564" s="253"/>
      <c r="K564" s="253"/>
      <c r="L564" s="259"/>
      <c r="M564" s="260"/>
      <c r="N564" s="261"/>
      <c r="O564" s="261"/>
      <c r="P564" s="261"/>
      <c r="Q564" s="261"/>
      <c r="R564" s="261"/>
      <c r="S564" s="261"/>
      <c r="T564" s="261"/>
      <c r="U564" s="26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T564" s="263" t="s">
        <v>676</v>
      </c>
      <c r="AU564" s="263" t="s">
        <v>87</v>
      </c>
      <c r="AV564" s="12" t="s">
        <v>87</v>
      </c>
      <c r="AW564" s="12" t="s">
        <v>34</v>
      </c>
      <c r="AX564" s="12" t="s">
        <v>77</v>
      </c>
      <c r="AY564" s="263" t="s">
        <v>141</v>
      </c>
    </row>
    <row r="565" s="12" customFormat="1">
      <c r="A565" s="12"/>
      <c r="B565" s="252"/>
      <c r="C565" s="253"/>
      <c r="D565" s="254" t="s">
        <v>676</v>
      </c>
      <c r="E565" s="255" t="s">
        <v>1</v>
      </c>
      <c r="F565" s="256" t="s">
        <v>1244</v>
      </c>
      <c r="G565" s="253"/>
      <c r="H565" s="257">
        <v>23.800000000000001</v>
      </c>
      <c r="I565" s="258"/>
      <c r="J565" s="253"/>
      <c r="K565" s="253"/>
      <c r="L565" s="259"/>
      <c r="M565" s="260"/>
      <c r="N565" s="261"/>
      <c r="O565" s="261"/>
      <c r="P565" s="261"/>
      <c r="Q565" s="261"/>
      <c r="R565" s="261"/>
      <c r="S565" s="261"/>
      <c r="T565" s="261"/>
      <c r="U565" s="26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63" t="s">
        <v>676</v>
      </c>
      <c r="AU565" s="263" t="s">
        <v>87</v>
      </c>
      <c r="AV565" s="12" t="s">
        <v>87</v>
      </c>
      <c r="AW565" s="12" t="s">
        <v>34</v>
      </c>
      <c r="AX565" s="12" t="s">
        <v>77</v>
      </c>
      <c r="AY565" s="263" t="s">
        <v>141</v>
      </c>
    </row>
    <row r="566" s="12" customFormat="1">
      <c r="A566" s="12"/>
      <c r="B566" s="252"/>
      <c r="C566" s="253"/>
      <c r="D566" s="254" t="s">
        <v>676</v>
      </c>
      <c r="E566" s="255" t="s">
        <v>1</v>
      </c>
      <c r="F566" s="256" t="s">
        <v>1245</v>
      </c>
      <c r="G566" s="253"/>
      <c r="H566" s="257">
        <v>16.48</v>
      </c>
      <c r="I566" s="258"/>
      <c r="J566" s="253"/>
      <c r="K566" s="253"/>
      <c r="L566" s="259"/>
      <c r="M566" s="260"/>
      <c r="N566" s="261"/>
      <c r="O566" s="261"/>
      <c r="P566" s="261"/>
      <c r="Q566" s="261"/>
      <c r="R566" s="261"/>
      <c r="S566" s="261"/>
      <c r="T566" s="261"/>
      <c r="U566" s="26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T566" s="263" t="s">
        <v>676</v>
      </c>
      <c r="AU566" s="263" t="s">
        <v>87</v>
      </c>
      <c r="AV566" s="12" t="s">
        <v>87</v>
      </c>
      <c r="AW566" s="12" t="s">
        <v>34</v>
      </c>
      <c r="AX566" s="12" t="s">
        <v>77</v>
      </c>
      <c r="AY566" s="263" t="s">
        <v>141</v>
      </c>
    </row>
    <row r="567" s="12" customFormat="1">
      <c r="A567" s="12"/>
      <c r="B567" s="252"/>
      <c r="C567" s="253"/>
      <c r="D567" s="254" t="s">
        <v>676</v>
      </c>
      <c r="E567" s="255" t="s">
        <v>1</v>
      </c>
      <c r="F567" s="256" t="s">
        <v>1246</v>
      </c>
      <c r="G567" s="253"/>
      <c r="H567" s="257">
        <v>24.100000000000001</v>
      </c>
      <c r="I567" s="258"/>
      <c r="J567" s="253"/>
      <c r="K567" s="253"/>
      <c r="L567" s="259"/>
      <c r="M567" s="260"/>
      <c r="N567" s="261"/>
      <c r="O567" s="261"/>
      <c r="P567" s="261"/>
      <c r="Q567" s="261"/>
      <c r="R567" s="261"/>
      <c r="S567" s="261"/>
      <c r="T567" s="261"/>
      <c r="U567" s="26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T567" s="263" t="s">
        <v>676</v>
      </c>
      <c r="AU567" s="263" t="s">
        <v>87</v>
      </c>
      <c r="AV567" s="12" t="s">
        <v>87</v>
      </c>
      <c r="AW567" s="12" t="s">
        <v>34</v>
      </c>
      <c r="AX567" s="12" t="s">
        <v>77</v>
      </c>
      <c r="AY567" s="263" t="s">
        <v>141</v>
      </c>
    </row>
    <row r="568" s="12" customFormat="1">
      <c r="A568" s="12"/>
      <c r="B568" s="252"/>
      <c r="C568" s="253"/>
      <c r="D568" s="254" t="s">
        <v>676</v>
      </c>
      <c r="E568" s="255" t="s">
        <v>1</v>
      </c>
      <c r="F568" s="256" t="s">
        <v>1247</v>
      </c>
      <c r="G568" s="253"/>
      <c r="H568" s="257">
        <v>9.4199999999999999</v>
      </c>
      <c r="I568" s="258"/>
      <c r="J568" s="253"/>
      <c r="K568" s="253"/>
      <c r="L568" s="259"/>
      <c r="M568" s="260"/>
      <c r="N568" s="261"/>
      <c r="O568" s="261"/>
      <c r="P568" s="261"/>
      <c r="Q568" s="261"/>
      <c r="R568" s="261"/>
      <c r="S568" s="261"/>
      <c r="T568" s="261"/>
      <c r="U568" s="26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63" t="s">
        <v>676</v>
      </c>
      <c r="AU568" s="263" t="s">
        <v>87</v>
      </c>
      <c r="AV568" s="12" t="s">
        <v>87</v>
      </c>
      <c r="AW568" s="12" t="s">
        <v>34</v>
      </c>
      <c r="AX568" s="12" t="s">
        <v>77</v>
      </c>
      <c r="AY568" s="263" t="s">
        <v>141</v>
      </c>
    </row>
    <row r="569" s="12" customFormat="1">
      <c r="A569" s="12"/>
      <c r="B569" s="252"/>
      <c r="C569" s="253"/>
      <c r="D569" s="254" t="s">
        <v>676</v>
      </c>
      <c r="E569" s="255" t="s">
        <v>1</v>
      </c>
      <c r="F569" s="256" t="s">
        <v>1248</v>
      </c>
      <c r="G569" s="253"/>
      <c r="H569" s="257">
        <v>7.9199999999999999</v>
      </c>
      <c r="I569" s="258"/>
      <c r="J569" s="253"/>
      <c r="K569" s="253"/>
      <c r="L569" s="259"/>
      <c r="M569" s="260"/>
      <c r="N569" s="261"/>
      <c r="O569" s="261"/>
      <c r="P569" s="261"/>
      <c r="Q569" s="261"/>
      <c r="R569" s="261"/>
      <c r="S569" s="261"/>
      <c r="T569" s="261"/>
      <c r="U569" s="26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T569" s="263" t="s">
        <v>676</v>
      </c>
      <c r="AU569" s="263" t="s">
        <v>87</v>
      </c>
      <c r="AV569" s="12" t="s">
        <v>87</v>
      </c>
      <c r="AW569" s="12" t="s">
        <v>34</v>
      </c>
      <c r="AX569" s="12" t="s">
        <v>77</v>
      </c>
      <c r="AY569" s="263" t="s">
        <v>141</v>
      </c>
    </row>
    <row r="570" s="12" customFormat="1">
      <c r="A570" s="12"/>
      <c r="B570" s="252"/>
      <c r="C570" s="253"/>
      <c r="D570" s="254" t="s">
        <v>676</v>
      </c>
      <c r="E570" s="255" t="s">
        <v>1</v>
      </c>
      <c r="F570" s="256" t="s">
        <v>1249</v>
      </c>
      <c r="G570" s="253"/>
      <c r="H570" s="257">
        <v>8.0199999999999996</v>
      </c>
      <c r="I570" s="258"/>
      <c r="J570" s="253"/>
      <c r="K570" s="253"/>
      <c r="L570" s="259"/>
      <c r="M570" s="260"/>
      <c r="N570" s="261"/>
      <c r="O570" s="261"/>
      <c r="P570" s="261"/>
      <c r="Q570" s="261"/>
      <c r="R570" s="261"/>
      <c r="S570" s="261"/>
      <c r="T570" s="261"/>
      <c r="U570" s="26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T570" s="263" t="s">
        <v>676</v>
      </c>
      <c r="AU570" s="263" t="s">
        <v>87</v>
      </c>
      <c r="AV570" s="12" t="s">
        <v>87</v>
      </c>
      <c r="AW570" s="12" t="s">
        <v>34</v>
      </c>
      <c r="AX570" s="12" t="s">
        <v>77</v>
      </c>
      <c r="AY570" s="263" t="s">
        <v>141</v>
      </c>
    </row>
    <row r="571" s="12" customFormat="1">
      <c r="A571" s="12"/>
      <c r="B571" s="252"/>
      <c r="C571" s="253"/>
      <c r="D571" s="254" t="s">
        <v>676</v>
      </c>
      <c r="E571" s="255" t="s">
        <v>1</v>
      </c>
      <c r="F571" s="256" t="s">
        <v>1250</v>
      </c>
      <c r="G571" s="253"/>
      <c r="H571" s="257">
        <v>13.199999999999999</v>
      </c>
      <c r="I571" s="258"/>
      <c r="J571" s="253"/>
      <c r="K571" s="253"/>
      <c r="L571" s="259"/>
      <c r="M571" s="260"/>
      <c r="N571" s="261"/>
      <c r="O571" s="261"/>
      <c r="P571" s="261"/>
      <c r="Q571" s="261"/>
      <c r="R571" s="261"/>
      <c r="S571" s="261"/>
      <c r="T571" s="261"/>
      <c r="U571" s="26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63" t="s">
        <v>676</v>
      </c>
      <c r="AU571" s="263" t="s">
        <v>87</v>
      </c>
      <c r="AV571" s="12" t="s">
        <v>87</v>
      </c>
      <c r="AW571" s="12" t="s">
        <v>34</v>
      </c>
      <c r="AX571" s="12" t="s">
        <v>77</v>
      </c>
      <c r="AY571" s="263" t="s">
        <v>141</v>
      </c>
    </row>
    <row r="572" s="15" customFormat="1">
      <c r="A572" s="15"/>
      <c r="B572" s="288"/>
      <c r="C572" s="289"/>
      <c r="D572" s="254" t="s">
        <v>676</v>
      </c>
      <c r="E572" s="290" t="s">
        <v>1</v>
      </c>
      <c r="F572" s="291" t="s">
        <v>865</v>
      </c>
      <c r="G572" s="289"/>
      <c r="H572" s="292">
        <v>153.34</v>
      </c>
      <c r="I572" s="293"/>
      <c r="J572" s="289"/>
      <c r="K572" s="289"/>
      <c r="L572" s="294"/>
      <c r="M572" s="295"/>
      <c r="N572" s="296"/>
      <c r="O572" s="296"/>
      <c r="P572" s="296"/>
      <c r="Q572" s="296"/>
      <c r="R572" s="296"/>
      <c r="S572" s="296"/>
      <c r="T572" s="296"/>
      <c r="U572" s="297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98" t="s">
        <v>676</v>
      </c>
      <c r="AU572" s="298" t="s">
        <v>87</v>
      </c>
      <c r="AV572" s="15" t="s">
        <v>156</v>
      </c>
      <c r="AW572" s="15" t="s">
        <v>34</v>
      </c>
      <c r="AX572" s="15" t="s">
        <v>85</v>
      </c>
      <c r="AY572" s="298" t="s">
        <v>141</v>
      </c>
    </row>
    <row r="573" s="2" customFormat="1" ht="21.75" customHeight="1">
      <c r="A573" s="38"/>
      <c r="B573" s="39"/>
      <c r="C573" s="226" t="s">
        <v>747</v>
      </c>
      <c r="D573" s="226" t="s">
        <v>142</v>
      </c>
      <c r="E573" s="227" t="s">
        <v>1398</v>
      </c>
      <c r="F573" s="228" t="s">
        <v>1399</v>
      </c>
      <c r="G573" s="229" t="s">
        <v>193</v>
      </c>
      <c r="H573" s="230">
        <v>153.69999999999999</v>
      </c>
      <c r="I573" s="231"/>
      <c r="J573" s="232">
        <f>ROUND(I573*H573,2)</f>
        <v>0</v>
      </c>
      <c r="K573" s="233"/>
      <c r="L573" s="44"/>
      <c r="M573" s="234" t="s">
        <v>1</v>
      </c>
      <c r="N573" s="235" t="s">
        <v>42</v>
      </c>
      <c r="O573" s="91"/>
      <c r="P573" s="236">
        <f>O573*H573</f>
        <v>0</v>
      </c>
      <c r="Q573" s="236">
        <v>0</v>
      </c>
      <c r="R573" s="236">
        <f>Q573*H573</f>
        <v>0</v>
      </c>
      <c r="S573" s="236">
        <v>0</v>
      </c>
      <c r="T573" s="236">
        <f>S573*H573</f>
        <v>0</v>
      </c>
      <c r="U573" s="237" t="s">
        <v>1</v>
      </c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8" t="s">
        <v>207</v>
      </c>
      <c r="AT573" s="238" t="s">
        <v>142</v>
      </c>
      <c r="AU573" s="238" t="s">
        <v>87</v>
      </c>
      <c r="AY573" s="17" t="s">
        <v>141</v>
      </c>
      <c r="BE573" s="239">
        <f>IF(N573="základní",J573,0)</f>
        <v>0</v>
      </c>
      <c r="BF573" s="239">
        <f>IF(N573="snížená",J573,0)</f>
        <v>0</v>
      </c>
      <c r="BG573" s="239">
        <f>IF(N573="zákl. přenesená",J573,0)</f>
        <v>0</v>
      </c>
      <c r="BH573" s="239">
        <f>IF(N573="sníž. přenesená",J573,0)</f>
        <v>0</v>
      </c>
      <c r="BI573" s="239">
        <f>IF(N573="nulová",J573,0)</f>
        <v>0</v>
      </c>
      <c r="BJ573" s="17" t="s">
        <v>85</v>
      </c>
      <c r="BK573" s="239">
        <f>ROUND(I573*H573,2)</f>
        <v>0</v>
      </c>
      <c r="BL573" s="17" t="s">
        <v>207</v>
      </c>
      <c r="BM573" s="238" t="s">
        <v>1400</v>
      </c>
    </row>
    <row r="574" s="2" customFormat="1" ht="21.75" customHeight="1">
      <c r="A574" s="38"/>
      <c r="B574" s="39"/>
      <c r="C574" s="226" t="s">
        <v>753</v>
      </c>
      <c r="D574" s="226" t="s">
        <v>142</v>
      </c>
      <c r="E574" s="227" t="s">
        <v>1401</v>
      </c>
      <c r="F574" s="228" t="s">
        <v>1402</v>
      </c>
      <c r="G574" s="229" t="s">
        <v>303</v>
      </c>
      <c r="H574" s="240"/>
      <c r="I574" s="231"/>
      <c r="J574" s="232">
        <f>ROUND(I574*H574,2)</f>
        <v>0</v>
      </c>
      <c r="K574" s="233"/>
      <c r="L574" s="44"/>
      <c r="M574" s="234" t="s">
        <v>1</v>
      </c>
      <c r="N574" s="235" t="s">
        <v>42</v>
      </c>
      <c r="O574" s="91"/>
      <c r="P574" s="236">
        <f>O574*H574</f>
        <v>0</v>
      </c>
      <c r="Q574" s="236">
        <v>0</v>
      </c>
      <c r="R574" s="236">
        <f>Q574*H574</f>
        <v>0</v>
      </c>
      <c r="S574" s="236">
        <v>0</v>
      </c>
      <c r="T574" s="236">
        <f>S574*H574</f>
        <v>0</v>
      </c>
      <c r="U574" s="237" t="s">
        <v>1</v>
      </c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38" t="s">
        <v>207</v>
      </c>
      <c r="AT574" s="238" t="s">
        <v>142</v>
      </c>
      <c r="AU574" s="238" t="s">
        <v>87</v>
      </c>
      <c r="AY574" s="17" t="s">
        <v>141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7" t="s">
        <v>85</v>
      </c>
      <c r="BK574" s="239">
        <f>ROUND(I574*H574,2)</f>
        <v>0</v>
      </c>
      <c r="BL574" s="17" t="s">
        <v>207</v>
      </c>
      <c r="BM574" s="238" t="s">
        <v>1403</v>
      </c>
    </row>
    <row r="575" s="2" customFormat="1" ht="21.75" customHeight="1">
      <c r="A575" s="38"/>
      <c r="B575" s="39"/>
      <c r="C575" s="226" t="s">
        <v>757</v>
      </c>
      <c r="D575" s="226" t="s">
        <v>142</v>
      </c>
      <c r="E575" s="227" t="s">
        <v>1404</v>
      </c>
      <c r="F575" s="228" t="s">
        <v>1405</v>
      </c>
      <c r="G575" s="229" t="s">
        <v>303</v>
      </c>
      <c r="H575" s="240"/>
      <c r="I575" s="231"/>
      <c r="J575" s="232">
        <f>ROUND(I575*H575,2)</f>
        <v>0</v>
      </c>
      <c r="K575" s="233"/>
      <c r="L575" s="44"/>
      <c r="M575" s="234" t="s">
        <v>1</v>
      </c>
      <c r="N575" s="235" t="s">
        <v>42</v>
      </c>
      <c r="O575" s="91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6">
        <f>S575*H575</f>
        <v>0</v>
      </c>
      <c r="U575" s="237" t="s">
        <v>1</v>
      </c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8" t="s">
        <v>207</v>
      </c>
      <c r="AT575" s="238" t="s">
        <v>142</v>
      </c>
      <c r="AU575" s="238" t="s">
        <v>87</v>
      </c>
      <c r="AY575" s="17" t="s">
        <v>141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7" t="s">
        <v>85</v>
      </c>
      <c r="BK575" s="239">
        <f>ROUND(I575*H575,2)</f>
        <v>0</v>
      </c>
      <c r="BL575" s="17" t="s">
        <v>207</v>
      </c>
      <c r="BM575" s="238" t="s">
        <v>1406</v>
      </c>
    </row>
    <row r="576" s="11" customFormat="1" ht="22.8" customHeight="1">
      <c r="A576" s="11"/>
      <c r="B576" s="212"/>
      <c r="C576" s="213"/>
      <c r="D576" s="214" t="s">
        <v>76</v>
      </c>
      <c r="E576" s="276" t="s">
        <v>666</v>
      </c>
      <c r="F576" s="276" t="s">
        <v>667</v>
      </c>
      <c r="G576" s="213"/>
      <c r="H576" s="213"/>
      <c r="I576" s="216"/>
      <c r="J576" s="277">
        <f>BK576</f>
        <v>0</v>
      </c>
      <c r="K576" s="213"/>
      <c r="L576" s="218"/>
      <c r="M576" s="219"/>
      <c r="N576" s="220"/>
      <c r="O576" s="220"/>
      <c r="P576" s="221">
        <f>SUM(P577:P592)</f>
        <v>0</v>
      </c>
      <c r="Q576" s="220"/>
      <c r="R576" s="221">
        <f>SUM(R577:R592)</f>
        <v>0.41244060000000005</v>
      </c>
      <c r="S576" s="220"/>
      <c r="T576" s="221">
        <f>SUM(T577:T592)</f>
        <v>0</v>
      </c>
      <c r="U576" s="222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R576" s="223" t="s">
        <v>87</v>
      </c>
      <c r="AT576" s="224" t="s">
        <v>76</v>
      </c>
      <c r="AU576" s="224" t="s">
        <v>85</v>
      </c>
      <c r="AY576" s="223" t="s">
        <v>141</v>
      </c>
      <c r="BK576" s="225">
        <f>SUM(BK577:BK592)</f>
        <v>0</v>
      </c>
    </row>
    <row r="577" s="2" customFormat="1" ht="21.75" customHeight="1">
      <c r="A577" s="38"/>
      <c r="B577" s="39"/>
      <c r="C577" s="226" t="s">
        <v>761</v>
      </c>
      <c r="D577" s="226" t="s">
        <v>142</v>
      </c>
      <c r="E577" s="227" t="s">
        <v>1363</v>
      </c>
      <c r="F577" s="228" t="s">
        <v>1364</v>
      </c>
      <c r="G577" s="229" t="s">
        <v>193</v>
      </c>
      <c r="H577" s="230">
        <v>83.599999999999994</v>
      </c>
      <c r="I577" s="231"/>
      <c r="J577" s="232">
        <f>ROUND(I577*H577,2)</f>
        <v>0</v>
      </c>
      <c r="K577" s="233"/>
      <c r="L577" s="44"/>
      <c r="M577" s="234" t="s">
        <v>1</v>
      </c>
      <c r="N577" s="235" t="s">
        <v>42</v>
      </c>
      <c r="O577" s="91"/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6">
        <f>S577*H577</f>
        <v>0</v>
      </c>
      <c r="U577" s="237" t="s">
        <v>1</v>
      </c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8" t="s">
        <v>207</v>
      </c>
      <c r="AT577" s="238" t="s">
        <v>142</v>
      </c>
      <c r="AU577" s="238" t="s">
        <v>87</v>
      </c>
      <c r="AY577" s="17" t="s">
        <v>141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7" t="s">
        <v>85</v>
      </c>
      <c r="BK577" s="239">
        <f>ROUND(I577*H577,2)</f>
        <v>0</v>
      </c>
      <c r="BL577" s="17" t="s">
        <v>207</v>
      </c>
      <c r="BM577" s="238" t="s">
        <v>1407</v>
      </c>
    </row>
    <row r="578" s="14" customFormat="1">
      <c r="A578" s="14"/>
      <c r="B578" s="278"/>
      <c r="C578" s="279"/>
      <c r="D578" s="254" t="s">
        <v>676</v>
      </c>
      <c r="E578" s="280" t="s">
        <v>1</v>
      </c>
      <c r="F578" s="281" t="s">
        <v>1408</v>
      </c>
      <c r="G578" s="279"/>
      <c r="H578" s="280" t="s">
        <v>1</v>
      </c>
      <c r="I578" s="282"/>
      <c r="J578" s="279"/>
      <c r="K578" s="279"/>
      <c r="L578" s="283"/>
      <c r="M578" s="284"/>
      <c r="N578" s="285"/>
      <c r="O578" s="285"/>
      <c r="P578" s="285"/>
      <c r="Q578" s="285"/>
      <c r="R578" s="285"/>
      <c r="S578" s="285"/>
      <c r="T578" s="285"/>
      <c r="U578" s="286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87" t="s">
        <v>676</v>
      </c>
      <c r="AU578" s="287" t="s">
        <v>87</v>
      </c>
      <c r="AV578" s="14" t="s">
        <v>85</v>
      </c>
      <c r="AW578" s="14" t="s">
        <v>34</v>
      </c>
      <c r="AX578" s="14" t="s">
        <v>77</v>
      </c>
      <c r="AY578" s="287" t="s">
        <v>141</v>
      </c>
    </row>
    <row r="579" s="12" customFormat="1">
      <c r="A579" s="12"/>
      <c r="B579" s="252"/>
      <c r="C579" s="253"/>
      <c r="D579" s="254" t="s">
        <v>676</v>
      </c>
      <c r="E579" s="255" t="s">
        <v>1</v>
      </c>
      <c r="F579" s="256" t="s">
        <v>1048</v>
      </c>
      <c r="G579" s="253"/>
      <c r="H579" s="257">
        <v>83.599999999999994</v>
      </c>
      <c r="I579" s="258"/>
      <c r="J579" s="253"/>
      <c r="K579" s="253"/>
      <c r="L579" s="259"/>
      <c r="M579" s="260"/>
      <c r="N579" s="261"/>
      <c r="O579" s="261"/>
      <c r="P579" s="261"/>
      <c r="Q579" s="261"/>
      <c r="R579" s="261"/>
      <c r="S579" s="261"/>
      <c r="T579" s="261"/>
      <c r="U579" s="26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63" t="s">
        <v>676</v>
      </c>
      <c r="AU579" s="263" t="s">
        <v>87</v>
      </c>
      <c r="AV579" s="12" t="s">
        <v>87</v>
      </c>
      <c r="AW579" s="12" t="s">
        <v>34</v>
      </c>
      <c r="AX579" s="12" t="s">
        <v>77</v>
      </c>
      <c r="AY579" s="263" t="s">
        <v>141</v>
      </c>
    </row>
    <row r="580" s="15" customFormat="1">
      <c r="A580" s="15"/>
      <c r="B580" s="288"/>
      <c r="C580" s="289"/>
      <c r="D580" s="254" t="s">
        <v>676</v>
      </c>
      <c r="E580" s="290" t="s">
        <v>1</v>
      </c>
      <c r="F580" s="291" t="s">
        <v>865</v>
      </c>
      <c r="G580" s="289"/>
      <c r="H580" s="292">
        <v>83.599999999999994</v>
      </c>
      <c r="I580" s="293"/>
      <c r="J580" s="289"/>
      <c r="K580" s="289"/>
      <c r="L580" s="294"/>
      <c r="M580" s="295"/>
      <c r="N580" s="296"/>
      <c r="O580" s="296"/>
      <c r="P580" s="296"/>
      <c r="Q580" s="296"/>
      <c r="R580" s="296"/>
      <c r="S580" s="296"/>
      <c r="T580" s="296"/>
      <c r="U580" s="297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98" t="s">
        <v>676</v>
      </c>
      <c r="AU580" s="298" t="s">
        <v>87</v>
      </c>
      <c r="AV580" s="15" t="s">
        <v>156</v>
      </c>
      <c r="AW580" s="15" t="s">
        <v>34</v>
      </c>
      <c r="AX580" s="15" t="s">
        <v>85</v>
      </c>
      <c r="AY580" s="298" t="s">
        <v>141</v>
      </c>
    </row>
    <row r="581" s="2" customFormat="1" ht="16.5" customHeight="1">
      <c r="A581" s="38"/>
      <c r="B581" s="39"/>
      <c r="C581" s="226" t="s">
        <v>767</v>
      </c>
      <c r="D581" s="226" t="s">
        <v>142</v>
      </c>
      <c r="E581" s="227" t="s">
        <v>1409</v>
      </c>
      <c r="F581" s="228" t="s">
        <v>1410</v>
      </c>
      <c r="G581" s="229" t="s">
        <v>193</v>
      </c>
      <c r="H581" s="230">
        <v>83.599999999999994</v>
      </c>
      <c r="I581" s="231"/>
      <c r="J581" s="232">
        <f>ROUND(I581*H581,2)</f>
        <v>0</v>
      </c>
      <c r="K581" s="233"/>
      <c r="L581" s="44"/>
      <c r="M581" s="234" t="s">
        <v>1</v>
      </c>
      <c r="N581" s="235" t="s">
        <v>42</v>
      </c>
      <c r="O581" s="91"/>
      <c r="P581" s="236">
        <f>O581*H581</f>
        <v>0</v>
      </c>
      <c r="Q581" s="236">
        <v>0</v>
      </c>
      <c r="R581" s="236">
        <f>Q581*H581</f>
        <v>0</v>
      </c>
      <c r="S581" s="236">
        <v>0</v>
      </c>
      <c r="T581" s="236">
        <f>S581*H581</f>
        <v>0</v>
      </c>
      <c r="U581" s="237" t="s">
        <v>1</v>
      </c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8" t="s">
        <v>207</v>
      </c>
      <c r="AT581" s="238" t="s">
        <v>142</v>
      </c>
      <c r="AU581" s="238" t="s">
        <v>87</v>
      </c>
      <c r="AY581" s="17" t="s">
        <v>141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7" t="s">
        <v>85</v>
      </c>
      <c r="BK581" s="239">
        <f>ROUND(I581*H581,2)</f>
        <v>0</v>
      </c>
      <c r="BL581" s="17" t="s">
        <v>207</v>
      </c>
      <c r="BM581" s="238" t="s">
        <v>1411</v>
      </c>
    </row>
    <row r="582" s="2" customFormat="1" ht="21.75" customHeight="1">
      <c r="A582" s="38"/>
      <c r="B582" s="39"/>
      <c r="C582" s="226" t="s">
        <v>772</v>
      </c>
      <c r="D582" s="226" t="s">
        <v>142</v>
      </c>
      <c r="E582" s="227" t="s">
        <v>1412</v>
      </c>
      <c r="F582" s="228" t="s">
        <v>1413</v>
      </c>
      <c r="G582" s="229" t="s">
        <v>193</v>
      </c>
      <c r="H582" s="230">
        <v>83.599999999999994</v>
      </c>
      <c r="I582" s="231"/>
      <c r="J582" s="232">
        <f>ROUND(I582*H582,2)</f>
        <v>0</v>
      </c>
      <c r="K582" s="233"/>
      <c r="L582" s="44"/>
      <c r="M582" s="234" t="s">
        <v>1</v>
      </c>
      <c r="N582" s="235" t="s">
        <v>42</v>
      </c>
      <c r="O582" s="91"/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6">
        <f>S582*H582</f>
        <v>0</v>
      </c>
      <c r="U582" s="237" t="s">
        <v>1</v>
      </c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8" t="s">
        <v>207</v>
      </c>
      <c r="AT582" s="238" t="s">
        <v>142</v>
      </c>
      <c r="AU582" s="238" t="s">
        <v>87</v>
      </c>
      <c r="AY582" s="17" t="s">
        <v>141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7" t="s">
        <v>85</v>
      </c>
      <c r="BK582" s="239">
        <f>ROUND(I582*H582,2)</f>
        <v>0</v>
      </c>
      <c r="BL582" s="17" t="s">
        <v>207</v>
      </c>
      <c r="BM582" s="238" t="s">
        <v>1414</v>
      </c>
    </row>
    <row r="583" s="2" customFormat="1" ht="16.5" customHeight="1">
      <c r="A583" s="38"/>
      <c r="B583" s="39"/>
      <c r="C583" s="226" t="s">
        <v>776</v>
      </c>
      <c r="D583" s="226" t="s">
        <v>142</v>
      </c>
      <c r="E583" s="227" t="s">
        <v>669</v>
      </c>
      <c r="F583" s="228" t="s">
        <v>670</v>
      </c>
      <c r="G583" s="229" t="s">
        <v>193</v>
      </c>
      <c r="H583" s="230">
        <v>83.599999999999994</v>
      </c>
      <c r="I583" s="231"/>
      <c r="J583" s="232">
        <f>ROUND(I583*H583,2)</f>
        <v>0</v>
      </c>
      <c r="K583" s="233"/>
      <c r="L583" s="44"/>
      <c r="M583" s="234" t="s">
        <v>1</v>
      </c>
      <c r="N583" s="235" t="s">
        <v>42</v>
      </c>
      <c r="O583" s="91"/>
      <c r="P583" s="236">
        <f>O583*H583</f>
        <v>0</v>
      </c>
      <c r="Q583" s="236">
        <v>0</v>
      </c>
      <c r="R583" s="236">
        <f>Q583*H583</f>
        <v>0</v>
      </c>
      <c r="S583" s="236">
        <v>0</v>
      </c>
      <c r="T583" s="236">
        <f>S583*H583</f>
        <v>0</v>
      </c>
      <c r="U583" s="237" t="s">
        <v>1</v>
      </c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8" t="s">
        <v>207</v>
      </c>
      <c r="AT583" s="238" t="s">
        <v>142</v>
      </c>
      <c r="AU583" s="238" t="s">
        <v>87</v>
      </c>
      <c r="AY583" s="17" t="s">
        <v>141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7" t="s">
        <v>85</v>
      </c>
      <c r="BK583" s="239">
        <f>ROUND(I583*H583,2)</f>
        <v>0</v>
      </c>
      <c r="BL583" s="17" t="s">
        <v>207</v>
      </c>
      <c r="BM583" s="238" t="s">
        <v>1415</v>
      </c>
    </row>
    <row r="584" s="2" customFormat="1" ht="33" customHeight="1">
      <c r="A584" s="38"/>
      <c r="B584" s="39"/>
      <c r="C584" s="241" t="s">
        <v>780</v>
      </c>
      <c r="D584" s="241" t="s">
        <v>532</v>
      </c>
      <c r="E584" s="242" t="s">
        <v>673</v>
      </c>
      <c r="F584" s="243" t="s">
        <v>674</v>
      </c>
      <c r="G584" s="244" t="s">
        <v>193</v>
      </c>
      <c r="H584" s="245">
        <v>96.140000000000001</v>
      </c>
      <c r="I584" s="246"/>
      <c r="J584" s="247">
        <f>ROUND(I584*H584,2)</f>
        <v>0</v>
      </c>
      <c r="K584" s="248"/>
      <c r="L584" s="249"/>
      <c r="M584" s="250" t="s">
        <v>1</v>
      </c>
      <c r="N584" s="251" t="s">
        <v>42</v>
      </c>
      <c r="O584" s="91"/>
      <c r="P584" s="236">
        <f>O584*H584</f>
        <v>0</v>
      </c>
      <c r="Q584" s="236">
        <v>0.0042900000000000004</v>
      </c>
      <c r="R584" s="236">
        <f>Q584*H584</f>
        <v>0.41244060000000005</v>
      </c>
      <c r="S584" s="236">
        <v>0</v>
      </c>
      <c r="T584" s="236">
        <f>S584*H584</f>
        <v>0</v>
      </c>
      <c r="U584" s="237" t="s">
        <v>1</v>
      </c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38" t="s">
        <v>276</v>
      </c>
      <c r="AT584" s="238" t="s">
        <v>532</v>
      </c>
      <c r="AU584" s="238" t="s">
        <v>87</v>
      </c>
      <c r="AY584" s="17" t="s">
        <v>141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7" t="s">
        <v>85</v>
      </c>
      <c r="BK584" s="239">
        <f>ROUND(I584*H584,2)</f>
        <v>0</v>
      </c>
      <c r="BL584" s="17" t="s">
        <v>207</v>
      </c>
      <c r="BM584" s="238" t="s">
        <v>1416</v>
      </c>
    </row>
    <row r="585" s="2" customFormat="1" ht="16.5" customHeight="1">
      <c r="A585" s="38"/>
      <c r="B585" s="39"/>
      <c r="C585" s="226" t="s">
        <v>785</v>
      </c>
      <c r="D585" s="226" t="s">
        <v>142</v>
      </c>
      <c r="E585" s="227" t="s">
        <v>1417</v>
      </c>
      <c r="F585" s="228" t="s">
        <v>1418</v>
      </c>
      <c r="G585" s="229" t="s">
        <v>150</v>
      </c>
      <c r="H585" s="230">
        <v>38</v>
      </c>
      <c r="I585" s="231"/>
      <c r="J585" s="232">
        <f>ROUND(I585*H585,2)</f>
        <v>0</v>
      </c>
      <c r="K585" s="233"/>
      <c r="L585" s="44"/>
      <c r="M585" s="234" t="s">
        <v>1</v>
      </c>
      <c r="N585" s="235" t="s">
        <v>42</v>
      </c>
      <c r="O585" s="91"/>
      <c r="P585" s="236">
        <f>O585*H585</f>
        <v>0</v>
      </c>
      <c r="Q585" s="236">
        <v>0</v>
      </c>
      <c r="R585" s="236">
        <f>Q585*H585</f>
        <v>0</v>
      </c>
      <c r="S585" s="236">
        <v>0</v>
      </c>
      <c r="T585" s="236">
        <f>S585*H585</f>
        <v>0</v>
      </c>
      <c r="U585" s="237" t="s">
        <v>1</v>
      </c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8" t="s">
        <v>207</v>
      </c>
      <c r="AT585" s="238" t="s">
        <v>142</v>
      </c>
      <c r="AU585" s="238" t="s">
        <v>87</v>
      </c>
      <c r="AY585" s="17" t="s">
        <v>141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7" t="s">
        <v>85</v>
      </c>
      <c r="BK585" s="239">
        <f>ROUND(I585*H585,2)</f>
        <v>0</v>
      </c>
      <c r="BL585" s="17" t="s">
        <v>207</v>
      </c>
      <c r="BM585" s="238" t="s">
        <v>1419</v>
      </c>
    </row>
    <row r="586" s="14" customFormat="1">
      <c r="A586" s="14"/>
      <c r="B586" s="278"/>
      <c r="C586" s="279"/>
      <c r="D586" s="254" t="s">
        <v>676</v>
      </c>
      <c r="E586" s="280" t="s">
        <v>1</v>
      </c>
      <c r="F586" s="281" t="s">
        <v>1408</v>
      </c>
      <c r="G586" s="279"/>
      <c r="H586" s="280" t="s">
        <v>1</v>
      </c>
      <c r="I586" s="282"/>
      <c r="J586" s="279"/>
      <c r="K586" s="279"/>
      <c r="L586" s="283"/>
      <c r="M586" s="284"/>
      <c r="N586" s="285"/>
      <c r="O586" s="285"/>
      <c r="P586" s="285"/>
      <c r="Q586" s="285"/>
      <c r="R586" s="285"/>
      <c r="S586" s="285"/>
      <c r="T586" s="285"/>
      <c r="U586" s="286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87" t="s">
        <v>676</v>
      </c>
      <c r="AU586" s="287" t="s">
        <v>87</v>
      </c>
      <c r="AV586" s="14" t="s">
        <v>85</v>
      </c>
      <c r="AW586" s="14" t="s">
        <v>34</v>
      </c>
      <c r="AX586" s="14" t="s">
        <v>77</v>
      </c>
      <c r="AY586" s="287" t="s">
        <v>141</v>
      </c>
    </row>
    <row r="587" s="12" customFormat="1">
      <c r="A587" s="12"/>
      <c r="B587" s="252"/>
      <c r="C587" s="253"/>
      <c r="D587" s="254" t="s">
        <v>676</v>
      </c>
      <c r="E587" s="255" t="s">
        <v>1</v>
      </c>
      <c r="F587" s="256" t="s">
        <v>1420</v>
      </c>
      <c r="G587" s="253"/>
      <c r="H587" s="257">
        <v>38</v>
      </c>
      <c r="I587" s="258"/>
      <c r="J587" s="253"/>
      <c r="K587" s="253"/>
      <c r="L587" s="259"/>
      <c r="M587" s="260"/>
      <c r="N587" s="261"/>
      <c r="O587" s="261"/>
      <c r="P587" s="261"/>
      <c r="Q587" s="261"/>
      <c r="R587" s="261"/>
      <c r="S587" s="261"/>
      <c r="T587" s="261"/>
      <c r="U587" s="26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63" t="s">
        <v>676</v>
      </c>
      <c r="AU587" s="263" t="s">
        <v>87</v>
      </c>
      <c r="AV587" s="12" t="s">
        <v>87</v>
      </c>
      <c r="AW587" s="12" t="s">
        <v>34</v>
      </c>
      <c r="AX587" s="12" t="s">
        <v>77</v>
      </c>
      <c r="AY587" s="263" t="s">
        <v>141</v>
      </c>
    </row>
    <row r="588" s="15" customFormat="1">
      <c r="A588" s="15"/>
      <c r="B588" s="288"/>
      <c r="C588" s="289"/>
      <c r="D588" s="254" t="s">
        <v>676</v>
      </c>
      <c r="E588" s="290" t="s">
        <v>1</v>
      </c>
      <c r="F588" s="291" t="s">
        <v>865</v>
      </c>
      <c r="G588" s="289"/>
      <c r="H588" s="292">
        <v>38</v>
      </c>
      <c r="I588" s="293"/>
      <c r="J588" s="289"/>
      <c r="K588" s="289"/>
      <c r="L588" s="294"/>
      <c r="M588" s="295"/>
      <c r="N588" s="296"/>
      <c r="O588" s="296"/>
      <c r="P588" s="296"/>
      <c r="Q588" s="296"/>
      <c r="R588" s="296"/>
      <c r="S588" s="296"/>
      <c r="T588" s="296"/>
      <c r="U588" s="297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98" t="s">
        <v>676</v>
      </c>
      <c r="AU588" s="298" t="s">
        <v>87</v>
      </c>
      <c r="AV588" s="15" t="s">
        <v>156</v>
      </c>
      <c r="AW588" s="15" t="s">
        <v>34</v>
      </c>
      <c r="AX588" s="15" t="s">
        <v>85</v>
      </c>
      <c r="AY588" s="298" t="s">
        <v>141</v>
      </c>
    </row>
    <row r="589" s="2" customFormat="1" ht="16.5" customHeight="1">
      <c r="A589" s="38"/>
      <c r="B589" s="39"/>
      <c r="C589" s="241" t="s">
        <v>789</v>
      </c>
      <c r="D589" s="241" t="s">
        <v>532</v>
      </c>
      <c r="E589" s="242" t="s">
        <v>1421</v>
      </c>
      <c r="F589" s="243" t="s">
        <v>1422</v>
      </c>
      <c r="G589" s="244" t="s">
        <v>150</v>
      </c>
      <c r="H589" s="245">
        <v>45.884999999999998</v>
      </c>
      <c r="I589" s="246"/>
      <c r="J589" s="247">
        <f>ROUND(I589*H589,2)</f>
        <v>0</v>
      </c>
      <c r="K589" s="248"/>
      <c r="L589" s="249"/>
      <c r="M589" s="250" t="s">
        <v>1</v>
      </c>
      <c r="N589" s="251" t="s">
        <v>42</v>
      </c>
      <c r="O589" s="91"/>
      <c r="P589" s="236">
        <f>O589*H589</f>
        <v>0</v>
      </c>
      <c r="Q589" s="236">
        <v>0</v>
      </c>
      <c r="R589" s="236">
        <f>Q589*H589</f>
        <v>0</v>
      </c>
      <c r="S589" s="236">
        <v>0</v>
      </c>
      <c r="T589" s="236">
        <f>S589*H589</f>
        <v>0</v>
      </c>
      <c r="U589" s="237" t="s">
        <v>1</v>
      </c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8" t="s">
        <v>276</v>
      </c>
      <c r="AT589" s="238" t="s">
        <v>532</v>
      </c>
      <c r="AU589" s="238" t="s">
        <v>87</v>
      </c>
      <c r="AY589" s="17" t="s">
        <v>141</v>
      </c>
      <c r="BE589" s="239">
        <f>IF(N589="základní",J589,0)</f>
        <v>0</v>
      </c>
      <c r="BF589" s="239">
        <f>IF(N589="snížená",J589,0)</f>
        <v>0</v>
      </c>
      <c r="BG589" s="239">
        <f>IF(N589="zákl. přenesená",J589,0)</f>
        <v>0</v>
      </c>
      <c r="BH589" s="239">
        <f>IF(N589="sníž. přenesená",J589,0)</f>
        <v>0</v>
      </c>
      <c r="BI589" s="239">
        <f>IF(N589="nulová",J589,0)</f>
        <v>0</v>
      </c>
      <c r="BJ589" s="17" t="s">
        <v>85</v>
      </c>
      <c r="BK589" s="239">
        <f>ROUND(I589*H589,2)</f>
        <v>0</v>
      </c>
      <c r="BL589" s="17" t="s">
        <v>207</v>
      </c>
      <c r="BM589" s="238" t="s">
        <v>1423</v>
      </c>
    </row>
    <row r="590" s="2" customFormat="1" ht="21.75" customHeight="1">
      <c r="A590" s="38"/>
      <c r="B590" s="39"/>
      <c r="C590" s="226" t="s">
        <v>793</v>
      </c>
      <c r="D590" s="226" t="s">
        <v>142</v>
      </c>
      <c r="E590" s="227" t="s">
        <v>1424</v>
      </c>
      <c r="F590" s="228" t="s">
        <v>1425</v>
      </c>
      <c r="G590" s="229" t="s">
        <v>193</v>
      </c>
      <c r="H590" s="230">
        <v>83.599999999999994</v>
      </c>
      <c r="I590" s="231"/>
      <c r="J590" s="232">
        <f>ROUND(I590*H590,2)</f>
        <v>0</v>
      </c>
      <c r="K590" s="233"/>
      <c r="L590" s="44"/>
      <c r="M590" s="234" t="s">
        <v>1</v>
      </c>
      <c r="N590" s="235" t="s">
        <v>42</v>
      </c>
      <c r="O590" s="91"/>
      <c r="P590" s="236">
        <f>O590*H590</f>
        <v>0</v>
      </c>
      <c r="Q590" s="236">
        <v>0</v>
      </c>
      <c r="R590" s="236">
        <f>Q590*H590</f>
        <v>0</v>
      </c>
      <c r="S590" s="236">
        <v>0</v>
      </c>
      <c r="T590" s="236">
        <f>S590*H590</f>
        <v>0</v>
      </c>
      <c r="U590" s="237" t="s">
        <v>1</v>
      </c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8" t="s">
        <v>207</v>
      </c>
      <c r="AT590" s="238" t="s">
        <v>142</v>
      </c>
      <c r="AU590" s="238" t="s">
        <v>87</v>
      </c>
      <c r="AY590" s="17" t="s">
        <v>141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7" t="s">
        <v>85</v>
      </c>
      <c r="BK590" s="239">
        <f>ROUND(I590*H590,2)</f>
        <v>0</v>
      </c>
      <c r="BL590" s="17" t="s">
        <v>207</v>
      </c>
      <c r="BM590" s="238" t="s">
        <v>1426</v>
      </c>
    </row>
    <row r="591" s="2" customFormat="1" ht="21.75" customHeight="1">
      <c r="A591" s="38"/>
      <c r="B591" s="39"/>
      <c r="C591" s="226" t="s">
        <v>799</v>
      </c>
      <c r="D591" s="226" t="s">
        <v>142</v>
      </c>
      <c r="E591" s="227" t="s">
        <v>1427</v>
      </c>
      <c r="F591" s="228" t="s">
        <v>1428</v>
      </c>
      <c r="G591" s="229" t="s">
        <v>303</v>
      </c>
      <c r="H591" s="240"/>
      <c r="I591" s="231"/>
      <c r="J591" s="232">
        <f>ROUND(I591*H591,2)</f>
        <v>0</v>
      </c>
      <c r="K591" s="233"/>
      <c r="L591" s="44"/>
      <c r="M591" s="234" t="s">
        <v>1</v>
      </c>
      <c r="N591" s="235" t="s">
        <v>42</v>
      </c>
      <c r="O591" s="91"/>
      <c r="P591" s="236">
        <f>O591*H591</f>
        <v>0</v>
      </c>
      <c r="Q591" s="236">
        <v>0</v>
      </c>
      <c r="R591" s="236">
        <f>Q591*H591</f>
        <v>0</v>
      </c>
      <c r="S591" s="236">
        <v>0</v>
      </c>
      <c r="T591" s="236">
        <f>S591*H591</f>
        <v>0</v>
      </c>
      <c r="U591" s="237" t="s">
        <v>1</v>
      </c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8" t="s">
        <v>207</v>
      </c>
      <c r="AT591" s="238" t="s">
        <v>142</v>
      </c>
      <c r="AU591" s="238" t="s">
        <v>87</v>
      </c>
      <c r="AY591" s="17" t="s">
        <v>141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7" t="s">
        <v>85</v>
      </c>
      <c r="BK591" s="239">
        <f>ROUND(I591*H591,2)</f>
        <v>0</v>
      </c>
      <c r="BL591" s="17" t="s">
        <v>207</v>
      </c>
      <c r="BM591" s="238" t="s">
        <v>1429</v>
      </c>
    </row>
    <row r="592" s="2" customFormat="1" ht="21.75" customHeight="1">
      <c r="A592" s="38"/>
      <c r="B592" s="39"/>
      <c r="C592" s="226" t="s">
        <v>803</v>
      </c>
      <c r="D592" s="226" t="s">
        <v>142</v>
      </c>
      <c r="E592" s="227" t="s">
        <v>1430</v>
      </c>
      <c r="F592" s="228" t="s">
        <v>1431</v>
      </c>
      <c r="G592" s="229" t="s">
        <v>303</v>
      </c>
      <c r="H592" s="240"/>
      <c r="I592" s="231"/>
      <c r="J592" s="232">
        <f>ROUND(I592*H592,2)</f>
        <v>0</v>
      </c>
      <c r="K592" s="233"/>
      <c r="L592" s="44"/>
      <c r="M592" s="234" t="s">
        <v>1</v>
      </c>
      <c r="N592" s="235" t="s">
        <v>42</v>
      </c>
      <c r="O592" s="91"/>
      <c r="P592" s="236">
        <f>O592*H592</f>
        <v>0</v>
      </c>
      <c r="Q592" s="236">
        <v>0</v>
      </c>
      <c r="R592" s="236">
        <f>Q592*H592</f>
        <v>0</v>
      </c>
      <c r="S592" s="236">
        <v>0</v>
      </c>
      <c r="T592" s="236">
        <f>S592*H592</f>
        <v>0</v>
      </c>
      <c r="U592" s="237" t="s">
        <v>1</v>
      </c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8" t="s">
        <v>207</v>
      </c>
      <c r="AT592" s="238" t="s">
        <v>142</v>
      </c>
      <c r="AU592" s="238" t="s">
        <v>87</v>
      </c>
      <c r="AY592" s="17" t="s">
        <v>141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7" t="s">
        <v>85</v>
      </c>
      <c r="BK592" s="239">
        <f>ROUND(I592*H592,2)</f>
        <v>0</v>
      </c>
      <c r="BL592" s="17" t="s">
        <v>207</v>
      </c>
      <c r="BM592" s="238" t="s">
        <v>1432</v>
      </c>
    </row>
    <row r="593" s="11" customFormat="1" ht="22.8" customHeight="1">
      <c r="A593" s="11"/>
      <c r="B593" s="212"/>
      <c r="C593" s="213"/>
      <c r="D593" s="214" t="s">
        <v>76</v>
      </c>
      <c r="E593" s="276" t="s">
        <v>1433</v>
      </c>
      <c r="F593" s="276" t="s">
        <v>700</v>
      </c>
      <c r="G593" s="213"/>
      <c r="H593" s="213"/>
      <c r="I593" s="216"/>
      <c r="J593" s="277">
        <f>BK593</f>
        <v>0</v>
      </c>
      <c r="K593" s="213"/>
      <c r="L593" s="218"/>
      <c r="M593" s="219"/>
      <c r="N593" s="220"/>
      <c r="O593" s="220"/>
      <c r="P593" s="221">
        <f>SUM(P594:P632)</f>
        <v>0</v>
      </c>
      <c r="Q593" s="220"/>
      <c r="R593" s="221">
        <f>SUM(R594:R632)</f>
        <v>0</v>
      </c>
      <c r="S593" s="220"/>
      <c r="T593" s="221">
        <f>SUM(T594:T632)</f>
        <v>0</v>
      </c>
      <c r="U593" s="222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R593" s="223" t="s">
        <v>87</v>
      </c>
      <c r="AT593" s="224" t="s">
        <v>76</v>
      </c>
      <c r="AU593" s="224" t="s">
        <v>85</v>
      </c>
      <c r="AY593" s="223" t="s">
        <v>141</v>
      </c>
      <c r="BK593" s="225">
        <f>SUM(BK594:BK632)</f>
        <v>0</v>
      </c>
    </row>
    <row r="594" s="2" customFormat="1" ht="16.5" customHeight="1">
      <c r="A594" s="38"/>
      <c r="B594" s="39"/>
      <c r="C594" s="226" t="s">
        <v>807</v>
      </c>
      <c r="D594" s="226" t="s">
        <v>142</v>
      </c>
      <c r="E594" s="227" t="s">
        <v>1434</v>
      </c>
      <c r="F594" s="228" t="s">
        <v>707</v>
      </c>
      <c r="G594" s="229" t="s">
        <v>193</v>
      </c>
      <c r="H594" s="230">
        <v>102.414</v>
      </c>
      <c r="I594" s="231"/>
      <c r="J594" s="232">
        <f>ROUND(I594*H594,2)</f>
        <v>0</v>
      </c>
      <c r="K594" s="233"/>
      <c r="L594" s="44"/>
      <c r="M594" s="234" t="s">
        <v>1</v>
      </c>
      <c r="N594" s="235" t="s">
        <v>42</v>
      </c>
      <c r="O594" s="91"/>
      <c r="P594" s="236">
        <f>O594*H594</f>
        <v>0</v>
      </c>
      <c r="Q594" s="236">
        <v>0</v>
      </c>
      <c r="R594" s="236">
        <f>Q594*H594</f>
        <v>0</v>
      </c>
      <c r="S594" s="236">
        <v>0</v>
      </c>
      <c r="T594" s="236">
        <f>S594*H594</f>
        <v>0</v>
      </c>
      <c r="U594" s="237" t="s">
        <v>1</v>
      </c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8" t="s">
        <v>207</v>
      </c>
      <c r="AT594" s="238" t="s">
        <v>142</v>
      </c>
      <c r="AU594" s="238" t="s">
        <v>87</v>
      </c>
      <c r="AY594" s="17" t="s">
        <v>141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7" t="s">
        <v>85</v>
      </c>
      <c r="BK594" s="239">
        <f>ROUND(I594*H594,2)</f>
        <v>0</v>
      </c>
      <c r="BL594" s="17" t="s">
        <v>207</v>
      </c>
      <c r="BM594" s="238" t="s">
        <v>1435</v>
      </c>
    </row>
    <row r="595" s="14" customFormat="1">
      <c r="A595" s="14"/>
      <c r="B595" s="278"/>
      <c r="C595" s="279"/>
      <c r="D595" s="254" t="s">
        <v>676</v>
      </c>
      <c r="E595" s="280" t="s">
        <v>1</v>
      </c>
      <c r="F595" s="281" t="s">
        <v>879</v>
      </c>
      <c r="G595" s="279"/>
      <c r="H595" s="280" t="s">
        <v>1</v>
      </c>
      <c r="I595" s="282"/>
      <c r="J595" s="279"/>
      <c r="K595" s="279"/>
      <c r="L595" s="283"/>
      <c r="M595" s="284"/>
      <c r="N595" s="285"/>
      <c r="O595" s="285"/>
      <c r="P595" s="285"/>
      <c r="Q595" s="285"/>
      <c r="R595" s="285"/>
      <c r="S595" s="285"/>
      <c r="T595" s="285"/>
      <c r="U595" s="286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87" t="s">
        <v>676</v>
      </c>
      <c r="AU595" s="287" t="s">
        <v>87</v>
      </c>
      <c r="AV595" s="14" t="s">
        <v>85</v>
      </c>
      <c r="AW595" s="14" t="s">
        <v>34</v>
      </c>
      <c r="AX595" s="14" t="s">
        <v>77</v>
      </c>
      <c r="AY595" s="287" t="s">
        <v>141</v>
      </c>
    </row>
    <row r="596" s="12" customFormat="1">
      <c r="A596" s="12"/>
      <c r="B596" s="252"/>
      <c r="C596" s="253"/>
      <c r="D596" s="254" t="s">
        <v>676</v>
      </c>
      <c r="E596" s="255" t="s">
        <v>1</v>
      </c>
      <c r="F596" s="256" t="s">
        <v>1436</v>
      </c>
      <c r="G596" s="253"/>
      <c r="H596" s="257">
        <v>1.675</v>
      </c>
      <c r="I596" s="258"/>
      <c r="J596" s="253"/>
      <c r="K596" s="253"/>
      <c r="L596" s="259"/>
      <c r="M596" s="260"/>
      <c r="N596" s="261"/>
      <c r="O596" s="261"/>
      <c r="P596" s="261"/>
      <c r="Q596" s="261"/>
      <c r="R596" s="261"/>
      <c r="S596" s="261"/>
      <c r="T596" s="261"/>
      <c r="U596" s="26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63" t="s">
        <v>676</v>
      </c>
      <c r="AU596" s="263" t="s">
        <v>87</v>
      </c>
      <c r="AV596" s="12" t="s">
        <v>87</v>
      </c>
      <c r="AW596" s="12" t="s">
        <v>34</v>
      </c>
      <c r="AX596" s="12" t="s">
        <v>77</v>
      </c>
      <c r="AY596" s="263" t="s">
        <v>141</v>
      </c>
    </row>
    <row r="597" s="14" customFormat="1">
      <c r="A597" s="14"/>
      <c r="B597" s="278"/>
      <c r="C597" s="279"/>
      <c r="D597" s="254" t="s">
        <v>676</v>
      </c>
      <c r="E597" s="280" t="s">
        <v>1</v>
      </c>
      <c r="F597" s="281" t="s">
        <v>887</v>
      </c>
      <c r="G597" s="279"/>
      <c r="H597" s="280" t="s">
        <v>1</v>
      </c>
      <c r="I597" s="282"/>
      <c r="J597" s="279"/>
      <c r="K597" s="279"/>
      <c r="L597" s="283"/>
      <c r="M597" s="284"/>
      <c r="N597" s="285"/>
      <c r="O597" s="285"/>
      <c r="P597" s="285"/>
      <c r="Q597" s="285"/>
      <c r="R597" s="285"/>
      <c r="S597" s="285"/>
      <c r="T597" s="285"/>
      <c r="U597" s="286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87" t="s">
        <v>676</v>
      </c>
      <c r="AU597" s="287" t="s">
        <v>87</v>
      </c>
      <c r="AV597" s="14" t="s">
        <v>85</v>
      </c>
      <c r="AW597" s="14" t="s">
        <v>34</v>
      </c>
      <c r="AX597" s="14" t="s">
        <v>77</v>
      </c>
      <c r="AY597" s="287" t="s">
        <v>141</v>
      </c>
    </row>
    <row r="598" s="12" customFormat="1">
      <c r="A598" s="12"/>
      <c r="B598" s="252"/>
      <c r="C598" s="253"/>
      <c r="D598" s="254" t="s">
        <v>676</v>
      </c>
      <c r="E598" s="255" t="s">
        <v>1</v>
      </c>
      <c r="F598" s="256" t="s">
        <v>1437</v>
      </c>
      <c r="G598" s="253"/>
      <c r="H598" s="257">
        <v>35.353999999999999</v>
      </c>
      <c r="I598" s="258"/>
      <c r="J598" s="253"/>
      <c r="K598" s="253"/>
      <c r="L598" s="259"/>
      <c r="M598" s="260"/>
      <c r="N598" s="261"/>
      <c r="O598" s="261"/>
      <c r="P598" s="261"/>
      <c r="Q598" s="261"/>
      <c r="R598" s="261"/>
      <c r="S598" s="261"/>
      <c r="T598" s="261"/>
      <c r="U598" s="26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T598" s="263" t="s">
        <v>676</v>
      </c>
      <c r="AU598" s="263" t="s">
        <v>87</v>
      </c>
      <c r="AV598" s="12" t="s">
        <v>87</v>
      </c>
      <c r="AW598" s="12" t="s">
        <v>34</v>
      </c>
      <c r="AX598" s="12" t="s">
        <v>77</v>
      </c>
      <c r="AY598" s="263" t="s">
        <v>141</v>
      </c>
    </row>
    <row r="599" s="12" customFormat="1">
      <c r="A599" s="12"/>
      <c r="B599" s="252"/>
      <c r="C599" s="253"/>
      <c r="D599" s="254" t="s">
        <v>676</v>
      </c>
      <c r="E599" s="255" t="s">
        <v>1</v>
      </c>
      <c r="F599" s="256" t="s">
        <v>1438</v>
      </c>
      <c r="G599" s="253"/>
      <c r="H599" s="257">
        <v>51.317999999999998</v>
      </c>
      <c r="I599" s="258"/>
      <c r="J599" s="253"/>
      <c r="K599" s="253"/>
      <c r="L599" s="259"/>
      <c r="M599" s="260"/>
      <c r="N599" s="261"/>
      <c r="O599" s="261"/>
      <c r="P599" s="261"/>
      <c r="Q599" s="261"/>
      <c r="R599" s="261"/>
      <c r="S599" s="261"/>
      <c r="T599" s="261"/>
      <c r="U599" s="26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63" t="s">
        <v>676</v>
      </c>
      <c r="AU599" s="263" t="s">
        <v>87</v>
      </c>
      <c r="AV599" s="12" t="s">
        <v>87</v>
      </c>
      <c r="AW599" s="12" t="s">
        <v>34</v>
      </c>
      <c r="AX599" s="12" t="s">
        <v>77</v>
      </c>
      <c r="AY599" s="263" t="s">
        <v>141</v>
      </c>
    </row>
    <row r="600" s="12" customFormat="1">
      <c r="A600" s="12"/>
      <c r="B600" s="252"/>
      <c r="C600" s="253"/>
      <c r="D600" s="254" t="s">
        <v>676</v>
      </c>
      <c r="E600" s="255" t="s">
        <v>1</v>
      </c>
      <c r="F600" s="256" t="s">
        <v>1439</v>
      </c>
      <c r="G600" s="253"/>
      <c r="H600" s="257">
        <v>14.067</v>
      </c>
      <c r="I600" s="258"/>
      <c r="J600" s="253"/>
      <c r="K600" s="253"/>
      <c r="L600" s="259"/>
      <c r="M600" s="260"/>
      <c r="N600" s="261"/>
      <c r="O600" s="261"/>
      <c r="P600" s="261"/>
      <c r="Q600" s="261"/>
      <c r="R600" s="261"/>
      <c r="S600" s="261"/>
      <c r="T600" s="261"/>
      <c r="U600" s="26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T600" s="263" t="s">
        <v>676</v>
      </c>
      <c r="AU600" s="263" t="s">
        <v>87</v>
      </c>
      <c r="AV600" s="12" t="s">
        <v>87</v>
      </c>
      <c r="AW600" s="12" t="s">
        <v>34</v>
      </c>
      <c r="AX600" s="12" t="s">
        <v>77</v>
      </c>
      <c r="AY600" s="263" t="s">
        <v>141</v>
      </c>
    </row>
    <row r="601" s="15" customFormat="1">
      <c r="A601" s="15"/>
      <c r="B601" s="288"/>
      <c r="C601" s="289"/>
      <c r="D601" s="254" t="s">
        <v>676</v>
      </c>
      <c r="E601" s="290" t="s">
        <v>1</v>
      </c>
      <c r="F601" s="291" t="s">
        <v>865</v>
      </c>
      <c r="G601" s="289"/>
      <c r="H601" s="292">
        <v>102.41399999999999</v>
      </c>
      <c r="I601" s="293"/>
      <c r="J601" s="289"/>
      <c r="K601" s="289"/>
      <c r="L601" s="294"/>
      <c r="M601" s="295"/>
      <c r="N601" s="296"/>
      <c r="O601" s="296"/>
      <c r="P601" s="296"/>
      <c r="Q601" s="296"/>
      <c r="R601" s="296"/>
      <c r="S601" s="296"/>
      <c r="T601" s="296"/>
      <c r="U601" s="297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98" t="s">
        <v>676</v>
      </c>
      <c r="AU601" s="298" t="s">
        <v>87</v>
      </c>
      <c r="AV601" s="15" t="s">
        <v>156</v>
      </c>
      <c r="AW601" s="15" t="s">
        <v>34</v>
      </c>
      <c r="AX601" s="15" t="s">
        <v>85</v>
      </c>
      <c r="AY601" s="298" t="s">
        <v>141</v>
      </c>
    </row>
    <row r="602" s="2" customFormat="1" ht="21.75" customHeight="1">
      <c r="A602" s="38"/>
      <c r="B602" s="39"/>
      <c r="C602" s="226" t="s">
        <v>812</v>
      </c>
      <c r="D602" s="226" t="s">
        <v>142</v>
      </c>
      <c r="E602" s="227" t="s">
        <v>1440</v>
      </c>
      <c r="F602" s="228" t="s">
        <v>1441</v>
      </c>
      <c r="G602" s="229" t="s">
        <v>193</v>
      </c>
      <c r="H602" s="230">
        <v>102.414</v>
      </c>
      <c r="I602" s="231"/>
      <c r="J602" s="232">
        <f>ROUND(I602*H602,2)</f>
        <v>0</v>
      </c>
      <c r="K602" s="233"/>
      <c r="L602" s="44"/>
      <c r="M602" s="234" t="s">
        <v>1</v>
      </c>
      <c r="N602" s="235" t="s">
        <v>42</v>
      </c>
      <c r="O602" s="91"/>
      <c r="P602" s="236">
        <f>O602*H602</f>
        <v>0</v>
      </c>
      <c r="Q602" s="236">
        <v>0</v>
      </c>
      <c r="R602" s="236">
        <f>Q602*H602</f>
        <v>0</v>
      </c>
      <c r="S602" s="236">
        <v>0</v>
      </c>
      <c r="T602" s="236">
        <f>S602*H602</f>
        <v>0</v>
      </c>
      <c r="U602" s="237" t="s">
        <v>1</v>
      </c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38" t="s">
        <v>207</v>
      </c>
      <c r="AT602" s="238" t="s">
        <v>142</v>
      </c>
      <c r="AU602" s="238" t="s">
        <v>87</v>
      </c>
      <c r="AY602" s="17" t="s">
        <v>141</v>
      </c>
      <c r="BE602" s="239">
        <f>IF(N602="základní",J602,0)</f>
        <v>0</v>
      </c>
      <c r="BF602" s="239">
        <f>IF(N602="snížená",J602,0)</f>
        <v>0</v>
      </c>
      <c r="BG602" s="239">
        <f>IF(N602="zákl. přenesená",J602,0)</f>
        <v>0</v>
      </c>
      <c r="BH602" s="239">
        <f>IF(N602="sníž. přenesená",J602,0)</f>
        <v>0</v>
      </c>
      <c r="BI602" s="239">
        <f>IF(N602="nulová",J602,0)</f>
        <v>0</v>
      </c>
      <c r="BJ602" s="17" t="s">
        <v>85</v>
      </c>
      <c r="BK602" s="239">
        <f>ROUND(I602*H602,2)</f>
        <v>0</v>
      </c>
      <c r="BL602" s="17" t="s">
        <v>207</v>
      </c>
      <c r="BM602" s="238" t="s">
        <v>1442</v>
      </c>
    </row>
    <row r="603" s="2" customFormat="1" ht="16.5" customHeight="1">
      <c r="A603" s="38"/>
      <c r="B603" s="39"/>
      <c r="C603" s="226" t="s">
        <v>818</v>
      </c>
      <c r="D603" s="226" t="s">
        <v>142</v>
      </c>
      <c r="E603" s="227" t="s">
        <v>1443</v>
      </c>
      <c r="F603" s="228" t="s">
        <v>1444</v>
      </c>
      <c r="G603" s="229" t="s">
        <v>193</v>
      </c>
      <c r="H603" s="230">
        <v>102.414</v>
      </c>
      <c r="I603" s="231"/>
      <c r="J603" s="232">
        <f>ROUND(I603*H603,2)</f>
        <v>0</v>
      </c>
      <c r="K603" s="233"/>
      <c r="L603" s="44"/>
      <c r="M603" s="234" t="s">
        <v>1</v>
      </c>
      <c r="N603" s="235" t="s">
        <v>42</v>
      </c>
      <c r="O603" s="91"/>
      <c r="P603" s="236">
        <f>O603*H603</f>
        <v>0</v>
      </c>
      <c r="Q603" s="236">
        <v>0</v>
      </c>
      <c r="R603" s="236">
        <f>Q603*H603</f>
        <v>0</v>
      </c>
      <c r="S603" s="236">
        <v>0</v>
      </c>
      <c r="T603" s="236">
        <f>S603*H603</f>
        <v>0</v>
      </c>
      <c r="U603" s="237" t="s">
        <v>1</v>
      </c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8" t="s">
        <v>207</v>
      </c>
      <c r="AT603" s="238" t="s">
        <v>142</v>
      </c>
      <c r="AU603" s="238" t="s">
        <v>87</v>
      </c>
      <c r="AY603" s="17" t="s">
        <v>141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7" t="s">
        <v>85</v>
      </c>
      <c r="BK603" s="239">
        <f>ROUND(I603*H603,2)</f>
        <v>0</v>
      </c>
      <c r="BL603" s="17" t="s">
        <v>207</v>
      </c>
      <c r="BM603" s="238" t="s">
        <v>1445</v>
      </c>
    </row>
    <row r="604" s="2" customFormat="1" ht="21.75" customHeight="1">
      <c r="A604" s="38"/>
      <c r="B604" s="39"/>
      <c r="C604" s="226" t="s">
        <v>824</v>
      </c>
      <c r="D604" s="226" t="s">
        <v>142</v>
      </c>
      <c r="E604" s="227" t="s">
        <v>1446</v>
      </c>
      <c r="F604" s="228" t="s">
        <v>715</v>
      </c>
      <c r="G604" s="229" t="s">
        <v>193</v>
      </c>
      <c r="H604" s="230">
        <v>102.414</v>
      </c>
      <c r="I604" s="231"/>
      <c r="J604" s="232">
        <f>ROUND(I604*H604,2)</f>
        <v>0</v>
      </c>
      <c r="K604" s="233"/>
      <c r="L604" s="44"/>
      <c r="M604" s="234" t="s">
        <v>1</v>
      </c>
      <c r="N604" s="235" t="s">
        <v>42</v>
      </c>
      <c r="O604" s="91"/>
      <c r="P604" s="236">
        <f>O604*H604</f>
        <v>0</v>
      </c>
      <c r="Q604" s="236">
        <v>0</v>
      </c>
      <c r="R604" s="236">
        <f>Q604*H604</f>
        <v>0</v>
      </c>
      <c r="S604" s="236">
        <v>0</v>
      </c>
      <c r="T604" s="236">
        <f>S604*H604</f>
        <v>0</v>
      </c>
      <c r="U604" s="237" t="s">
        <v>1</v>
      </c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8" t="s">
        <v>207</v>
      </c>
      <c r="AT604" s="238" t="s">
        <v>142</v>
      </c>
      <c r="AU604" s="238" t="s">
        <v>87</v>
      </c>
      <c r="AY604" s="17" t="s">
        <v>141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7" t="s">
        <v>85</v>
      </c>
      <c r="BK604" s="239">
        <f>ROUND(I604*H604,2)</f>
        <v>0</v>
      </c>
      <c r="BL604" s="17" t="s">
        <v>207</v>
      </c>
      <c r="BM604" s="238" t="s">
        <v>1447</v>
      </c>
    </row>
    <row r="605" s="2" customFormat="1" ht="21.75" customHeight="1">
      <c r="A605" s="38"/>
      <c r="B605" s="39"/>
      <c r="C605" s="226" t="s">
        <v>1448</v>
      </c>
      <c r="D605" s="226" t="s">
        <v>142</v>
      </c>
      <c r="E605" s="227" t="s">
        <v>1449</v>
      </c>
      <c r="F605" s="228" t="s">
        <v>1450</v>
      </c>
      <c r="G605" s="229" t="s">
        <v>193</v>
      </c>
      <c r="H605" s="230">
        <v>102.414</v>
      </c>
      <c r="I605" s="231"/>
      <c r="J605" s="232">
        <f>ROUND(I605*H605,2)</f>
        <v>0</v>
      </c>
      <c r="K605" s="233"/>
      <c r="L605" s="44"/>
      <c r="M605" s="234" t="s">
        <v>1</v>
      </c>
      <c r="N605" s="235" t="s">
        <v>42</v>
      </c>
      <c r="O605" s="91"/>
      <c r="P605" s="236">
        <f>O605*H605</f>
        <v>0</v>
      </c>
      <c r="Q605" s="236">
        <v>0</v>
      </c>
      <c r="R605" s="236">
        <f>Q605*H605</f>
        <v>0</v>
      </c>
      <c r="S605" s="236">
        <v>0</v>
      </c>
      <c r="T605" s="236">
        <f>S605*H605</f>
        <v>0</v>
      </c>
      <c r="U605" s="237" t="s">
        <v>1</v>
      </c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8" t="s">
        <v>207</v>
      </c>
      <c r="AT605" s="238" t="s">
        <v>142</v>
      </c>
      <c r="AU605" s="238" t="s">
        <v>87</v>
      </c>
      <c r="AY605" s="17" t="s">
        <v>141</v>
      </c>
      <c r="BE605" s="239">
        <f>IF(N605="základní",J605,0)</f>
        <v>0</v>
      </c>
      <c r="BF605" s="239">
        <f>IF(N605="snížená",J605,0)</f>
        <v>0</v>
      </c>
      <c r="BG605" s="239">
        <f>IF(N605="zákl. přenesená",J605,0)</f>
        <v>0</v>
      </c>
      <c r="BH605" s="239">
        <f>IF(N605="sníž. přenesená",J605,0)</f>
        <v>0</v>
      </c>
      <c r="BI605" s="239">
        <f>IF(N605="nulová",J605,0)</f>
        <v>0</v>
      </c>
      <c r="BJ605" s="17" t="s">
        <v>85</v>
      </c>
      <c r="BK605" s="239">
        <f>ROUND(I605*H605,2)</f>
        <v>0</v>
      </c>
      <c r="BL605" s="17" t="s">
        <v>207</v>
      </c>
      <c r="BM605" s="238" t="s">
        <v>1451</v>
      </c>
    </row>
    <row r="606" s="2" customFormat="1" ht="16.5" customHeight="1">
      <c r="A606" s="38"/>
      <c r="B606" s="39"/>
      <c r="C606" s="241" t="s">
        <v>1452</v>
      </c>
      <c r="D606" s="241" t="s">
        <v>532</v>
      </c>
      <c r="E606" s="242" t="s">
        <v>1453</v>
      </c>
      <c r="F606" s="243" t="s">
        <v>719</v>
      </c>
      <c r="G606" s="244" t="s">
        <v>193</v>
      </c>
      <c r="H606" s="245">
        <v>117.776</v>
      </c>
      <c r="I606" s="246"/>
      <c r="J606" s="247">
        <f>ROUND(I606*H606,2)</f>
        <v>0</v>
      </c>
      <c r="K606" s="248"/>
      <c r="L606" s="249"/>
      <c r="M606" s="250" t="s">
        <v>1</v>
      </c>
      <c r="N606" s="251" t="s">
        <v>42</v>
      </c>
      <c r="O606" s="91"/>
      <c r="P606" s="236">
        <f>O606*H606</f>
        <v>0</v>
      </c>
      <c r="Q606" s="236">
        <v>0</v>
      </c>
      <c r="R606" s="236">
        <f>Q606*H606</f>
        <v>0</v>
      </c>
      <c r="S606" s="236">
        <v>0</v>
      </c>
      <c r="T606" s="236">
        <f>S606*H606</f>
        <v>0</v>
      </c>
      <c r="U606" s="237" t="s">
        <v>1</v>
      </c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38" t="s">
        <v>276</v>
      </c>
      <c r="AT606" s="238" t="s">
        <v>532</v>
      </c>
      <c r="AU606" s="238" t="s">
        <v>87</v>
      </c>
      <c r="AY606" s="17" t="s">
        <v>141</v>
      </c>
      <c r="BE606" s="239">
        <f>IF(N606="základní",J606,0)</f>
        <v>0</v>
      </c>
      <c r="BF606" s="239">
        <f>IF(N606="snížená",J606,0)</f>
        <v>0</v>
      </c>
      <c r="BG606" s="239">
        <f>IF(N606="zákl. přenesená",J606,0)</f>
        <v>0</v>
      </c>
      <c r="BH606" s="239">
        <f>IF(N606="sníž. přenesená",J606,0)</f>
        <v>0</v>
      </c>
      <c r="BI606" s="239">
        <f>IF(N606="nulová",J606,0)</f>
        <v>0</v>
      </c>
      <c r="BJ606" s="17" t="s">
        <v>85</v>
      </c>
      <c r="BK606" s="239">
        <f>ROUND(I606*H606,2)</f>
        <v>0</v>
      </c>
      <c r="BL606" s="17" t="s">
        <v>207</v>
      </c>
      <c r="BM606" s="238" t="s">
        <v>1454</v>
      </c>
    </row>
    <row r="607" s="12" customFormat="1">
      <c r="A607" s="12"/>
      <c r="B607" s="252"/>
      <c r="C607" s="253"/>
      <c r="D607" s="254" t="s">
        <v>676</v>
      </c>
      <c r="E607" s="255" t="s">
        <v>1</v>
      </c>
      <c r="F607" s="256" t="s">
        <v>1455</v>
      </c>
      <c r="G607" s="253"/>
      <c r="H607" s="257">
        <v>117.776</v>
      </c>
      <c r="I607" s="258"/>
      <c r="J607" s="253"/>
      <c r="K607" s="253"/>
      <c r="L607" s="259"/>
      <c r="M607" s="260"/>
      <c r="N607" s="261"/>
      <c r="O607" s="261"/>
      <c r="P607" s="261"/>
      <c r="Q607" s="261"/>
      <c r="R607" s="261"/>
      <c r="S607" s="261"/>
      <c r="T607" s="261"/>
      <c r="U607" s="26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T607" s="263" t="s">
        <v>676</v>
      </c>
      <c r="AU607" s="263" t="s">
        <v>87</v>
      </c>
      <c r="AV607" s="12" t="s">
        <v>87</v>
      </c>
      <c r="AW607" s="12" t="s">
        <v>34</v>
      </c>
      <c r="AX607" s="12" t="s">
        <v>77</v>
      </c>
      <c r="AY607" s="263" t="s">
        <v>141</v>
      </c>
    </row>
    <row r="608" s="15" customFormat="1">
      <c r="A608" s="15"/>
      <c r="B608" s="288"/>
      <c r="C608" s="289"/>
      <c r="D608" s="254" t="s">
        <v>676</v>
      </c>
      <c r="E608" s="290" t="s">
        <v>1</v>
      </c>
      <c r="F608" s="291" t="s">
        <v>865</v>
      </c>
      <c r="G608" s="289"/>
      <c r="H608" s="292">
        <v>117.776</v>
      </c>
      <c r="I608" s="293"/>
      <c r="J608" s="289"/>
      <c r="K608" s="289"/>
      <c r="L608" s="294"/>
      <c r="M608" s="295"/>
      <c r="N608" s="296"/>
      <c r="O608" s="296"/>
      <c r="P608" s="296"/>
      <c r="Q608" s="296"/>
      <c r="R608" s="296"/>
      <c r="S608" s="296"/>
      <c r="T608" s="296"/>
      <c r="U608" s="297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98" t="s">
        <v>676</v>
      </c>
      <c r="AU608" s="298" t="s">
        <v>87</v>
      </c>
      <c r="AV608" s="15" t="s">
        <v>156</v>
      </c>
      <c r="AW608" s="15" t="s">
        <v>34</v>
      </c>
      <c r="AX608" s="15" t="s">
        <v>85</v>
      </c>
      <c r="AY608" s="298" t="s">
        <v>141</v>
      </c>
    </row>
    <row r="609" s="2" customFormat="1" ht="21.75" customHeight="1">
      <c r="A609" s="38"/>
      <c r="B609" s="39"/>
      <c r="C609" s="226" t="s">
        <v>1456</v>
      </c>
      <c r="D609" s="226" t="s">
        <v>142</v>
      </c>
      <c r="E609" s="227" t="s">
        <v>1457</v>
      </c>
      <c r="F609" s="228" t="s">
        <v>1458</v>
      </c>
      <c r="G609" s="229" t="s">
        <v>193</v>
      </c>
      <c r="H609" s="230">
        <v>5</v>
      </c>
      <c r="I609" s="231"/>
      <c r="J609" s="232">
        <f>ROUND(I609*H609,2)</f>
        <v>0</v>
      </c>
      <c r="K609" s="233"/>
      <c r="L609" s="44"/>
      <c r="M609" s="234" t="s">
        <v>1</v>
      </c>
      <c r="N609" s="235" t="s">
        <v>42</v>
      </c>
      <c r="O609" s="91"/>
      <c r="P609" s="236">
        <f>O609*H609</f>
        <v>0</v>
      </c>
      <c r="Q609" s="236">
        <v>0</v>
      </c>
      <c r="R609" s="236">
        <f>Q609*H609</f>
        <v>0</v>
      </c>
      <c r="S609" s="236">
        <v>0</v>
      </c>
      <c r="T609" s="236">
        <f>S609*H609</f>
        <v>0</v>
      </c>
      <c r="U609" s="237" t="s">
        <v>1</v>
      </c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8" t="s">
        <v>207</v>
      </c>
      <c r="AT609" s="238" t="s">
        <v>142</v>
      </c>
      <c r="AU609" s="238" t="s">
        <v>87</v>
      </c>
      <c r="AY609" s="17" t="s">
        <v>141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7" t="s">
        <v>85</v>
      </c>
      <c r="BK609" s="239">
        <f>ROUND(I609*H609,2)</f>
        <v>0</v>
      </c>
      <c r="BL609" s="17" t="s">
        <v>207</v>
      </c>
      <c r="BM609" s="238" t="s">
        <v>1459</v>
      </c>
    </row>
    <row r="610" s="12" customFormat="1">
      <c r="A610" s="12"/>
      <c r="B610" s="252"/>
      <c r="C610" s="253"/>
      <c r="D610" s="254" t="s">
        <v>676</v>
      </c>
      <c r="E610" s="255" t="s">
        <v>1</v>
      </c>
      <c r="F610" s="256" t="s">
        <v>1460</v>
      </c>
      <c r="G610" s="253"/>
      <c r="H610" s="257">
        <v>2</v>
      </c>
      <c r="I610" s="258"/>
      <c r="J610" s="253"/>
      <c r="K610" s="253"/>
      <c r="L610" s="259"/>
      <c r="M610" s="260"/>
      <c r="N610" s="261"/>
      <c r="O610" s="261"/>
      <c r="P610" s="261"/>
      <c r="Q610" s="261"/>
      <c r="R610" s="261"/>
      <c r="S610" s="261"/>
      <c r="T610" s="261"/>
      <c r="U610" s="26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T610" s="263" t="s">
        <v>676</v>
      </c>
      <c r="AU610" s="263" t="s">
        <v>87</v>
      </c>
      <c r="AV610" s="12" t="s">
        <v>87</v>
      </c>
      <c r="AW610" s="12" t="s">
        <v>34</v>
      </c>
      <c r="AX610" s="12" t="s">
        <v>77</v>
      </c>
      <c r="AY610" s="263" t="s">
        <v>141</v>
      </c>
    </row>
    <row r="611" s="12" customFormat="1">
      <c r="A611" s="12"/>
      <c r="B611" s="252"/>
      <c r="C611" s="253"/>
      <c r="D611" s="254" t="s">
        <v>676</v>
      </c>
      <c r="E611" s="255" t="s">
        <v>1</v>
      </c>
      <c r="F611" s="256" t="s">
        <v>1461</v>
      </c>
      <c r="G611" s="253"/>
      <c r="H611" s="257">
        <v>1</v>
      </c>
      <c r="I611" s="258"/>
      <c r="J611" s="253"/>
      <c r="K611" s="253"/>
      <c r="L611" s="259"/>
      <c r="M611" s="260"/>
      <c r="N611" s="261"/>
      <c r="O611" s="261"/>
      <c r="P611" s="261"/>
      <c r="Q611" s="261"/>
      <c r="R611" s="261"/>
      <c r="S611" s="261"/>
      <c r="T611" s="261"/>
      <c r="U611" s="26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63" t="s">
        <v>676</v>
      </c>
      <c r="AU611" s="263" t="s">
        <v>87</v>
      </c>
      <c r="AV611" s="12" t="s">
        <v>87</v>
      </c>
      <c r="AW611" s="12" t="s">
        <v>34</v>
      </c>
      <c r="AX611" s="12" t="s">
        <v>77</v>
      </c>
      <c r="AY611" s="263" t="s">
        <v>141</v>
      </c>
    </row>
    <row r="612" s="12" customFormat="1">
      <c r="A612" s="12"/>
      <c r="B612" s="252"/>
      <c r="C612" s="253"/>
      <c r="D612" s="254" t="s">
        <v>676</v>
      </c>
      <c r="E612" s="255" t="s">
        <v>1</v>
      </c>
      <c r="F612" s="256" t="s">
        <v>1462</v>
      </c>
      <c r="G612" s="253"/>
      <c r="H612" s="257">
        <v>2</v>
      </c>
      <c r="I612" s="258"/>
      <c r="J612" s="253"/>
      <c r="K612" s="253"/>
      <c r="L612" s="259"/>
      <c r="M612" s="260"/>
      <c r="N612" s="261"/>
      <c r="O612" s="261"/>
      <c r="P612" s="261"/>
      <c r="Q612" s="261"/>
      <c r="R612" s="261"/>
      <c r="S612" s="261"/>
      <c r="T612" s="261"/>
      <c r="U612" s="26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T612" s="263" t="s">
        <v>676</v>
      </c>
      <c r="AU612" s="263" t="s">
        <v>87</v>
      </c>
      <c r="AV612" s="12" t="s">
        <v>87</v>
      </c>
      <c r="AW612" s="12" t="s">
        <v>34</v>
      </c>
      <c r="AX612" s="12" t="s">
        <v>77</v>
      </c>
      <c r="AY612" s="263" t="s">
        <v>141</v>
      </c>
    </row>
    <row r="613" s="15" customFormat="1">
      <c r="A613" s="15"/>
      <c r="B613" s="288"/>
      <c r="C613" s="289"/>
      <c r="D613" s="254" t="s">
        <v>676</v>
      </c>
      <c r="E613" s="290" t="s">
        <v>1</v>
      </c>
      <c r="F613" s="291" t="s">
        <v>865</v>
      </c>
      <c r="G613" s="289"/>
      <c r="H613" s="292">
        <v>5</v>
      </c>
      <c r="I613" s="293"/>
      <c r="J613" s="289"/>
      <c r="K613" s="289"/>
      <c r="L613" s="294"/>
      <c r="M613" s="295"/>
      <c r="N613" s="296"/>
      <c r="O613" s="296"/>
      <c r="P613" s="296"/>
      <c r="Q613" s="296"/>
      <c r="R613" s="296"/>
      <c r="S613" s="296"/>
      <c r="T613" s="296"/>
      <c r="U613" s="297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98" t="s">
        <v>676</v>
      </c>
      <c r="AU613" s="298" t="s">
        <v>87</v>
      </c>
      <c r="AV613" s="15" t="s">
        <v>156</v>
      </c>
      <c r="AW613" s="15" t="s">
        <v>34</v>
      </c>
      <c r="AX613" s="15" t="s">
        <v>85</v>
      </c>
      <c r="AY613" s="298" t="s">
        <v>141</v>
      </c>
    </row>
    <row r="614" s="2" customFormat="1" ht="21.75" customHeight="1">
      <c r="A614" s="38"/>
      <c r="B614" s="39"/>
      <c r="C614" s="241" t="s">
        <v>1463</v>
      </c>
      <c r="D614" s="241" t="s">
        <v>532</v>
      </c>
      <c r="E614" s="242" t="s">
        <v>1464</v>
      </c>
      <c r="F614" s="243" t="s">
        <v>1465</v>
      </c>
      <c r="G614" s="244" t="s">
        <v>193</v>
      </c>
      <c r="H614" s="245">
        <v>5.5</v>
      </c>
      <c r="I614" s="246"/>
      <c r="J614" s="247">
        <f>ROUND(I614*H614,2)</f>
        <v>0</v>
      </c>
      <c r="K614" s="248"/>
      <c r="L614" s="249"/>
      <c r="M614" s="250" t="s">
        <v>1</v>
      </c>
      <c r="N614" s="251" t="s">
        <v>42</v>
      </c>
      <c r="O614" s="91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6">
        <f>S614*H614</f>
        <v>0</v>
      </c>
      <c r="U614" s="237" t="s">
        <v>1</v>
      </c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8" t="s">
        <v>276</v>
      </c>
      <c r="AT614" s="238" t="s">
        <v>532</v>
      </c>
      <c r="AU614" s="238" t="s">
        <v>87</v>
      </c>
      <c r="AY614" s="17" t="s">
        <v>141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7" t="s">
        <v>85</v>
      </c>
      <c r="BK614" s="239">
        <f>ROUND(I614*H614,2)</f>
        <v>0</v>
      </c>
      <c r="BL614" s="17" t="s">
        <v>207</v>
      </c>
      <c r="BM614" s="238" t="s">
        <v>1466</v>
      </c>
    </row>
    <row r="615" s="12" customFormat="1">
      <c r="A615" s="12"/>
      <c r="B615" s="252"/>
      <c r="C615" s="253"/>
      <c r="D615" s="254" t="s">
        <v>676</v>
      </c>
      <c r="E615" s="255" t="s">
        <v>1</v>
      </c>
      <c r="F615" s="256" t="s">
        <v>1467</v>
      </c>
      <c r="G615" s="253"/>
      <c r="H615" s="257">
        <v>5.5</v>
      </c>
      <c r="I615" s="258"/>
      <c r="J615" s="253"/>
      <c r="K615" s="253"/>
      <c r="L615" s="259"/>
      <c r="M615" s="260"/>
      <c r="N615" s="261"/>
      <c r="O615" s="261"/>
      <c r="P615" s="261"/>
      <c r="Q615" s="261"/>
      <c r="R615" s="261"/>
      <c r="S615" s="261"/>
      <c r="T615" s="261"/>
      <c r="U615" s="26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63" t="s">
        <v>676</v>
      </c>
      <c r="AU615" s="263" t="s">
        <v>87</v>
      </c>
      <c r="AV615" s="12" t="s">
        <v>87</v>
      </c>
      <c r="AW615" s="12" t="s">
        <v>34</v>
      </c>
      <c r="AX615" s="12" t="s">
        <v>77</v>
      </c>
      <c r="AY615" s="263" t="s">
        <v>141</v>
      </c>
    </row>
    <row r="616" s="15" customFormat="1">
      <c r="A616" s="15"/>
      <c r="B616" s="288"/>
      <c r="C616" s="289"/>
      <c r="D616" s="254" t="s">
        <v>676</v>
      </c>
      <c r="E616" s="290" t="s">
        <v>1</v>
      </c>
      <c r="F616" s="291" t="s">
        <v>865</v>
      </c>
      <c r="G616" s="289"/>
      <c r="H616" s="292">
        <v>5.5</v>
      </c>
      <c r="I616" s="293"/>
      <c r="J616" s="289"/>
      <c r="K616" s="289"/>
      <c r="L616" s="294"/>
      <c r="M616" s="295"/>
      <c r="N616" s="296"/>
      <c r="O616" s="296"/>
      <c r="P616" s="296"/>
      <c r="Q616" s="296"/>
      <c r="R616" s="296"/>
      <c r="S616" s="296"/>
      <c r="T616" s="296"/>
      <c r="U616" s="297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98" t="s">
        <v>676</v>
      </c>
      <c r="AU616" s="298" t="s">
        <v>87</v>
      </c>
      <c r="AV616" s="15" t="s">
        <v>156</v>
      </c>
      <c r="AW616" s="15" t="s">
        <v>34</v>
      </c>
      <c r="AX616" s="15" t="s">
        <v>85</v>
      </c>
      <c r="AY616" s="298" t="s">
        <v>141</v>
      </c>
    </row>
    <row r="617" s="2" customFormat="1" ht="16.5" customHeight="1">
      <c r="A617" s="38"/>
      <c r="B617" s="39"/>
      <c r="C617" s="226" t="s">
        <v>1468</v>
      </c>
      <c r="D617" s="226" t="s">
        <v>142</v>
      </c>
      <c r="E617" s="227" t="s">
        <v>1469</v>
      </c>
      <c r="F617" s="228" t="s">
        <v>1470</v>
      </c>
      <c r="G617" s="229" t="s">
        <v>150</v>
      </c>
      <c r="H617" s="230">
        <v>77</v>
      </c>
      <c r="I617" s="231"/>
      <c r="J617" s="232">
        <f>ROUND(I617*H617,2)</f>
        <v>0</v>
      </c>
      <c r="K617" s="233"/>
      <c r="L617" s="44"/>
      <c r="M617" s="234" t="s">
        <v>1</v>
      </c>
      <c r="N617" s="235" t="s">
        <v>42</v>
      </c>
      <c r="O617" s="91"/>
      <c r="P617" s="236">
        <f>O617*H617</f>
        <v>0</v>
      </c>
      <c r="Q617" s="236">
        <v>0</v>
      </c>
      <c r="R617" s="236">
        <f>Q617*H617</f>
        <v>0</v>
      </c>
      <c r="S617" s="236">
        <v>0</v>
      </c>
      <c r="T617" s="236">
        <f>S617*H617</f>
        <v>0</v>
      </c>
      <c r="U617" s="237" t="s">
        <v>1</v>
      </c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8" t="s">
        <v>207</v>
      </c>
      <c r="AT617" s="238" t="s">
        <v>142</v>
      </c>
      <c r="AU617" s="238" t="s">
        <v>87</v>
      </c>
      <c r="AY617" s="17" t="s">
        <v>141</v>
      </c>
      <c r="BE617" s="239">
        <f>IF(N617="základní",J617,0)</f>
        <v>0</v>
      </c>
      <c r="BF617" s="239">
        <f>IF(N617="snížená",J617,0)</f>
        <v>0</v>
      </c>
      <c r="BG617" s="239">
        <f>IF(N617="zákl. přenesená",J617,0)</f>
        <v>0</v>
      </c>
      <c r="BH617" s="239">
        <f>IF(N617="sníž. přenesená",J617,0)</f>
        <v>0</v>
      </c>
      <c r="BI617" s="239">
        <f>IF(N617="nulová",J617,0)</f>
        <v>0</v>
      </c>
      <c r="BJ617" s="17" t="s">
        <v>85</v>
      </c>
      <c r="BK617" s="239">
        <f>ROUND(I617*H617,2)</f>
        <v>0</v>
      </c>
      <c r="BL617" s="17" t="s">
        <v>207</v>
      </c>
      <c r="BM617" s="238" t="s">
        <v>1471</v>
      </c>
    </row>
    <row r="618" s="12" customFormat="1">
      <c r="A618" s="12"/>
      <c r="B618" s="252"/>
      <c r="C618" s="253"/>
      <c r="D618" s="254" t="s">
        <v>676</v>
      </c>
      <c r="E618" s="255" t="s">
        <v>1</v>
      </c>
      <c r="F618" s="256" t="s">
        <v>1472</v>
      </c>
      <c r="G618" s="253"/>
      <c r="H618" s="257">
        <v>77</v>
      </c>
      <c r="I618" s="258"/>
      <c r="J618" s="253"/>
      <c r="K618" s="253"/>
      <c r="L618" s="259"/>
      <c r="M618" s="260"/>
      <c r="N618" s="261"/>
      <c r="O618" s="261"/>
      <c r="P618" s="261"/>
      <c r="Q618" s="261"/>
      <c r="R618" s="261"/>
      <c r="S618" s="261"/>
      <c r="T618" s="261"/>
      <c r="U618" s="26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T618" s="263" t="s">
        <v>676</v>
      </c>
      <c r="AU618" s="263" t="s">
        <v>87</v>
      </c>
      <c r="AV618" s="12" t="s">
        <v>87</v>
      </c>
      <c r="AW618" s="12" t="s">
        <v>34</v>
      </c>
      <c r="AX618" s="12" t="s">
        <v>77</v>
      </c>
      <c r="AY618" s="263" t="s">
        <v>141</v>
      </c>
    </row>
    <row r="619" s="15" customFormat="1">
      <c r="A619" s="15"/>
      <c r="B619" s="288"/>
      <c r="C619" s="289"/>
      <c r="D619" s="254" t="s">
        <v>676</v>
      </c>
      <c r="E619" s="290" t="s">
        <v>1</v>
      </c>
      <c r="F619" s="291" t="s">
        <v>865</v>
      </c>
      <c r="G619" s="289"/>
      <c r="H619" s="292">
        <v>77</v>
      </c>
      <c r="I619" s="293"/>
      <c r="J619" s="289"/>
      <c r="K619" s="289"/>
      <c r="L619" s="294"/>
      <c r="M619" s="295"/>
      <c r="N619" s="296"/>
      <c r="O619" s="296"/>
      <c r="P619" s="296"/>
      <c r="Q619" s="296"/>
      <c r="R619" s="296"/>
      <c r="S619" s="296"/>
      <c r="T619" s="296"/>
      <c r="U619" s="297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98" t="s">
        <v>676</v>
      </c>
      <c r="AU619" s="298" t="s">
        <v>87</v>
      </c>
      <c r="AV619" s="15" t="s">
        <v>156</v>
      </c>
      <c r="AW619" s="15" t="s">
        <v>34</v>
      </c>
      <c r="AX619" s="15" t="s">
        <v>85</v>
      </c>
      <c r="AY619" s="298" t="s">
        <v>141</v>
      </c>
    </row>
    <row r="620" s="2" customFormat="1" ht="16.5" customHeight="1">
      <c r="A620" s="38"/>
      <c r="B620" s="39"/>
      <c r="C620" s="226" t="s">
        <v>1473</v>
      </c>
      <c r="D620" s="226" t="s">
        <v>142</v>
      </c>
      <c r="E620" s="227" t="s">
        <v>1474</v>
      </c>
      <c r="F620" s="228" t="s">
        <v>1475</v>
      </c>
      <c r="G620" s="229" t="s">
        <v>145</v>
      </c>
      <c r="H620" s="230">
        <v>38</v>
      </c>
      <c r="I620" s="231"/>
      <c r="J620" s="232">
        <f>ROUND(I620*H620,2)</f>
        <v>0</v>
      </c>
      <c r="K620" s="233"/>
      <c r="L620" s="44"/>
      <c r="M620" s="234" t="s">
        <v>1</v>
      </c>
      <c r="N620" s="235" t="s">
        <v>42</v>
      </c>
      <c r="O620" s="91"/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6">
        <f>S620*H620</f>
        <v>0</v>
      </c>
      <c r="U620" s="237" t="s">
        <v>1</v>
      </c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38" t="s">
        <v>207</v>
      </c>
      <c r="AT620" s="238" t="s">
        <v>142</v>
      </c>
      <c r="AU620" s="238" t="s">
        <v>87</v>
      </c>
      <c r="AY620" s="17" t="s">
        <v>141</v>
      </c>
      <c r="BE620" s="239">
        <f>IF(N620="základní",J620,0)</f>
        <v>0</v>
      </c>
      <c r="BF620" s="239">
        <f>IF(N620="snížená",J620,0)</f>
        <v>0</v>
      </c>
      <c r="BG620" s="239">
        <f>IF(N620="zákl. přenesená",J620,0)</f>
        <v>0</v>
      </c>
      <c r="BH620" s="239">
        <f>IF(N620="sníž. přenesená",J620,0)</f>
        <v>0</v>
      </c>
      <c r="BI620" s="239">
        <f>IF(N620="nulová",J620,0)</f>
        <v>0</v>
      </c>
      <c r="BJ620" s="17" t="s">
        <v>85</v>
      </c>
      <c r="BK620" s="239">
        <f>ROUND(I620*H620,2)</f>
        <v>0</v>
      </c>
      <c r="BL620" s="17" t="s">
        <v>207</v>
      </c>
      <c r="BM620" s="238" t="s">
        <v>1476</v>
      </c>
    </row>
    <row r="621" s="2" customFormat="1" ht="16.5" customHeight="1">
      <c r="A621" s="38"/>
      <c r="B621" s="39"/>
      <c r="C621" s="226" t="s">
        <v>1477</v>
      </c>
      <c r="D621" s="226" t="s">
        <v>142</v>
      </c>
      <c r="E621" s="227" t="s">
        <v>1478</v>
      </c>
      <c r="F621" s="228" t="s">
        <v>1479</v>
      </c>
      <c r="G621" s="229" t="s">
        <v>150</v>
      </c>
      <c r="H621" s="230">
        <v>63.859999999999999</v>
      </c>
      <c r="I621" s="231"/>
      <c r="J621" s="232">
        <f>ROUND(I621*H621,2)</f>
        <v>0</v>
      </c>
      <c r="K621" s="233"/>
      <c r="L621" s="44"/>
      <c r="M621" s="234" t="s">
        <v>1</v>
      </c>
      <c r="N621" s="235" t="s">
        <v>42</v>
      </c>
      <c r="O621" s="91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6">
        <f>S621*H621</f>
        <v>0</v>
      </c>
      <c r="U621" s="237" t="s">
        <v>1</v>
      </c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8" t="s">
        <v>207</v>
      </c>
      <c r="AT621" s="238" t="s">
        <v>142</v>
      </c>
      <c r="AU621" s="238" t="s">
        <v>87</v>
      </c>
      <c r="AY621" s="17" t="s">
        <v>141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7" t="s">
        <v>85</v>
      </c>
      <c r="BK621" s="239">
        <f>ROUND(I621*H621,2)</f>
        <v>0</v>
      </c>
      <c r="BL621" s="17" t="s">
        <v>207</v>
      </c>
      <c r="BM621" s="238" t="s">
        <v>1480</v>
      </c>
    </row>
    <row r="622" s="12" customFormat="1">
      <c r="A622" s="12"/>
      <c r="B622" s="252"/>
      <c r="C622" s="253"/>
      <c r="D622" s="254" t="s">
        <v>676</v>
      </c>
      <c r="E622" s="255" t="s">
        <v>1</v>
      </c>
      <c r="F622" s="256" t="s">
        <v>1481</v>
      </c>
      <c r="G622" s="253"/>
      <c r="H622" s="257">
        <v>1.2</v>
      </c>
      <c r="I622" s="258"/>
      <c r="J622" s="253"/>
      <c r="K622" s="253"/>
      <c r="L622" s="259"/>
      <c r="M622" s="260"/>
      <c r="N622" s="261"/>
      <c r="O622" s="261"/>
      <c r="P622" s="261"/>
      <c r="Q622" s="261"/>
      <c r="R622" s="261"/>
      <c r="S622" s="261"/>
      <c r="T622" s="261"/>
      <c r="U622" s="26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T622" s="263" t="s">
        <v>676</v>
      </c>
      <c r="AU622" s="263" t="s">
        <v>87</v>
      </c>
      <c r="AV622" s="12" t="s">
        <v>87</v>
      </c>
      <c r="AW622" s="12" t="s">
        <v>34</v>
      </c>
      <c r="AX622" s="12" t="s">
        <v>77</v>
      </c>
      <c r="AY622" s="263" t="s">
        <v>141</v>
      </c>
    </row>
    <row r="623" s="12" customFormat="1">
      <c r="A623" s="12"/>
      <c r="B623" s="252"/>
      <c r="C623" s="253"/>
      <c r="D623" s="254" t="s">
        <v>676</v>
      </c>
      <c r="E623" s="255" t="s">
        <v>1</v>
      </c>
      <c r="F623" s="256" t="s">
        <v>1246</v>
      </c>
      <c r="G623" s="253"/>
      <c r="H623" s="257">
        <v>24.100000000000001</v>
      </c>
      <c r="I623" s="258"/>
      <c r="J623" s="253"/>
      <c r="K623" s="253"/>
      <c r="L623" s="259"/>
      <c r="M623" s="260"/>
      <c r="N623" s="261"/>
      <c r="O623" s="261"/>
      <c r="P623" s="261"/>
      <c r="Q623" s="261"/>
      <c r="R623" s="261"/>
      <c r="S623" s="261"/>
      <c r="T623" s="261"/>
      <c r="U623" s="26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63" t="s">
        <v>676</v>
      </c>
      <c r="AU623" s="263" t="s">
        <v>87</v>
      </c>
      <c r="AV623" s="12" t="s">
        <v>87</v>
      </c>
      <c r="AW623" s="12" t="s">
        <v>34</v>
      </c>
      <c r="AX623" s="12" t="s">
        <v>77</v>
      </c>
      <c r="AY623" s="263" t="s">
        <v>141</v>
      </c>
    </row>
    <row r="624" s="12" customFormat="1">
      <c r="A624" s="12"/>
      <c r="B624" s="252"/>
      <c r="C624" s="253"/>
      <c r="D624" s="254" t="s">
        <v>676</v>
      </c>
      <c r="E624" s="255" t="s">
        <v>1</v>
      </c>
      <c r="F624" s="256" t="s">
        <v>1247</v>
      </c>
      <c r="G624" s="253"/>
      <c r="H624" s="257">
        <v>9.4199999999999999</v>
      </c>
      <c r="I624" s="258"/>
      <c r="J624" s="253"/>
      <c r="K624" s="253"/>
      <c r="L624" s="259"/>
      <c r="M624" s="260"/>
      <c r="N624" s="261"/>
      <c r="O624" s="261"/>
      <c r="P624" s="261"/>
      <c r="Q624" s="261"/>
      <c r="R624" s="261"/>
      <c r="S624" s="261"/>
      <c r="T624" s="261"/>
      <c r="U624" s="26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63" t="s">
        <v>676</v>
      </c>
      <c r="AU624" s="263" t="s">
        <v>87</v>
      </c>
      <c r="AV624" s="12" t="s">
        <v>87</v>
      </c>
      <c r="AW624" s="12" t="s">
        <v>34</v>
      </c>
      <c r="AX624" s="12" t="s">
        <v>77</v>
      </c>
      <c r="AY624" s="263" t="s">
        <v>141</v>
      </c>
    </row>
    <row r="625" s="12" customFormat="1">
      <c r="A625" s="12"/>
      <c r="B625" s="252"/>
      <c r="C625" s="253"/>
      <c r="D625" s="254" t="s">
        <v>676</v>
      </c>
      <c r="E625" s="255" t="s">
        <v>1</v>
      </c>
      <c r="F625" s="256" t="s">
        <v>1248</v>
      </c>
      <c r="G625" s="253"/>
      <c r="H625" s="257">
        <v>7.9199999999999999</v>
      </c>
      <c r="I625" s="258"/>
      <c r="J625" s="253"/>
      <c r="K625" s="253"/>
      <c r="L625" s="259"/>
      <c r="M625" s="260"/>
      <c r="N625" s="261"/>
      <c r="O625" s="261"/>
      <c r="P625" s="261"/>
      <c r="Q625" s="261"/>
      <c r="R625" s="261"/>
      <c r="S625" s="261"/>
      <c r="T625" s="261"/>
      <c r="U625" s="26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T625" s="263" t="s">
        <v>676</v>
      </c>
      <c r="AU625" s="263" t="s">
        <v>87</v>
      </c>
      <c r="AV625" s="12" t="s">
        <v>87</v>
      </c>
      <c r="AW625" s="12" t="s">
        <v>34</v>
      </c>
      <c r="AX625" s="12" t="s">
        <v>77</v>
      </c>
      <c r="AY625" s="263" t="s">
        <v>141</v>
      </c>
    </row>
    <row r="626" s="12" customFormat="1">
      <c r="A626" s="12"/>
      <c r="B626" s="252"/>
      <c r="C626" s="253"/>
      <c r="D626" s="254" t="s">
        <v>676</v>
      </c>
      <c r="E626" s="255" t="s">
        <v>1</v>
      </c>
      <c r="F626" s="256" t="s">
        <v>1249</v>
      </c>
      <c r="G626" s="253"/>
      <c r="H626" s="257">
        <v>8.0199999999999996</v>
      </c>
      <c r="I626" s="258"/>
      <c r="J626" s="253"/>
      <c r="K626" s="253"/>
      <c r="L626" s="259"/>
      <c r="M626" s="260"/>
      <c r="N626" s="261"/>
      <c r="O626" s="261"/>
      <c r="P626" s="261"/>
      <c r="Q626" s="261"/>
      <c r="R626" s="261"/>
      <c r="S626" s="261"/>
      <c r="T626" s="261"/>
      <c r="U626" s="26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T626" s="263" t="s">
        <v>676</v>
      </c>
      <c r="AU626" s="263" t="s">
        <v>87</v>
      </c>
      <c r="AV626" s="12" t="s">
        <v>87</v>
      </c>
      <c r="AW626" s="12" t="s">
        <v>34</v>
      </c>
      <c r="AX626" s="12" t="s">
        <v>77</v>
      </c>
      <c r="AY626" s="263" t="s">
        <v>141</v>
      </c>
    </row>
    <row r="627" s="12" customFormat="1">
      <c r="A627" s="12"/>
      <c r="B627" s="252"/>
      <c r="C627" s="253"/>
      <c r="D627" s="254" t="s">
        <v>676</v>
      </c>
      <c r="E627" s="255" t="s">
        <v>1</v>
      </c>
      <c r="F627" s="256" t="s">
        <v>1250</v>
      </c>
      <c r="G627" s="253"/>
      <c r="H627" s="257">
        <v>13.199999999999999</v>
      </c>
      <c r="I627" s="258"/>
      <c r="J627" s="253"/>
      <c r="K627" s="253"/>
      <c r="L627" s="259"/>
      <c r="M627" s="260"/>
      <c r="N627" s="261"/>
      <c r="O627" s="261"/>
      <c r="P627" s="261"/>
      <c r="Q627" s="261"/>
      <c r="R627" s="261"/>
      <c r="S627" s="261"/>
      <c r="T627" s="261"/>
      <c r="U627" s="26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T627" s="263" t="s">
        <v>676</v>
      </c>
      <c r="AU627" s="263" t="s">
        <v>87</v>
      </c>
      <c r="AV627" s="12" t="s">
        <v>87</v>
      </c>
      <c r="AW627" s="12" t="s">
        <v>34</v>
      </c>
      <c r="AX627" s="12" t="s">
        <v>77</v>
      </c>
      <c r="AY627" s="263" t="s">
        <v>141</v>
      </c>
    </row>
    <row r="628" s="15" customFormat="1">
      <c r="A628" s="15"/>
      <c r="B628" s="288"/>
      <c r="C628" s="289"/>
      <c r="D628" s="254" t="s">
        <v>676</v>
      </c>
      <c r="E628" s="290" t="s">
        <v>1</v>
      </c>
      <c r="F628" s="291" t="s">
        <v>865</v>
      </c>
      <c r="G628" s="289"/>
      <c r="H628" s="292">
        <v>63.859999999999999</v>
      </c>
      <c r="I628" s="293"/>
      <c r="J628" s="289"/>
      <c r="K628" s="289"/>
      <c r="L628" s="294"/>
      <c r="M628" s="295"/>
      <c r="N628" s="296"/>
      <c r="O628" s="296"/>
      <c r="P628" s="296"/>
      <c r="Q628" s="296"/>
      <c r="R628" s="296"/>
      <c r="S628" s="296"/>
      <c r="T628" s="296"/>
      <c r="U628" s="297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98" t="s">
        <v>676</v>
      </c>
      <c r="AU628" s="298" t="s">
        <v>87</v>
      </c>
      <c r="AV628" s="15" t="s">
        <v>156</v>
      </c>
      <c r="AW628" s="15" t="s">
        <v>34</v>
      </c>
      <c r="AX628" s="15" t="s">
        <v>85</v>
      </c>
      <c r="AY628" s="298" t="s">
        <v>141</v>
      </c>
    </row>
    <row r="629" s="2" customFormat="1" ht="16.5" customHeight="1">
      <c r="A629" s="38"/>
      <c r="B629" s="39"/>
      <c r="C629" s="226" t="s">
        <v>1482</v>
      </c>
      <c r="D629" s="226" t="s">
        <v>142</v>
      </c>
      <c r="E629" s="227" t="s">
        <v>1483</v>
      </c>
      <c r="F629" s="228" t="s">
        <v>1484</v>
      </c>
      <c r="G629" s="229" t="s">
        <v>145</v>
      </c>
      <c r="H629" s="230">
        <v>563.44000000000005</v>
      </c>
      <c r="I629" s="231"/>
      <c r="J629" s="232">
        <f>ROUND(I629*H629,2)</f>
        <v>0</v>
      </c>
      <c r="K629" s="233"/>
      <c r="L629" s="44"/>
      <c r="M629" s="234" t="s">
        <v>1</v>
      </c>
      <c r="N629" s="235" t="s">
        <v>42</v>
      </c>
      <c r="O629" s="91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6">
        <f>S629*H629</f>
        <v>0</v>
      </c>
      <c r="U629" s="237" t="s">
        <v>1</v>
      </c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8" t="s">
        <v>207</v>
      </c>
      <c r="AT629" s="238" t="s">
        <v>142</v>
      </c>
      <c r="AU629" s="238" t="s">
        <v>87</v>
      </c>
      <c r="AY629" s="17" t="s">
        <v>141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7" t="s">
        <v>85</v>
      </c>
      <c r="BK629" s="239">
        <f>ROUND(I629*H629,2)</f>
        <v>0</v>
      </c>
      <c r="BL629" s="17" t="s">
        <v>207</v>
      </c>
      <c r="BM629" s="238" t="s">
        <v>1485</v>
      </c>
    </row>
    <row r="630" s="2" customFormat="1" ht="21.75" customHeight="1">
      <c r="A630" s="38"/>
      <c r="B630" s="39"/>
      <c r="C630" s="226" t="s">
        <v>1486</v>
      </c>
      <c r="D630" s="226" t="s">
        <v>142</v>
      </c>
      <c r="E630" s="227" t="s">
        <v>1487</v>
      </c>
      <c r="F630" s="228" t="s">
        <v>1488</v>
      </c>
      <c r="G630" s="229" t="s">
        <v>193</v>
      </c>
      <c r="H630" s="230">
        <v>102.414</v>
      </c>
      <c r="I630" s="231"/>
      <c r="J630" s="232">
        <f>ROUND(I630*H630,2)</f>
        <v>0</v>
      </c>
      <c r="K630" s="233"/>
      <c r="L630" s="44"/>
      <c r="M630" s="234" t="s">
        <v>1</v>
      </c>
      <c r="N630" s="235" t="s">
        <v>42</v>
      </c>
      <c r="O630" s="91"/>
      <c r="P630" s="236">
        <f>O630*H630</f>
        <v>0</v>
      </c>
      <c r="Q630" s="236">
        <v>0</v>
      </c>
      <c r="R630" s="236">
        <f>Q630*H630</f>
        <v>0</v>
      </c>
      <c r="S630" s="236">
        <v>0</v>
      </c>
      <c r="T630" s="236">
        <f>S630*H630</f>
        <v>0</v>
      </c>
      <c r="U630" s="237" t="s">
        <v>1</v>
      </c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38" t="s">
        <v>207</v>
      </c>
      <c r="AT630" s="238" t="s">
        <v>142</v>
      </c>
      <c r="AU630" s="238" t="s">
        <v>87</v>
      </c>
      <c r="AY630" s="17" t="s">
        <v>141</v>
      </c>
      <c r="BE630" s="239">
        <f>IF(N630="základní",J630,0)</f>
        <v>0</v>
      </c>
      <c r="BF630" s="239">
        <f>IF(N630="snížená",J630,0)</f>
        <v>0</v>
      </c>
      <c r="BG630" s="239">
        <f>IF(N630="zákl. přenesená",J630,0)</f>
        <v>0</v>
      </c>
      <c r="BH630" s="239">
        <f>IF(N630="sníž. přenesená",J630,0)</f>
        <v>0</v>
      </c>
      <c r="BI630" s="239">
        <f>IF(N630="nulová",J630,0)</f>
        <v>0</v>
      </c>
      <c r="BJ630" s="17" t="s">
        <v>85</v>
      </c>
      <c r="BK630" s="239">
        <f>ROUND(I630*H630,2)</f>
        <v>0</v>
      </c>
      <c r="BL630" s="17" t="s">
        <v>207</v>
      </c>
      <c r="BM630" s="238" t="s">
        <v>1489</v>
      </c>
    </row>
    <row r="631" s="2" customFormat="1" ht="21.75" customHeight="1">
      <c r="A631" s="38"/>
      <c r="B631" s="39"/>
      <c r="C631" s="226" t="s">
        <v>1490</v>
      </c>
      <c r="D631" s="226" t="s">
        <v>142</v>
      </c>
      <c r="E631" s="227" t="s">
        <v>1491</v>
      </c>
      <c r="F631" s="228" t="s">
        <v>1492</v>
      </c>
      <c r="G631" s="229" t="s">
        <v>303</v>
      </c>
      <c r="H631" s="240"/>
      <c r="I631" s="231"/>
      <c r="J631" s="232">
        <f>ROUND(I631*H631,2)</f>
        <v>0</v>
      </c>
      <c r="K631" s="233"/>
      <c r="L631" s="44"/>
      <c r="M631" s="234" t="s">
        <v>1</v>
      </c>
      <c r="N631" s="235" t="s">
        <v>42</v>
      </c>
      <c r="O631" s="91"/>
      <c r="P631" s="236">
        <f>O631*H631</f>
        <v>0</v>
      </c>
      <c r="Q631" s="236">
        <v>0</v>
      </c>
      <c r="R631" s="236">
        <f>Q631*H631</f>
        <v>0</v>
      </c>
      <c r="S631" s="236">
        <v>0</v>
      </c>
      <c r="T631" s="236">
        <f>S631*H631</f>
        <v>0</v>
      </c>
      <c r="U631" s="237" t="s">
        <v>1</v>
      </c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8" t="s">
        <v>207</v>
      </c>
      <c r="AT631" s="238" t="s">
        <v>142</v>
      </c>
      <c r="AU631" s="238" t="s">
        <v>87</v>
      </c>
      <c r="AY631" s="17" t="s">
        <v>141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7" t="s">
        <v>85</v>
      </c>
      <c r="BK631" s="239">
        <f>ROUND(I631*H631,2)</f>
        <v>0</v>
      </c>
      <c r="BL631" s="17" t="s">
        <v>207</v>
      </c>
      <c r="BM631" s="238" t="s">
        <v>1493</v>
      </c>
    </row>
    <row r="632" s="2" customFormat="1" ht="21.75" customHeight="1">
      <c r="A632" s="38"/>
      <c r="B632" s="39"/>
      <c r="C632" s="226" t="s">
        <v>1494</v>
      </c>
      <c r="D632" s="226" t="s">
        <v>142</v>
      </c>
      <c r="E632" s="227" t="s">
        <v>1495</v>
      </c>
      <c r="F632" s="228" t="s">
        <v>1496</v>
      </c>
      <c r="G632" s="229" t="s">
        <v>303</v>
      </c>
      <c r="H632" s="240"/>
      <c r="I632" s="231"/>
      <c r="J632" s="232">
        <f>ROUND(I632*H632,2)</f>
        <v>0</v>
      </c>
      <c r="K632" s="233"/>
      <c r="L632" s="44"/>
      <c r="M632" s="234" t="s">
        <v>1</v>
      </c>
      <c r="N632" s="235" t="s">
        <v>42</v>
      </c>
      <c r="O632" s="91"/>
      <c r="P632" s="236">
        <f>O632*H632</f>
        <v>0</v>
      </c>
      <c r="Q632" s="236">
        <v>0</v>
      </c>
      <c r="R632" s="236">
        <f>Q632*H632</f>
        <v>0</v>
      </c>
      <c r="S632" s="236">
        <v>0</v>
      </c>
      <c r="T632" s="236">
        <f>S632*H632</f>
        <v>0</v>
      </c>
      <c r="U632" s="237" t="s">
        <v>1</v>
      </c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8" t="s">
        <v>207</v>
      </c>
      <c r="AT632" s="238" t="s">
        <v>142</v>
      </c>
      <c r="AU632" s="238" t="s">
        <v>87</v>
      </c>
      <c r="AY632" s="17" t="s">
        <v>141</v>
      </c>
      <c r="BE632" s="239">
        <f>IF(N632="základní",J632,0)</f>
        <v>0</v>
      </c>
      <c r="BF632" s="239">
        <f>IF(N632="snížená",J632,0)</f>
        <v>0</v>
      </c>
      <c r="BG632" s="239">
        <f>IF(N632="zákl. přenesená",J632,0)</f>
        <v>0</v>
      </c>
      <c r="BH632" s="239">
        <f>IF(N632="sníž. přenesená",J632,0)</f>
        <v>0</v>
      </c>
      <c r="BI632" s="239">
        <f>IF(N632="nulová",J632,0)</f>
        <v>0</v>
      </c>
      <c r="BJ632" s="17" t="s">
        <v>85</v>
      </c>
      <c r="BK632" s="239">
        <f>ROUND(I632*H632,2)</f>
        <v>0</v>
      </c>
      <c r="BL632" s="17" t="s">
        <v>207</v>
      </c>
      <c r="BM632" s="238" t="s">
        <v>1497</v>
      </c>
    </row>
    <row r="633" s="11" customFormat="1" ht="22.8" customHeight="1">
      <c r="A633" s="11"/>
      <c r="B633" s="212"/>
      <c r="C633" s="213"/>
      <c r="D633" s="214" t="s">
        <v>76</v>
      </c>
      <c r="E633" s="276" t="s">
        <v>1498</v>
      </c>
      <c r="F633" s="276" t="s">
        <v>1499</v>
      </c>
      <c r="G633" s="213"/>
      <c r="H633" s="213"/>
      <c r="I633" s="216"/>
      <c r="J633" s="277">
        <f>BK633</f>
        <v>0</v>
      </c>
      <c r="K633" s="213"/>
      <c r="L633" s="218"/>
      <c r="M633" s="219"/>
      <c r="N633" s="220"/>
      <c r="O633" s="220"/>
      <c r="P633" s="221">
        <f>SUM(P634:P646)</f>
        <v>0</v>
      </c>
      <c r="Q633" s="220"/>
      <c r="R633" s="221">
        <f>SUM(R634:R646)</f>
        <v>0</v>
      </c>
      <c r="S633" s="220"/>
      <c r="T633" s="221">
        <f>SUM(T634:T646)</f>
        <v>0</v>
      </c>
      <c r="U633" s="222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R633" s="223" t="s">
        <v>87</v>
      </c>
      <c r="AT633" s="224" t="s">
        <v>76</v>
      </c>
      <c r="AU633" s="224" t="s">
        <v>85</v>
      </c>
      <c r="AY633" s="223" t="s">
        <v>141</v>
      </c>
      <c r="BK633" s="225">
        <f>SUM(BK634:BK646)</f>
        <v>0</v>
      </c>
    </row>
    <row r="634" s="2" customFormat="1" ht="16.5" customHeight="1">
      <c r="A634" s="38"/>
      <c r="B634" s="39"/>
      <c r="C634" s="226" t="s">
        <v>1500</v>
      </c>
      <c r="D634" s="226" t="s">
        <v>142</v>
      </c>
      <c r="E634" s="227" t="s">
        <v>1501</v>
      </c>
      <c r="F634" s="228" t="s">
        <v>1502</v>
      </c>
      <c r="G634" s="229" t="s">
        <v>193</v>
      </c>
      <c r="H634" s="230">
        <v>26.82</v>
      </c>
      <c r="I634" s="231"/>
      <c r="J634" s="232">
        <f>ROUND(I634*H634,2)</f>
        <v>0</v>
      </c>
      <c r="K634" s="233"/>
      <c r="L634" s="44"/>
      <c r="M634" s="234" t="s">
        <v>1</v>
      </c>
      <c r="N634" s="235" t="s">
        <v>42</v>
      </c>
      <c r="O634" s="91"/>
      <c r="P634" s="236">
        <f>O634*H634</f>
        <v>0</v>
      </c>
      <c r="Q634" s="236">
        <v>0</v>
      </c>
      <c r="R634" s="236">
        <f>Q634*H634</f>
        <v>0</v>
      </c>
      <c r="S634" s="236">
        <v>0</v>
      </c>
      <c r="T634" s="236">
        <f>S634*H634</f>
        <v>0</v>
      </c>
      <c r="U634" s="237" t="s">
        <v>1</v>
      </c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8" t="s">
        <v>207</v>
      </c>
      <c r="AT634" s="238" t="s">
        <v>142</v>
      </c>
      <c r="AU634" s="238" t="s">
        <v>87</v>
      </c>
      <c r="AY634" s="17" t="s">
        <v>141</v>
      </c>
      <c r="BE634" s="239">
        <f>IF(N634="základní",J634,0)</f>
        <v>0</v>
      </c>
      <c r="BF634" s="239">
        <f>IF(N634="snížená",J634,0)</f>
        <v>0</v>
      </c>
      <c r="BG634" s="239">
        <f>IF(N634="zákl. přenesená",J634,0)</f>
        <v>0</v>
      </c>
      <c r="BH634" s="239">
        <f>IF(N634="sníž. přenesená",J634,0)</f>
        <v>0</v>
      </c>
      <c r="BI634" s="239">
        <f>IF(N634="nulová",J634,0)</f>
        <v>0</v>
      </c>
      <c r="BJ634" s="17" t="s">
        <v>85</v>
      </c>
      <c r="BK634" s="239">
        <f>ROUND(I634*H634,2)</f>
        <v>0</v>
      </c>
      <c r="BL634" s="17" t="s">
        <v>207</v>
      </c>
      <c r="BM634" s="238" t="s">
        <v>1503</v>
      </c>
    </row>
    <row r="635" s="12" customFormat="1">
      <c r="A635" s="12"/>
      <c r="B635" s="252"/>
      <c r="C635" s="253"/>
      <c r="D635" s="254" t="s">
        <v>676</v>
      </c>
      <c r="E635" s="255" t="s">
        <v>1</v>
      </c>
      <c r="F635" s="256" t="s">
        <v>1504</v>
      </c>
      <c r="G635" s="253"/>
      <c r="H635" s="257">
        <v>5.7999999999999998</v>
      </c>
      <c r="I635" s="258"/>
      <c r="J635" s="253"/>
      <c r="K635" s="253"/>
      <c r="L635" s="259"/>
      <c r="M635" s="260"/>
      <c r="N635" s="261"/>
      <c r="O635" s="261"/>
      <c r="P635" s="261"/>
      <c r="Q635" s="261"/>
      <c r="R635" s="261"/>
      <c r="S635" s="261"/>
      <c r="T635" s="261"/>
      <c r="U635" s="26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63" t="s">
        <v>676</v>
      </c>
      <c r="AU635" s="263" t="s">
        <v>87</v>
      </c>
      <c r="AV635" s="12" t="s">
        <v>87</v>
      </c>
      <c r="AW635" s="12" t="s">
        <v>34</v>
      </c>
      <c r="AX635" s="12" t="s">
        <v>77</v>
      </c>
      <c r="AY635" s="263" t="s">
        <v>141</v>
      </c>
    </row>
    <row r="636" s="12" customFormat="1">
      <c r="A636" s="12"/>
      <c r="B636" s="252"/>
      <c r="C636" s="253"/>
      <c r="D636" s="254" t="s">
        <v>676</v>
      </c>
      <c r="E636" s="255" t="s">
        <v>1</v>
      </c>
      <c r="F636" s="256" t="s">
        <v>1505</v>
      </c>
      <c r="G636" s="253"/>
      <c r="H636" s="257">
        <v>10.664999999999999</v>
      </c>
      <c r="I636" s="258"/>
      <c r="J636" s="253"/>
      <c r="K636" s="253"/>
      <c r="L636" s="259"/>
      <c r="M636" s="260"/>
      <c r="N636" s="261"/>
      <c r="O636" s="261"/>
      <c r="P636" s="261"/>
      <c r="Q636" s="261"/>
      <c r="R636" s="261"/>
      <c r="S636" s="261"/>
      <c r="T636" s="261"/>
      <c r="U636" s="26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63" t="s">
        <v>676</v>
      </c>
      <c r="AU636" s="263" t="s">
        <v>87</v>
      </c>
      <c r="AV636" s="12" t="s">
        <v>87</v>
      </c>
      <c r="AW636" s="12" t="s">
        <v>34</v>
      </c>
      <c r="AX636" s="12" t="s">
        <v>77</v>
      </c>
      <c r="AY636" s="263" t="s">
        <v>141</v>
      </c>
    </row>
    <row r="637" s="12" customFormat="1">
      <c r="A637" s="12"/>
      <c r="B637" s="252"/>
      <c r="C637" s="253"/>
      <c r="D637" s="254" t="s">
        <v>676</v>
      </c>
      <c r="E637" s="255" t="s">
        <v>1</v>
      </c>
      <c r="F637" s="256" t="s">
        <v>1506</v>
      </c>
      <c r="G637" s="253"/>
      <c r="H637" s="257">
        <v>4.8399999999999999</v>
      </c>
      <c r="I637" s="258"/>
      <c r="J637" s="253"/>
      <c r="K637" s="253"/>
      <c r="L637" s="259"/>
      <c r="M637" s="260"/>
      <c r="N637" s="261"/>
      <c r="O637" s="261"/>
      <c r="P637" s="261"/>
      <c r="Q637" s="261"/>
      <c r="R637" s="261"/>
      <c r="S637" s="261"/>
      <c r="T637" s="261"/>
      <c r="U637" s="26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63" t="s">
        <v>676</v>
      </c>
      <c r="AU637" s="263" t="s">
        <v>87</v>
      </c>
      <c r="AV637" s="12" t="s">
        <v>87</v>
      </c>
      <c r="AW637" s="12" t="s">
        <v>34</v>
      </c>
      <c r="AX637" s="12" t="s">
        <v>77</v>
      </c>
      <c r="AY637" s="263" t="s">
        <v>141</v>
      </c>
    </row>
    <row r="638" s="12" customFormat="1">
      <c r="A638" s="12"/>
      <c r="B638" s="252"/>
      <c r="C638" s="253"/>
      <c r="D638" s="254" t="s">
        <v>676</v>
      </c>
      <c r="E638" s="255" t="s">
        <v>1</v>
      </c>
      <c r="F638" s="256" t="s">
        <v>1507</v>
      </c>
      <c r="G638" s="253"/>
      <c r="H638" s="257">
        <v>1.3600000000000001</v>
      </c>
      <c r="I638" s="258"/>
      <c r="J638" s="253"/>
      <c r="K638" s="253"/>
      <c r="L638" s="259"/>
      <c r="M638" s="260"/>
      <c r="N638" s="261"/>
      <c r="O638" s="261"/>
      <c r="P638" s="261"/>
      <c r="Q638" s="261"/>
      <c r="R638" s="261"/>
      <c r="S638" s="261"/>
      <c r="T638" s="261"/>
      <c r="U638" s="26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63" t="s">
        <v>676</v>
      </c>
      <c r="AU638" s="263" t="s">
        <v>87</v>
      </c>
      <c r="AV638" s="12" t="s">
        <v>87</v>
      </c>
      <c r="AW638" s="12" t="s">
        <v>34</v>
      </c>
      <c r="AX638" s="12" t="s">
        <v>77</v>
      </c>
      <c r="AY638" s="263" t="s">
        <v>141</v>
      </c>
    </row>
    <row r="639" s="12" customFormat="1">
      <c r="A639" s="12"/>
      <c r="B639" s="252"/>
      <c r="C639" s="253"/>
      <c r="D639" s="254" t="s">
        <v>676</v>
      </c>
      <c r="E639" s="255" t="s">
        <v>1</v>
      </c>
      <c r="F639" s="256" t="s">
        <v>1508</v>
      </c>
      <c r="G639" s="253"/>
      <c r="H639" s="257">
        <v>4.1550000000000002</v>
      </c>
      <c r="I639" s="258"/>
      <c r="J639" s="253"/>
      <c r="K639" s="253"/>
      <c r="L639" s="259"/>
      <c r="M639" s="260"/>
      <c r="N639" s="261"/>
      <c r="O639" s="261"/>
      <c r="P639" s="261"/>
      <c r="Q639" s="261"/>
      <c r="R639" s="261"/>
      <c r="S639" s="261"/>
      <c r="T639" s="261"/>
      <c r="U639" s="26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63" t="s">
        <v>676</v>
      </c>
      <c r="AU639" s="263" t="s">
        <v>87</v>
      </c>
      <c r="AV639" s="12" t="s">
        <v>87</v>
      </c>
      <c r="AW639" s="12" t="s">
        <v>34</v>
      </c>
      <c r="AX639" s="12" t="s">
        <v>77</v>
      </c>
      <c r="AY639" s="263" t="s">
        <v>141</v>
      </c>
    </row>
    <row r="640" s="15" customFormat="1">
      <c r="A640" s="15"/>
      <c r="B640" s="288"/>
      <c r="C640" s="289"/>
      <c r="D640" s="254" t="s">
        <v>676</v>
      </c>
      <c r="E640" s="290" t="s">
        <v>1</v>
      </c>
      <c r="F640" s="291" t="s">
        <v>865</v>
      </c>
      <c r="G640" s="289"/>
      <c r="H640" s="292">
        <v>26.82</v>
      </c>
      <c r="I640" s="293"/>
      <c r="J640" s="289"/>
      <c r="K640" s="289"/>
      <c r="L640" s="294"/>
      <c r="M640" s="295"/>
      <c r="N640" s="296"/>
      <c r="O640" s="296"/>
      <c r="P640" s="296"/>
      <c r="Q640" s="296"/>
      <c r="R640" s="296"/>
      <c r="S640" s="296"/>
      <c r="T640" s="296"/>
      <c r="U640" s="297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98" t="s">
        <v>676</v>
      </c>
      <c r="AU640" s="298" t="s">
        <v>87</v>
      </c>
      <c r="AV640" s="15" t="s">
        <v>156</v>
      </c>
      <c r="AW640" s="15" t="s">
        <v>34</v>
      </c>
      <c r="AX640" s="15" t="s">
        <v>85</v>
      </c>
      <c r="AY640" s="298" t="s">
        <v>141</v>
      </c>
    </row>
    <row r="641" s="2" customFormat="1" ht="21.75" customHeight="1">
      <c r="A641" s="38"/>
      <c r="B641" s="39"/>
      <c r="C641" s="226" t="s">
        <v>1509</v>
      </c>
      <c r="D641" s="226" t="s">
        <v>142</v>
      </c>
      <c r="E641" s="227" t="s">
        <v>1510</v>
      </c>
      <c r="F641" s="228" t="s">
        <v>1511</v>
      </c>
      <c r="G641" s="229" t="s">
        <v>193</v>
      </c>
      <c r="H641" s="230">
        <v>26.82</v>
      </c>
      <c r="I641" s="231"/>
      <c r="J641" s="232">
        <f>ROUND(I641*H641,2)</f>
        <v>0</v>
      </c>
      <c r="K641" s="233"/>
      <c r="L641" s="44"/>
      <c r="M641" s="234" t="s">
        <v>1</v>
      </c>
      <c r="N641" s="235" t="s">
        <v>42</v>
      </c>
      <c r="O641" s="91"/>
      <c r="P641" s="236">
        <f>O641*H641</f>
        <v>0</v>
      </c>
      <c r="Q641" s="236">
        <v>0</v>
      </c>
      <c r="R641" s="236">
        <f>Q641*H641</f>
        <v>0</v>
      </c>
      <c r="S641" s="236">
        <v>0</v>
      </c>
      <c r="T641" s="236">
        <f>S641*H641</f>
        <v>0</v>
      </c>
      <c r="U641" s="237" t="s">
        <v>1</v>
      </c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8" t="s">
        <v>207</v>
      </c>
      <c r="AT641" s="238" t="s">
        <v>142</v>
      </c>
      <c r="AU641" s="238" t="s">
        <v>87</v>
      </c>
      <c r="AY641" s="17" t="s">
        <v>141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7" t="s">
        <v>85</v>
      </c>
      <c r="BK641" s="239">
        <f>ROUND(I641*H641,2)</f>
        <v>0</v>
      </c>
      <c r="BL641" s="17" t="s">
        <v>207</v>
      </c>
      <c r="BM641" s="238" t="s">
        <v>1512</v>
      </c>
    </row>
    <row r="642" s="2" customFormat="1" ht="21.75" customHeight="1">
      <c r="A642" s="38"/>
      <c r="B642" s="39"/>
      <c r="C642" s="226" t="s">
        <v>1513</v>
      </c>
      <c r="D642" s="226" t="s">
        <v>142</v>
      </c>
      <c r="E642" s="227" t="s">
        <v>1514</v>
      </c>
      <c r="F642" s="228" t="s">
        <v>1515</v>
      </c>
      <c r="G642" s="229" t="s">
        <v>193</v>
      </c>
      <c r="H642" s="230">
        <v>29.501999999999999</v>
      </c>
      <c r="I642" s="231"/>
      <c r="J642" s="232">
        <f>ROUND(I642*H642,2)</f>
        <v>0</v>
      </c>
      <c r="K642" s="233"/>
      <c r="L642" s="44"/>
      <c r="M642" s="234" t="s">
        <v>1</v>
      </c>
      <c r="N642" s="235" t="s">
        <v>42</v>
      </c>
      <c r="O642" s="91"/>
      <c r="P642" s="236">
        <f>O642*H642</f>
        <v>0</v>
      </c>
      <c r="Q642" s="236">
        <v>0</v>
      </c>
      <c r="R642" s="236">
        <f>Q642*H642</f>
        <v>0</v>
      </c>
      <c r="S642" s="236">
        <v>0</v>
      </c>
      <c r="T642" s="236">
        <f>S642*H642</f>
        <v>0</v>
      </c>
      <c r="U642" s="237" t="s">
        <v>1</v>
      </c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8" t="s">
        <v>207</v>
      </c>
      <c r="AT642" s="238" t="s">
        <v>142</v>
      </c>
      <c r="AU642" s="238" t="s">
        <v>87</v>
      </c>
      <c r="AY642" s="17" t="s">
        <v>141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7" t="s">
        <v>85</v>
      </c>
      <c r="BK642" s="239">
        <f>ROUND(I642*H642,2)</f>
        <v>0</v>
      </c>
      <c r="BL642" s="17" t="s">
        <v>207</v>
      </c>
      <c r="BM642" s="238" t="s">
        <v>1516</v>
      </c>
    </row>
    <row r="643" s="12" customFormat="1">
      <c r="A643" s="12"/>
      <c r="B643" s="252"/>
      <c r="C643" s="253"/>
      <c r="D643" s="254" t="s">
        <v>676</v>
      </c>
      <c r="E643" s="255" t="s">
        <v>1</v>
      </c>
      <c r="F643" s="256" t="s">
        <v>1517</v>
      </c>
      <c r="G643" s="253"/>
      <c r="H643" s="257">
        <v>29.501999999999999</v>
      </c>
      <c r="I643" s="258"/>
      <c r="J643" s="253"/>
      <c r="K643" s="253"/>
      <c r="L643" s="259"/>
      <c r="M643" s="260"/>
      <c r="N643" s="261"/>
      <c r="O643" s="261"/>
      <c r="P643" s="261"/>
      <c r="Q643" s="261"/>
      <c r="R643" s="261"/>
      <c r="S643" s="261"/>
      <c r="T643" s="261"/>
      <c r="U643" s="26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63" t="s">
        <v>676</v>
      </c>
      <c r="AU643" s="263" t="s">
        <v>87</v>
      </c>
      <c r="AV643" s="12" t="s">
        <v>87</v>
      </c>
      <c r="AW643" s="12" t="s">
        <v>34</v>
      </c>
      <c r="AX643" s="12" t="s">
        <v>77</v>
      </c>
      <c r="AY643" s="263" t="s">
        <v>141</v>
      </c>
    </row>
    <row r="644" s="15" customFormat="1">
      <c r="A644" s="15"/>
      <c r="B644" s="288"/>
      <c r="C644" s="289"/>
      <c r="D644" s="254" t="s">
        <v>676</v>
      </c>
      <c r="E644" s="290" t="s">
        <v>1</v>
      </c>
      <c r="F644" s="291" t="s">
        <v>865</v>
      </c>
      <c r="G644" s="289"/>
      <c r="H644" s="292">
        <v>29.501999999999999</v>
      </c>
      <c r="I644" s="293"/>
      <c r="J644" s="289"/>
      <c r="K644" s="289"/>
      <c r="L644" s="294"/>
      <c r="M644" s="295"/>
      <c r="N644" s="296"/>
      <c r="O644" s="296"/>
      <c r="P644" s="296"/>
      <c r="Q644" s="296"/>
      <c r="R644" s="296"/>
      <c r="S644" s="296"/>
      <c r="T644" s="296"/>
      <c r="U644" s="297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98" t="s">
        <v>676</v>
      </c>
      <c r="AU644" s="298" t="s">
        <v>87</v>
      </c>
      <c r="AV644" s="15" t="s">
        <v>156</v>
      </c>
      <c r="AW644" s="15" t="s">
        <v>34</v>
      </c>
      <c r="AX644" s="15" t="s">
        <v>85</v>
      </c>
      <c r="AY644" s="298" t="s">
        <v>141</v>
      </c>
    </row>
    <row r="645" s="2" customFormat="1" ht="21.75" customHeight="1">
      <c r="A645" s="38"/>
      <c r="B645" s="39"/>
      <c r="C645" s="226" t="s">
        <v>1518</v>
      </c>
      <c r="D645" s="226" t="s">
        <v>142</v>
      </c>
      <c r="E645" s="227" t="s">
        <v>1519</v>
      </c>
      <c r="F645" s="228" t="s">
        <v>1520</v>
      </c>
      <c r="G645" s="229" t="s">
        <v>193</v>
      </c>
      <c r="H645" s="230">
        <v>29.501999999999999</v>
      </c>
      <c r="I645" s="231"/>
      <c r="J645" s="232">
        <f>ROUND(I645*H645,2)</f>
        <v>0</v>
      </c>
      <c r="K645" s="233"/>
      <c r="L645" s="44"/>
      <c r="M645" s="234" t="s">
        <v>1</v>
      </c>
      <c r="N645" s="235" t="s">
        <v>42</v>
      </c>
      <c r="O645" s="91"/>
      <c r="P645" s="236">
        <f>O645*H645</f>
        <v>0</v>
      </c>
      <c r="Q645" s="236">
        <v>0</v>
      </c>
      <c r="R645" s="236">
        <f>Q645*H645</f>
        <v>0</v>
      </c>
      <c r="S645" s="236">
        <v>0</v>
      </c>
      <c r="T645" s="236">
        <f>S645*H645</f>
        <v>0</v>
      </c>
      <c r="U645" s="237" t="s">
        <v>1</v>
      </c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8" t="s">
        <v>207</v>
      </c>
      <c r="AT645" s="238" t="s">
        <v>142</v>
      </c>
      <c r="AU645" s="238" t="s">
        <v>87</v>
      </c>
      <c r="AY645" s="17" t="s">
        <v>141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7" t="s">
        <v>85</v>
      </c>
      <c r="BK645" s="239">
        <f>ROUND(I645*H645,2)</f>
        <v>0</v>
      </c>
      <c r="BL645" s="17" t="s">
        <v>207</v>
      </c>
      <c r="BM645" s="238" t="s">
        <v>1521</v>
      </c>
    </row>
    <row r="646" s="2" customFormat="1" ht="21.75" customHeight="1">
      <c r="A646" s="38"/>
      <c r="B646" s="39"/>
      <c r="C646" s="226" t="s">
        <v>1522</v>
      </c>
      <c r="D646" s="226" t="s">
        <v>142</v>
      </c>
      <c r="E646" s="227" t="s">
        <v>1523</v>
      </c>
      <c r="F646" s="228" t="s">
        <v>1524</v>
      </c>
      <c r="G646" s="229" t="s">
        <v>193</v>
      </c>
      <c r="H646" s="230">
        <v>29.501999999999999</v>
      </c>
      <c r="I646" s="231"/>
      <c r="J646" s="232">
        <f>ROUND(I646*H646,2)</f>
        <v>0</v>
      </c>
      <c r="K646" s="233"/>
      <c r="L646" s="44"/>
      <c r="M646" s="234" t="s">
        <v>1</v>
      </c>
      <c r="N646" s="235" t="s">
        <v>42</v>
      </c>
      <c r="O646" s="91"/>
      <c r="P646" s="236">
        <f>O646*H646</f>
        <v>0</v>
      </c>
      <c r="Q646" s="236">
        <v>0</v>
      </c>
      <c r="R646" s="236">
        <f>Q646*H646</f>
        <v>0</v>
      </c>
      <c r="S646" s="236">
        <v>0</v>
      </c>
      <c r="T646" s="236">
        <f>S646*H646</f>
        <v>0</v>
      </c>
      <c r="U646" s="237" t="s">
        <v>1</v>
      </c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38" t="s">
        <v>207</v>
      </c>
      <c r="AT646" s="238" t="s">
        <v>142</v>
      </c>
      <c r="AU646" s="238" t="s">
        <v>87</v>
      </c>
      <c r="AY646" s="17" t="s">
        <v>141</v>
      </c>
      <c r="BE646" s="239">
        <f>IF(N646="základní",J646,0)</f>
        <v>0</v>
      </c>
      <c r="BF646" s="239">
        <f>IF(N646="snížená",J646,0)</f>
        <v>0</v>
      </c>
      <c r="BG646" s="239">
        <f>IF(N646="zákl. přenesená",J646,0)</f>
        <v>0</v>
      </c>
      <c r="BH646" s="239">
        <f>IF(N646="sníž. přenesená",J646,0)</f>
        <v>0</v>
      </c>
      <c r="BI646" s="239">
        <f>IF(N646="nulová",J646,0)</f>
        <v>0</v>
      </c>
      <c r="BJ646" s="17" t="s">
        <v>85</v>
      </c>
      <c r="BK646" s="239">
        <f>ROUND(I646*H646,2)</f>
        <v>0</v>
      </c>
      <c r="BL646" s="17" t="s">
        <v>207</v>
      </c>
      <c r="BM646" s="238" t="s">
        <v>1525</v>
      </c>
    </row>
    <row r="647" s="11" customFormat="1" ht="22.8" customHeight="1">
      <c r="A647" s="11"/>
      <c r="B647" s="212"/>
      <c r="C647" s="213"/>
      <c r="D647" s="214" t="s">
        <v>76</v>
      </c>
      <c r="E647" s="276" t="s">
        <v>1526</v>
      </c>
      <c r="F647" s="276" t="s">
        <v>734</v>
      </c>
      <c r="G647" s="213"/>
      <c r="H647" s="213"/>
      <c r="I647" s="216"/>
      <c r="J647" s="277">
        <f>BK647</f>
        <v>0</v>
      </c>
      <c r="K647" s="213"/>
      <c r="L647" s="218"/>
      <c r="M647" s="219"/>
      <c r="N647" s="220"/>
      <c r="O647" s="220"/>
      <c r="P647" s="221">
        <f>SUM(P648:P739)</f>
        <v>0</v>
      </c>
      <c r="Q647" s="220"/>
      <c r="R647" s="221">
        <f>SUM(R648:R739)</f>
        <v>0</v>
      </c>
      <c r="S647" s="220"/>
      <c r="T647" s="221">
        <f>SUM(T648:T739)</f>
        <v>0</v>
      </c>
      <c r="U647" s="222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R647" s="223" t="s">
        <v>87</v>
      </c>
      <c r="AT647" s="224" t="s">
        <v>76</v>
      </c>
      <c r="AU647" s="224" t="s">
        <v>85</v>
      </c>
      <c r="AY647" s="223" t="s">
        <v>141</v>
      </c>
      <c r="BK647" s="225">
        <f>SUM(BK648:BK739)</f>
        <v>0</v>
      </c>
    </row>
    <row r="648" s="2" customFormat="1" ht="21.75" customHeight="1">
      <c r="A648" s="38"/>
      <c r="B648" s="39"/>
      <c r="C648" s="226" t="s">
        <v>1527</v>
      </c>
      <c r="D648" s="226" t="s">
        <v>142</v>
      </c>
      <c r="E648" s="227" t="s">
        <v>736</v>
      </c>
      <c r="F648" s="228" t="s">
        <v>737</v>
      </c>
      <c r="G648" s="229" t="s">
        <v>193</v>
      </c>
      <c r="H648" s="230">
        <v>478.86599999999999</v>
      </c>
      <c r="I648" s="231"/>
      <c r="J648" s="232">
        <f>ROUND(I648*H648,2)</f>
        <v>0</v>
      </c>
      <c r="K648" s="233"/>
      <c r="L648" s="44"/>
      <c r="M648" s="234" t="s">
        <v>1</v>
      </c>
      <c r="N648" s="235" t="s">
        <v>42</v>
      </c>
      <c r="O648" s="91"/>
      <c r="P648" s="236">
        <f>O648*H648</f>
        <v>0</v>
      </c>
      <c r="Q648" s="236">
        <v>0</v>
      </c>
      <c r="R648" s="236">
        <f>Q648*H648</f>
        <v>0</v>
      </c>
      <c r="S648" s="236">
        <v>0</v>
      </c>
      <c r="T648" s="236">
        <f>S648*H648</f>
        <v>0</v>
      </c>
      <c r="U648" s="237" t="s">
        <v>1</v>
      </c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8" t="s">
        <v>207</v>
      </c>
      <c r="AT648" s="238" t="s">
        <v>142</v>
      </c>
      <c r="AU648" s="238" t="s">
        <v>87</v>
      </c>
      <c r="AY648" s="17" t="s">
        <v>141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7" t="s">
        <v>85</v>
      </c>
      <c r="BK648" s="239">
        <f>ROUND(I648*H648,2)</f>
        <v>0</v>
      </c>
      <c r="BL648" s="17" t="s">
        <v>207</v>
      </c>
      <c r="BM648" s="238" t="s">
        <v>1528</v>
      </c>
    </row>
    <row r="649" s="2" customFormat="1" ht="21.75" customHeight="1">
      <c r="A649" s="38"/>
      <c r="B649" s="39"/>
      <c r="C649" s="226" t="s">
        <v>1529</v>
      </c>
      <c r="D649" s="226" t="s">
        <v>142</v>
      </c>
      <c r="E649" s="227" t="s">
        <v>1530</v>
      </c>
      <c r="F649" s="228" t="s">
        <v>1531</v>
      </c>
      <c r="G649" s="229" t="s">
        <v>193</v>
      </c>
      <c r="H649" s="230">
        <v>748.86599999999999</v>
      </c>
      <c r="I649" s="231"/>
      <c r="J649" s="232">
        <f>ROUND(I649*H649,2)</f>
        <v>0</v>
      </c>
      <c r="K649" s="233"/>
      <c r="L649" s="44"/>
      <c r="M649" s="234" t="s">
        <v>1</v>
      </c>
      <c r="N649" s="235" t="s">
        <v>42</v>
      </c>
      <c r="O649" s="91"/>
      <c r="P649" s="236">
        <f>O649*H649</f>
        <v>0</v>
      </c>
      <c r="Q649" s="236">
        <v>0</v>
      </c>
      <c r="R649" s="236">
        <f>Q649*H649</f>
        <v>0</v>
      </c>
      <c r="S649" s="236">
        <v>0</v>
      </c>
      <c r="T649" s="236">
        <f>S649*H649</f>
        <v>0</v>
      </c>
      <c r="U649" s="237" t="s">
        <v>1</v>
      </c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38" t="s">
        <v>207</v>
      </c>
      <c r="AT649" s="238" t="s">
        <v>142</v>
      </c>
      <c r="AU649" s="238" t="s">
        <v>87</v>
      </c>
      <c r="AY649" s="17" t="s">
        <v>141</v>
      </c>
      <c r="BE649" s="239">
        <f>IF(N649="základní",J649,0)</f>
        <v>0</v>
      </c>
      <c r="BF649" s="239">
        <f>IF(N649="snížená",J649,0)</f>
        <v>0</v>
      </c>
      <c r="BG649" s="239">
        <f>IF(N649="zákl. přenesená",J649,0)</f>
        <v>0</v>
      </c>
      <c r="BH649" s="239">
        <f>IF(N649="sníž. přenesená",J649,0)</f>
        <v>0</v>
      </c>
      <c r="BI649" s="239">
        <f>IF(N649="nulová",J649,0)</f>
        <v>0</v>
      </c>
      <c r="BJ649" s="17" t="s">
        <v>85</v>
      </c>
      <c r="BK649" s="239">
        <f>ROUND(I649*H649,2)</f>
        <v>0</v>
      </c>
      <c r="BL649" s="17" t="s">
        <v>207</v>
      </c>
      <c r="BM649" s="238" t="s">
        <v>1532</v>
      </c>
    </row>
    <row r="650" s="14" customFormat="1">
      <c r="A650" s="14"/>
      <c r="B650" s="278"/>
      <c r="C650" s="279"/>
      <c r="D650" s="254" t="s">
        <v>676</v>
      </c>
      <c r="E650" s="280" t="s">
        <v>1</v>
      </c>
      <c r="F650" s="281" t="s">
        <v>877</v>
      </c>
      <c r="G650" s="279"/>
      <c r="H650" s="280" t="s">
        <v>1</v>
      </c>
      <c r="I650" s="282"/>
      <c r="J650" s="279"/>
      <c r="K650" s="279"/>
      <c r="L650" s="283"/>
      <c r="M650" s="284"/>
      <c r="N650" s="285"/>
      <c r="O650" s="285"/>
      <c r="P650" s="285"/>
      <c r="Q650" s="285"/>
      <c r="R650" s="285"/>
      <c r="S650" s="285"/>
      <c r="T650" s="285"/>
      <c r="U650" s="286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87" t="s">
        <v>676</v>
      </c>
      <c r="AU650" s="287" t="s">
        <v>87</v>
      </c>
      <c r="AV650" s="14" t="s">
        <v>85</v>
      </c>
      <c r="AW650" s="14" t="s">
        <v>34</v>
      </c>
      <c r="AX650" s="14" t="s">
        <v>77</v>
      </c>
      <c r="AY650" s="287" t="s">
        <v>141</v>
      </c>
    </row>
    <row r="651" s="12" customFormat="1">
      <c r="A651" s="12"/>
      <c r="B651" s="252"/>
      <c r="C651" s="253"/>
      <c r="D651" s="254" t="s">
        <v>676</v>
      </c>
      <c r="E651" s="255" t="s">
        <v>1</v>
      </c>
      <c r="F651" s="256" t="s">
        <v>1533</v>
      </c>
      <c r="G651" s="253"/>
      <c r="H651" s="257">
        <v>194.49600000000001</v>
      </c>
      <c r="I651" s="258"/>
      <c r="J651" s="253"/>
      <c r="K651" s="253"/>
      <c r="L651" s="259"/>
      <c r="M651" s="260"/>
      <c r="N651" s="261"/>
      <c r="O651" s="261"/>
      <c r="P651" s="261"/>
      <c r="Q651" s="261"/>
      <c r="R651" s="261"/>
      <c r="S651" s="261"/>
      <c r="T651" s="261"/>
      <c r="U651" s="26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63" t="s">
        <v>676</v>
      </c>
      <c r="AU651" s="263" t="s">
        <v>87</v>
      </c>
      <c r="AV651" s="12" t="s">
        <v>87</v>
      </c>
      <c r="AW651" s="12" t="s">
        <v>34</v>
      </c>
      <c r="AX651" s="12" t="s">
        <v>77</v>
      </c>
      <c r="AY651" s="263" t="s">
        <v>141</v>
      </c>
    </row>
    <row r="652" s="14" customFormat="1">
      <c r="A652" s="14"/>
      <c r="B652" s="278"/>
      <c r="C652" s="279"/>
      <c r="D652" s="254" t="s">
        <v>676</v>
      </c>
      <c r="E652" s="280" t="s">
        <v>1</v>
      </c>
      <c r="F652" s="281" t="s">
        <v>879</v>
      </c>
      <c r="G652" s="279"/>
      <c r="H652" s="280" t="s">
        <v>1</v>
      </c>
      <c r="I652" s="282"/>
      <c r="J652" s="279"/>
      <c r="K652" s="279"/>
      <c r="L652" s="283"/>
      <c r="M652" s="284"/>
      <c r="N652" s="285"/>
      <c r="O652" s="285"/>
      <c r="P652" s="285"/>
      <c r="Q652" s="285"/>
      <c r="R652" s="285"/>
      <c r="S652" s="285"/>
      <c r="T652" s="285"/>
      <c r="U652" s="286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87" t="s">
        <v>676</v>
      </c>
      <c r="AU652" s="287" t="s">
        <v>87</v>
      </c>
      <c r="AV652" s="14" t="s">
        <v>85</v>
      </c>
      <c r="AW652" s="14" t="s">
        <v>34</v>
      </c>
      <c r="AX652" s="14" t="s">
        <v>77</v>
      </c>
      <c r="AY652" s="287" t="s">
        <v>141</v>
      </c>
    </row>
    <row r="653" s="12" customFormat="1">
      <c r="A653" s="12"/>
      <c r="B653" s="252"/>
      <c r="C653" s="253"/>
      <c r="D653" s="254" t="s">
        <v>676</v>
      </c>
      <c r="E653" s="255" t="s">
        <v>1</v>
      </c>
      <c r="F653" s="256" t="s">
        <v>1534</v>
      </c>
      <c r="G653" s="253"/>
      <c r="H653" s="257">
        <v>24.707000000000001</v>
      </c>
      <c r="I653" s="258"/>
      <c r="J653" s="253"/>
      <c r="K653" s="253"/>
      <c r="L653" s="259"/>
      <c r="M653" s="260"/>
      <c r="N653" s="261"/>
      <c r="O653" s="261"/>
      <c r="P653" s="261"/>
      <c r="Q653" s="261"/>
      <c r="R653" s="261"/>
      <c r="S653" s="261"/>
      <c r="T653" s="261"/>
      <c r="U653" s="26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63" t="s">
        <v>676</v>
      </c>
      <c r="AU653" s="263" t="s">
        <v>87</v>
      </c>
      <c r="AV653" s="12" t="s">
        <v>87</v>
      </c>
      <c r="AW653" s="12" t="s">
        <v>34</v>
      </c>
      <c r="AX653" s="12" t="s">
        <v>77</v>
      </c>
      <c r="AY653" s="263" t="s">
        <v>141</v>
      </c>
    </row>
    <row r="654" s="14" customFormat="1">
      <c r="A654" s="14"/>
      <c r="B654" s="278"/>
      <c r="C654" s="279"/>
      <c r="D654" s="254" t="s">
        <v>676</v>
      </c>
      <c r="E654" s="280" t="s">
        <v>1</v>
      </c>
      <c r="F654" s="281" t="s">
        <v>881</v>
      </c>
      <c r="G654" s="279"/>
      <c r="H654" s="280" t="s">
        <v>1</v>
      </c>
      <c r="I654" s="282"/>
      <c r="J654" s="279"/>
      <c r="K654" s="279"/>
      <c r="L654" s="283"/>
      <c r="M654" s="284"/>
      <c r="N654" s="285"/>
      <c r="O654" s="285"/>
      <c r="P654" s="285"/>
      <c r="Q654" s="285"/>
      <c r="R654" s="285"/>
      <c r="S654" s="285"/>
      <c r="T654" s="285"/>
      <c r="U654" s="286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87" t="s">
        <v>676</v>
      </c>
      <c r="AU654" s="287" t="s">
        <v>87</v>
      </c>
      <c r="AV654" s="14" t="s">
        <v>85</v>
      </c>
      <c r="AW654" s="14" t="s">
        <v>34</v>
      </c>
      <c r="AX654" s="14" t="s">
        <v>77</v>
      </c>
      <c r="AY654" s="287" t="s">
        <v>141</v>
      </c>
    </row>
    <row r="655" s="12" customFormat="1">
      <c r="A655" s="12"/>
      <c r="B655" s="252"/>
      <c r="C655" s="253"/>
      <c r="D655" s="254" t="s">
        <v>676</v>
      </c>
      <c r="E655" s="255" t="s">
        <v>1</v>
      </c>
      <c r="F655" s="256" t="s">
        <v>1535</v>
      </c>
      <c r="G655" s="253"/>
      <c r="H655" s="257">
        <v>184.268</v>
      </c>
      <c r="I655" s="258"/>
      <c r="J655" s="253"/>
      <c r="K655" s="253"/>
      <c r="L655" s="259"/>
      <c r="M655" s="260"/>
      <c r="N655" s="261"/>
      <c r="O655" s="261"/>
      <c r="P655" s="261"/>
      <c r="Q655" s="261"/>
      <c r="R655" s="261"/>
      <c r="S655" s="261"/>
      <c r="T655" s="261"/>
      <c r="U655" s="26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63" t="s">
        <v>676</v>
      </c>
      <c r="AU655" s="263" t="s">
        <v>87</v>
      </c>
      <c r="AV655" s="12" t="s">
        <v>87</v>
      </c>
      <c r="AW655" s="12" t="s">
        <v>34</v>
      </c>
      <c r="AX655" s="12" t="s">
        <v>77</v>
      </c>
      <c r="AY655" s="263" t="s">
        <v>141</v>
      </c>
    </row>
    <row r="656" s="14" customFormat="1">
      <c r="A656" s="14"/>
      <c r="B656" s="278"/>
      <c r="C656" s="279"/>
      <c r="D656" s="254" t="s">
        <v>676</v>
      </c>
      <c r="E656" s="280" t="s">
        <v>1</v>
      </c>
      <c r="F656" s="281" t="s">
        <v>883</v>
      </c>
      <c r="G656" s="279"/>
      <c r="H656" s="280" t="s">
        <v>1</v>
      </c>
      <c r="I656" s="282"/>
      <c r="J656" s="279"/>
      <c r="K656" s="279"/>
      <c r="L656" s="283"/>
      <c r="M656" s="284"/>
      <c r="N656" s="285"/>
      <c r="O656" s="285"/>
      <c r="P656" s="285"/>
      <c r="Q656" s="285"/>
      <c r="R656" s="285"/>
      <c r="S656" s="285"/>
      <c r="T656" s="285"/>
      <c r="U656" s="286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87" t="s">
        <v>676</v>
      </c>
      <c r="AU656" s="287" t="s">
        <v>87</v>
      </c>
      <c r="AV656" s="14" t="s">
        <v>85</v>
      </c>
      <c r="AW656" s="14" t="s">
        <v>34</v>
      </c>
      <c r="AX656" s="14" t="s">
        <v>77</v>
      </c>
      <c r="AY656" s="287" t="s">
        <v>141</v>
      </c>
    </row>
    <row r="657" s="12" customFormat="1">
      <c r="A657" s="12"/>
      <c r="B657" s="252"/>
      <c r="C657" s="253"/>
      <c r="D657" s="254" t="s">
        <v>676</v>
      </c>
      <c r="E657" s="255" t="s">
        <v>1</v>
      </c>
      <c r="F657" s="256" t="s">
        <v>1536</v>
      </c>
      <c r="G657" s="253"/>
      <c r="H657" s="257">
        <v>89.876000000000005</v>
      </c>
      <c r="I657" s="258"/>
      <c r="J657" s="253"/>
      <c r="K657" s="253"/>
      <c r="L657" s="259"/>
      <c r="M657" s="260"/>
      <c r="N657" s="261"/>
      <c r="O657" s="261"/>
      <c r="P657" s="261"/>
      <c r="Q657" s="261"/>
      <c r="R657" s="261"/>
      <c r="S657" s="261"/>
      <c r="T657" s="261"/>
      <c r="U657" s="26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63" t="s">
        <v>676</v>
      </c>
      <c r="AU657" s="263" t="s">
        <v>87</v>
      </c>
      <c r="AV657" s="12" t="s">
        <v>87</v>
      </c>
      <c r="AW657" s="12" t="s">
        <v>34</v>
      </c>
      <c r="AX657" s="12" t="s">
        <v>77</v>
      </c>
      <c r="AY657" s="263" t="s">
        <v>141</v>
      </c>
    </row>
    <row r="658" s="14" customFormat="1">
      <c r="A658" s="14"/>
      <c r="B658" s="278"/>
      <c r="C658" s="279"/>
      <c r="D658" s="254" t="s">
        <v>676</v>
      </c>
      <c r="E658" s="280" t="s">
        <v>1</v>
      </c>
      <c r="F658" s="281" t="s">
        <v>885</v>
      </c>
      <c r="G658" s="279"/>
      <c r="H658" s="280" t="s">
        <v>1</v>
      </c>
      <c r="I658" s="282"/>
      <c r="J658" s="279"/>
      <c r="K658" s="279"/>
      <c r="L658" s="283"/>
      <c r="M658" s="284"/>
      <c r="N658" s="285"/>
      <c r="O658" s="285"/>
      <c r="P658" s="285"/>
      <c r="Q658" s="285"/>
      <c r="R658" s="285"/>
      <c r="S658" s="285"/>
      <c r="T658" s="285"/>
      <c r="U658" s="286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87" t="s">
        <v>676</v>
      </c>
      <c r="AU658" s="287" t="s">
        <v>87</v>
      </c>
      <c r="AV658" s="14" t="s">
        <v>85</v>
      </c>
      <c r="AW658" s="14" t="s">
        <v>34</v>
      </c>
      <c r="AX658" s="14" t="s">
        <v>77</v>
      </c>
      <c r="AY658" s="287" t="s">
        <v>141</v>
      </c>
    </row>
    <row r="659" s="12" customFormat="1">
      <c r="A659" s="12"/>
      <c r="B659" s="252"/>
      <c r="C659" s="253"/>
      <c r="D659" s="254" t="s">
        <v>676</v>
      </c>
      <c r="E659" s="255" t="s">
        <v>1</v>
      </c>
      <c r="F659" s="256" t="s">
        <v>1537</v>
      </c>
      <c r="G659" s="253"/>
      <c r="H659" s="257">
        <v>43.959000000000003</v>
      </c>
      <c r="I659" s="258"/>
      <c r="J659" s="253"/>
      <c r="K659" s="253"/>
      <c r="L659" s="259"/>
      <c r="M659" s="260"/>
      <c r="N659" s="261"/>
      <c r="O659" s="261"/>
      <c r="P659" s="261"/>
      <c r="Q659" s="261"/>
      <c r="R659" s="261"/>
      <c r="S659" s="261"/>
      <c r="T659" s="261"/>
      <c r="U659" s="26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63" t="s">
        <v>676</v>
      </c>
      <c r="AU659" s="263" t="s">
        <v>87</v>
      </c>
      <c r="AV659" s="12" t="s">
        <v>87</v>
      </c>
      <c r="AW659" s="12" t="s">
        <v>34</v>
      </c>
      <c r="AX659" s="12" t="s">
        <v>77</v>
      </c>
      <c r="AY659" s="263" t="s">
        <v>141</v>
      </c>
    </row>
    <row r="660" s="14" customFormat="1">
      <c r="A660" s="14"/>
      <c r="B660" s="278"/>
      <c r="C660" s="279"/>
      <c r="D660" s="254" t="s">
        <v>676</v>
      </c>
      <c r="E660" s="280" t="s">
        <v>1</v>
      </c>
      <c r="F660" s="281" t="s">
        <v>887</v>
      </c>
      <c r="G660" s="279"/>
      <c r="H660" s="280" t="s">
        <v>1</v>
      </c>
      <c r="I660" s="282"/>
      <c r="J660" s="279"/>
      <c r="K660" s="279"/>
      <c r="L660" s="283"/>
      <c r="M660" s="284"/>
      <c r="N660" s="285"/>
      <c r="O660" s="285"/>
      <c r="P660" s="285"/>
      <c r="Q660" s="285"/>
      <c r="R660" s="285"/>
      <c r="S660" s="285"/>
      <c r="T660" s="285"/>
      <c r="U660" s="286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87" t="s">
        <v>676</v>
      </c>
      <c r="AU660" s="287" t="s">
        <v>87</v>
      </c>
      <c r="AV660" s="14" t="s">
        <v>85</v>
      </c>
      <c r="AW660" s="14" t="s">
        <v>34</v>
      </c>
      <c r="AX660" s="14" t="s">
        <v>77</v>
      </c>
      <c r="AY660" s="287" t="s">
        <v>141</v>
      </c>
    </row>
    <row r="661" s="12" customFormat="1">
      <c r="A661" s="12"/>
      <c r="B661" s="252"/>
      <c r="C661" s="253"/>
      <c r="D661" s="254" t="s">
        <v>676</v>
      </c>
      <c r="E661" s="255" t="s">
        <v>1</v>
      </c>
      <c r="F661" s="256" t="s">
        <v>1538</v>
      </c>
      <c r="G661" s="253"/>
      <c r="H661" s="257">
        <v>27.846</v>
      </c>
      <c r="I661" s="258"/>
      <c r="J661" s="253"/>
      <c r="K661" s="253"/>
      <c r="L661" s="259"/>
      <c r="M661" s="260"/>
      <c r="N661" s="261"/>
      <c r="O661" s="261"/>
      <c r="P661" s="261"/>
      <c r="Q661" s="261"/>
      <c r="R661" s="261"/>
      <c r="S661" s="261"/>
      <c r="T661" s="261"/>
      <c r="U661" s="26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63" t="s">
        <v>676</v>
      </c>
      <c r="AU661" s="263" t="s">
        <v>87</v>
      </c>
      <c r="AV661" s="12" t="s">
        <v>87</v>
      </c>
      <c r="AW661" s="12" t="s">
        <v>34</v>
      </c>
      <c r="AX661" s="12" t="s">
        <v>77</v>
      </c>
      <c r="AY661" s="263" t="s">
        <v>141</v>
      </c>
    </row>
    <row r="662" s="12" customFormat="1">
      <c r="A662" s="12"/>
      <c r="B662" s="252"/>
      <c r="C662" s="253"/>
      <c r="D662" s="254" t="s">
        <v>676</v>
      </c>
      <c r="E662" s="255" t="s">
        <v>1</v>
      </c>
      <c r="F662" s="256" t="s">
        <v>1539</v>
      </c>
      <c r="G662" s="253"/>
      <c r="H662" s="257">
        <v>41.808</v>
      </c>
      <c r="I662" s="258"/>
      <c r="J662" s="253"/>
      <c r="K662" s="253"/>
      <c r="L662" s="259"/>
      <c r="M662" s="260"/>
      <c r="N662" s="261"/>
      <c r="O662" s="261"/>
      <c r="P662" s="261"/>
      <c r="Q662" s="261"/>
      <c r="R662" s="261"/>
      <c r="S662" s="261"/>
      <c r="T662" s="261"/>
      <c r="U662" s="26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63" t="s">
        <v>676</v>
      </c>
      <c r="AU662" s="263" t="s">
        <v>87</v>
      </c>
      <c r="AV662" s="12" t="s">
        <v>87</v>
      </c>
      <c r="AW662" s="12" t="s">
        <v>34</v>
      </c>
      <c r="AX662" s="12" t="s">
        <v>77</v>
      </c>
      <c r="AY662" s="263" t="s">
        <v>141</v>
      </c>
    </row>
    <row r="663" s="12" customFormat="1">
      <c r="A663" s="12"/>
      <c r="B663" s="252"/>
      <c r="C663" s="253"/>
      <c r="D663" s="254" t="s">
        <v>676</v>
      </c>
      <c r="E663" s="255" t="s">
        <v>1</v>
      </c>
      <c r="F663" s="256" t="s">
        <v>1540</v>
      </c>
      <c r="G663" s="253"/>
      <c r="H663" s="257">
        <v>10.295999999999999</v>
      </c>
      <c r="I663" s="258"/>
      <c r="J663" s="253"/>
      <c r="K663" s="253"/>
      <c r="L663" s="259"/>
      <c r="M663" s="260"/>
      <c r="N663" s="261"/>
      <c r="O663" s="261"/>
      <c r="P663" s="261"/>
      <c r="Q663" s="261"/>
      <c r="R663" s="261"/>
      <c r="S663" s="261"/>
      <c r="T663" s="261"/>
      <c r="U663" s="26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63" t="s">
        <v>676</v>
      </c>
      <c r="AU663" s="263" t="s">
        <v>87</v>
      </c>
      <c r="AV663" s="12" t="s">
        <v>87</v>
      </c>
      <c r="AW663" s="12" t="s">
        <v>34</v>
      </c>
      <c r="AX663" s="12" t="s">
        <v>77</v>
      </c>
      <c r="AY663" s="263" t="s">
        <v>141</v>
      </c>
    </row>
    <row r="664" s="12" customFormat="1">
      <c r="A664" s="12"/>
      <c r="B664" s="252"/>
      <c r="C664" s="253"/>
      <c r="D664" s="254" t="s">
        <v>676</v>
      </c>
      <c r="E664" s="255" t="s">
        <v>1</v>
      </c>
      <c r="F664" s="256" t="s">
        <v>1541</v>
      </c>
      <c r="G664" s="253"/>
      <c r="H664" s="257">
        <v>27.600000000000001</v>
      </c>
      <c r="I664" s="258"/>
      <c r="J664" s="253"/>
      <c r="K664" s="253"/>
      <c r="L664" s="259"/>
      <c r="M664" s="260"/>
      <c r="N664" s="261"/>
      <c r="O664" s="261"/>
      <c r="P664" s="261"/>
      <c r="Q664" s="261"/>
      <c r="R664" s="261"/>
      <c r="S664" s="261"/>
      <c r="T664" s="261"/>
      <c r="U664" s="26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T664" s="263" t="s">
        <v>676</v>
      </c>
      <c r="AU664" s="263" t="s">
        <v>87</v>
      </c>
      <c r="AV664" s="12" t="s">
        <v>87</v>
      </c>
      <c r="AW664" s="12" t="s">
        <v>34</v>
      </c>
      <c r="AX664" s="12" t="s">
        <v>77</v>
      </c>
      <c r="AY664" s="263" t="s">
        <v>141</v>
      </c>
    </row>
    <row r="665" s="14" customFormat="1">
      <c r="A665" s="14"/>
      <c r="B665" s="278"/>
      <c r="C665" s="279"/>
      <c r="D665" s="254" t="s">
        <v>676</v>
      </c>
      <c r="E665" s="280" t="s">
        <v>1</v>
      </c>
      <c r="F665" s="281" t="s">
        <v>936</v>
      </c>
      <c r="G665" s="279"/>
      <c r="H665" s="280" t="s">
        <v>1</v>
      </c>
      <c r="I665" s="282"/>
      <c r="J665" s="279"/>
      <c r="K665" s="279"/>
      <c r="L665" s="283"/>
      <c r="M665" s="284"/>
      <c r="N665" s="285"/>
      <c r="O665" s="285"/>
      <c r="P665" s="285"/>
      <c r="Q665" s="285"/>
      <c r="R665" s="285"/>
      <c r="S665" s="285"/>
      <c r="T665" s="285"/>
      <c r="U665" s="286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87" t="s">
        <v>676</v>
      </c>
      <c r="AU665" s="287" t="s">
        <v>87</v>
      </c>
      <c r="AV665" s="14" t="s">
        <v>85</v>
      </c>
      <c r="AW665" s="14" t="s">
        <v>34</v>
      </c>
      <c r="AX665" s="14" t="s">
        <v>77</v>
      </c>
      <c r="AY665" s="287" t="s">
        <v>141</v>
      </c>
    </row>
    <row r="666" s="12" customFormat="1">
      <c r="A666" s="12"/>
      <c r="B666" s="252"/>
      <c r="C666" s="253"/>
      <c r="D666" s="254" t="s">
        <v>676</v>
      </c>
      <c r="E666" s="255" t="s">
        <v>1</v>
      </c>
      <c r="F666" s="256" t="s">
        <v>1542</v>
      </c>
      <c r="G666" s="253"/>
      <c r="H666" s="257">
        <v>104.01000000000001</v>
      </c>
      <c r="I666" s="258"/>
      <c r="J666" s="253"/>
      <c r="K666" s="253"/>
      <c r="L666" s="259"/>
      <c r="M666" s="260"/>
      <c r="N666" s="261"/>
      <c r="O666" s="261"/>
      <c r="P666" s="261"/>
      <c r="Q666" s="261"/>
      <c r="R666" s="261"/>
      <c r="S666" s="261"/>
      <c r="T666" s="261"/>
      <c r="U666" s="26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T666" s="263" t="s">
        <v>676</v>
      </c>
      <c r="AU666" s="263" t="s">
        <v>87</v>
      </c>
      <c r="AV666" s="12" t="s">
        <v>87</v>
      </c>
      <c r="AW666" s="12" t="s">
        <v>34</v>
      </c>
      <c r="AX666" s="12" t="s">
        <v>77</v>
      </c>
      <c r="AY666" s="263" t="s">
        <v>141</v>
      </c>
    </row>
    <row r="667" s="15" customFormat="1">
      <c r="A667" s="15"/>
      <c r="B667" s="288"/>
      <c r="C667" s="289"/>
      <c r="D667" s="254" t="s">
        <v>676</v>
      </c>
      <c r="E667" s="290" t="s">
        <v>1</v>
      </c>
      <c r="F667" s="291" t="s">
        <v>865</v>
      </c>
      <c r="G667" s="289"/>
      <c r="H667" s="292">
        <v>748.8660000000001</v>
      </c>
      <c r="I667" s="293"/>
      <c r="J667" s="289"/>
      <c r="K667" s="289"/>
      <c r="L667" s="294"/>
      <c r="M667" s="295"/>
      <c r="N667" s="296"/>
      <c r="O667" s="296"/>
      <c r="P667" s="296"/>
      <c r="Q667" s="296"/>
      <c r="R667" s="296"/>
      <c r="S667" s="296"/>
      <c r="T667" s="296"/>
      <c r="U667" s="297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98" t="s">
        <v>676</v>
      </c>
      <c r="AU667" s="298" t="s">
        <v>87</v>
      </c>
      <c r="AV667" s="15" t="s">
        <v>156</v>
      </c>
      <c r="AW667" s="15" t="s">
        <v>34</v>
      </c>
      <c r="AX667" s="15" t="s">
        <v>85</v>
      </c>
      <c r="AY667" s="298" t="s">
        <v>141</v>
      </c>
    </row>
    <row r="668" s="2" customFormat="1" ht="16.5" customHeight="1">
      <c r="A668" s="38"/>
      <c r="B668" s="39"/>
      <c r="C668" s="226" t="s">
        <v>1543</v>
      </c>
      <c r="D668" s="226" t="s">
        <v>142</v>
      </c>
      <c r="E668" s="227" t="s">
        <v>1544</v>
      </c>
      <c r="F668" s="228" t="s">
        <v>741</v>
      </c>
      <c r="G668" s="229" t="s">
        <v>193</v>
      </c>
      <c r="H668" s="230">
        <v>374.43299999999999</v>
      </c>
      <c r="I668" s="231"/>
      <c r="J668" s="232">
        <f>ROUND(I668*H668,2)</f>
        <v>0</v>
      </c>
      <c r="K668" s="233"/>
      <c r="L668" s="44"/>
      <c r="M668" s="234" t="s">
        <v>1</v>
      </c>
      <c r="N668" s="235" t="s">
        <v>42</v>
      </c>
      <c r="O668" s="91"/>
      <c r="P668" s="236">
        <f>O668*H668</f>
        <v>0</v>
      </c>
      <c r="Q668" s="236">
        <v>0</v>
      </c>
      <c r="R668" s="236">
        <f>Q668*H668</f>
        <v>0</v>
      </c>
      <c r="S668" s="236">
        <v>0</v>
      </c>
      <c r="T668" s="236">
        <f>S668*H668</f>
        <v>0</v>
      </c>
      <c r="U668" s="237" t="s">
        <v>1</v>
      </c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38" t="s">
        <v>207</v>
      </c>
      <c r="AT668" s="238" t="s">
        <v>142</v>
      </c>
      <c r="AU668" s="238" t="s">
        <v>87</v>
      </c>
      <c r="AY668" s="17" t="s">
        <v>141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7" t="s">
        <v>85</v>
      </c>
      <c r="BK668" s="239">
        <f>ROUND(I668*H668,2)</f>
        <v>0</v>
      </c>
      <c r="BL668" s="17" t="s">
        <v>207</v>
      </c>
      <c r="BM668" s="238" t="s">
        <v>1545</v>
      </c>
    </row>
    <row r="669" s="12" customFormat="1">
      <c r="A669" s="12"/>
      <c r="B669" s="252"/>
      <c r="C669" s="253"/>
      <c r="D669" s="254" t="s">
        <v>676</v>
      </c>
      <c r="E669" s="255" t="s">
        <v>1</v>
      </c>
      <c r="F669" s="256" t="s">
        <v>1546</v>
      </c>
      <c r="G669" s="253"/>
      <c r="H669" s="257">
        <v>374.43299999999999</v>
      </c>
      <c r="I669" s="258"/>
      <c r="J669" s="253"/>
      <c r="K669" s="253"/>
      <c r="L669" s="259"/>
      <c r="M669" s="260"/>
      <c r="N669" s="261"/>
      <c r="O669" s="261"/>
      <c r="P669" s="261"/>
      <c r="Q669" s="261"/>
      <c r="R669" s="261"/>
      <c r="S669" s="261"/>
      <c r="T669" s="261"/>
      <c r="U669" s="26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63" t="s">
        <v>676</v>
      </c>
      <c r="AU669" s="263" t="s">
        <v>87</v>
      </c>
      <c r="AV669" s="12" t="s">
        <v>87</v>
      </c>
      <c r="AW669" s="12" t="s">
        <v>34</v>
      </c>
      <c r="AX669" s="12" t="s">
        <v>77</v>
      </c>
      <c r="AY669" s="263" t="s">
        <v>141</v>
      </c>
    </row>
    <row r="670" s="15" customFormat="1">
      <c r="A670" s="15"/>
      <c r="B670" s="288"/>
      <c r="C670" s="289"/>
      <c r="D670" s="254" t="s">
        <v>676</v>
      </c>
      <c r="E670" s="290" t="s">
        <v>1</v>
      </c>
      <c r="F670" s="291" t="s">
        <v>865</v>
      </c>
      <c r="G670" s="289"/>
      <c r="H670" s="292">
        <v>374.43299999999999</v>
      </c>
      <c r="I670" s="293"/>
      <c r="J670" s="289"/>
      <c r="K670" s="289"/>
      <c r="L670" s="294"/>
      <c r="M670" s="295"/>
      <c r="N670" s="296"/>
      <c r="O670" s="296"/>
      <c r="P670" s="296"/>
      <c r="Q670" s="296"/>
      <c r="R670" s="296"/>
      <c r="S670" s="296"/>
      <c r="T670" s="296"/>
      <c r="U670" s="297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98" t="s">
        <v>676</v>
      </c>
      <c r="AU670" s="298" t="s">
        <v>87</v>
      </c>
      <c r="AV670" s="15" t="s">
        <v>156</v>
      </c>
      <c r="AW670" s="15" t="s">
        <v>34</v>
      </c>
      <c r="AX670" s="15" t="s">
        <v>85</v>
      </c>
      <c r="AY670" s="298" t="s">
        <v>141</v>
      </c>
    </row>
    <row r="671" s="2" customFormat="1" ht="21.75" customHeight="1">
      <c r="A671" s="38"/>
      <c r="B671" s="39"/>
      <c r="C671" s="226" t="s">
        <v>1547</v>
      </c>
      <c r="D671" s="226" t="s">
        <v>142</v>
      </c>
      <c r="E671" s="227" t="s">
        <v>1548</v>
      </c>
      <c r="F671" s="228" t="s">
        <v>1549</v>
      </c>
      <c r="G671" s="229" t="s">
        <v>150</v>
      </c>
      <c r="H671" s="230">
        <v>191.90000000000001</v>
      </c>
      <c r="I671" s="231"/>
      <c r="J671" s="232">
        <f>ROUND(I671*H671,2)</f>
        <v>0</v>
      </c>
      <c r="K671" s="233"/>
      <c r="L671" s="44"/>
      <c r="M671" s="234" t="s">
        <v>1</v>
      </c>
      <c r="N671" s="235" t="s">
        <v>42</v>
      </c>
      <c r="O671" s="91"/>
      <c r="P671" s="236">
        <f>O671*H671</f>
        <v>0</v>
      </c>
      <c r="Q671" s="236">
        <v>0</v>
      </c>
      <c r="R671" s="236">
        <f>Q671*H671</f>
        <v>0</v>
      </c>
      <c r="S671" s="236">
        <v>0</v>
      </c>
      <c r="T671" s="236">
        <f>S671*H671</f>
        <v>0</v>
      </c>
      <c r="U671" s="237" t="s">
        <v>1</v>
      </c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38" t="s">
        <v>207</v>
      </c>
      <c r="AT671" s="238" t="s">
        <v>142</v>
      </c>
      <c r="AU671" s="238" t="s">
        <v>87</v>
      </c>
      <c r="AY671" s="17" t="s">
        <v>141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7" t="s">
        <v>85</v>
      </c>
      <c r="BK671" s="239">
        <f>ROUND(I671*H671,2)</f>
        <v>0</v>
      </c>
      <c r="BL671" s="17" t="s">
        <v>207</v>
      </c>
      <c r="BM671" s="238" t="s">
        <v>1550</v>
      </c>
    </row>
    <row r="672" s="14" customFormat="1">
      <c r="A672" s="14"/>
      <c r="B672" s="278"/>
      <c r="C672" s="279"/>
      <c r="D672" s="254" t="s">
        <v>676</v>
      </c>
      <c r="E672" s="280" t="s">
        <v>1</v>
      </c>
      <c r="F672" s="281" t="s">
        <v>877</v>
      </c>
      <c r="G672" s="279"/>
      <c r="H672" s="280" t="s">
        <v>1</v>
      </c>
      <c r="I672" s="282"/>
      <c r="J672" s="279"/>
      <c r="K672" s="279"/>
      <c r="L672" s="283"/>
      <c r="M672" s="284"/>
      <c r="N672" s="285"/>
      <c r="O672" s="285"/>
      <c r="P672" s="285"/>
      <c r="Q672" s="285"/>
      <c r="R672" s="285"/>
      <c r="S672" s="285"/>
      <c r="T672" s="285"/>
      <c r="U672" s="286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87" t="s">
        <v>676</v>
      </c>
      <c r="AU672" s="287" t="s">
        <v>87</v>
      </c>
      <c r="AV672" s="14" t="s">
        <v>85</v>
      </c>
      <c r="AW672" s="14" t="s">
        <v>34</v>
      </c>
      <c r="AX672" s="14" t="s">
        <v>77</v>
      </c>
      <c r="AY672" s="287" t="s">
        <v>141</v>
      </c>
    </row>
    <row r="673" s="12" customFormat="1">
      <c r="A673" s="12"/>
      <c r="B673" s="252"/>
      <c r="C673" s="253"/>
      <c r="D673" s="254" t="s">
        <v>676</v>
      </c>
      <c r="E673" s="255" t="s">
        <v>1</v>
      </c>
      <c r="F673" s="256" t="s">
        <v>953</v>
      </c>
      <c r="G673" s="253"/>
      <c r="H673" s="257">
        <v>9.5800000000000001</v>
      </c>
      <c r="I673" s="258"/>
      <c r="J673" s="253"/>
      <c r="K673" s="253"/>
      <c r="L673" s="259"/>
      <c r="M673" s="260"/>
      <c r="N673" s="261"/>
      <c r="O673" s="261"/>
      <c r="P673" s="261"/>
      <c r="Q673" s="261"/>
      <c r="R673" s="261"/>
      <c r="S673" s="261"/>
      <c r="T673" s="261"/>
      <c r="U673" s="26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T673" s="263" t="s">
        <v>676</v>
      </c>
      <c r="AU673" s="263" t="s">
        <v>87</v>
      </c>
      <c r="AV673" s="12" t="s">
        <v>87</v>
      </c>
      <c r="AW673" s="12" t="s">
        <v>34</v>
      </c>
      <c r="AX673" s="12" t="s">
        <v>77</v>
      </c>
      <c r="AY673" s="263" t="s">
        <v>141</v>
      </c>
    </row>
    <row r="674" s="14" customFormat="1">
      <c r="A674" s="14"/>
      <c r="B674" s="278"/>
      <c r="C674" s="279"/>
      <c r="D674" s="254" t="s">
        <v>676</v>
      </c>
      <c r="E674" s="280" t="s">
        <v>1</v>
      </c>
      <c r="F674" s="281" t="s">
        <v>879</v>
      </c>
      <c r="G674" s="279"/>
      <c r="H674" s="280" t="s">
        <v>1</v>
      </c>
      <c r="I674" s="282"/>
      <c r="J674" s="279"/>
      <c r="K674" s="279"/>
      <c r="L674" s="283"/>
      <c r="M674" s="284"/>
      <c r="N674" s="285"/>
      <c r="O674" s="285"/>
      <c r="P674" s="285"/>
      <c r="Q674" s="285"/>
      <c r="R674" s="285"/>
      <c r="S674" s="285"/>
      <c r="T674" s="285"/>
      <c r="U674" s="286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87" t="s">
        <v>676</v>
      </c>
      <c r="AU674" s="287" t="s">
        <v>87</v>
      </c>
      <c r="AV674" s="14" t="s">
        <v>85</v>
      </c>
      <c r="AW674" s="14" t="s">
        <v>34</v>
      </c>
      <c r="AX674" s="14" t="s">
        <v>77</v>
      </c>
      <c r="AY674" s="287" t="s">
        <v>141</v>
      </c>
    </row>
    <row r="675" s="12" customFormat="1">
      <c r="A675" s="12"/>
      <c r="B675" s="252"/>
      <c r="C675" s="253"/>
      <c r="D675" s="254" t="s">
        <v>676</v>
      </c>
      <c r="E675" s="255" t="s">
        <v>1</v>
      </c>
      <c r="F675" s="256" t="s">
        <v>954</v>
      </c>
      <c r="G675" s="253"/>
      <c r="H675" s="257">
        <v>14.220000000000001</v>
      </c>
      <c r="I675" s="258"/>
      <c r="J675" s="253"/>
      <c r="K675" s="253"/>
      <c r="L675" s="259"/>
      <c r="M675" s="260"/>
      <c r="N675" s="261"/>
      <c r="O675" s="261"/>
      <c r="P675" s="261"/>
      <c r="Q675" s="261"/>
      <c r="R675" s="261"/>
      <c r="S675" s="261"/>
      <c r="T675" s="261"/>
      <c r="U675" s="26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T675" s="263" t="s">
        <v>676</v>
      </c>
      <c r="AU675" s="263" t="s">
        <v>87</v>
      </c>
      <c r="AV675" s="12" t="s">
        <v>87</v>
      </c>
      <c r="AW675" s="12" t="s">
        <v>34</v>
      </c>
      <c r="AX675" s="12" t="s">
        <v>77</v>
      </c>
      <c r="AY675" s="263" t="s">
        <v>141</v>
      </c>
    </row>
    <row r="676" s="14" customFormat="1">
      <c r="A676" s="14"/>
      <c r="B676" s="278"/>
      <c r="C676" s="279"/>
      <c r="D676" s="254" t="s">
        <v>676</v>
      </c>
      <c r="E676" s="280" t="s">
        <v>1</v>
      </c>
      <c r="F676" s="281" t="s">
        <v>955</v>
      </c>
      <c r="G676" s="279"/>
      <c r="H676" s="280" t="s">
        <v>1</v>
      </c>
      <c r="I676" s="282"/>
      <c r="J676" s="279"/>
      <c r="K676" s="279"/>
      <c r="L676" s="283"/>
      <c r="M676" s="284"/>
      <c r="N676" s="285"/>
      <c r="O676" s="285"/>
      <c r="P676" s="285"/>
      <c r="Q676" s="285"/>
      <c r="R676" s="285"/>
      <c r="S676" s="285"/>
      <c r="T676" s="285"/>
      <c r="U676" s="286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87" t="s">
        <v>676</v>
      </c>
      <c r="AU676" s="287" t="s">
        <v>87</v>
      </c>
      <c r="AV676" s="14" t="s">
        <v>85</v>
      </c>
      <c r="AW676" s="14" t="s">
        <v>34</v>
      </c>
      <c r="AX676" s="14" t="s">
        <v>77</v>
      </c>
      <c r="AY676" s="287" t="s">
        <v>141</v>
      </c>
    </row>
    <row r="677" s="12" customFormat="1">
      <c r="A677" s="12"/>
      <c r="B677" s="252"/>
      <c r="C677" s="253"/>
      <c r="D677" s="254" t="s">
        <v>676</v>
      </c>
      <c r="E677" s="255" t="s">
        <v>1</v>
      </c>
      <c r="F677" s="256" t="s">
        <v>956</v>
      </c>
      <c r="G677" s="253"/>
      <c r="H677" s="257">
        <v>21.260000000000002</v>
      </c>
      <c r="I677" s="258"/>
      <c r="J677" s="253"/>
      <c r="K677" s="253"/>
      <c r="L677" s="259"/>
      <c r="M677" s="260"/>
      <c r="N677" s="261"/>
      <c r="O677" s="261"/>
      <c r="P677" s="261"/>
      <c r="Q677" s="261"/>
      <c r="R677" s="261"/>
      <c r="S677" s="261"/>
      <c r="T677" s="261"/>
      <c r="U677" s="26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T677" s="263" t="s">
        <v>676</v>
      </c>
      <c r="AU677" s="263" t="s">
        <v>87</v>
      </c>
      <c r="AV677" s="12" t="s">
        <v>87</v>
      </c>
      <c r="AW677" s="12" t="s">
        <v>34</v>
      </c>
      <c r="AX677" s="12" t="s">
        <v>77</v>
      </c>
      <c r="AY677" s="263" t="s">
        <v>141</v>
      </c>
    </row>
    <row r="678" s="14" customFormat="1">
      <c r="A678" s="14"/>
      <c r="B678" s="278"/>
      <c r="C678" s="279"/>
      <c r="D678" s="254" t="s">
        <v>676</v>
      </c>
      <c r="E678" s="280" t="s">
        <v>1</v>
      </c>
      <c r="F678" s="281" t="s">
        <v>881</v>
      </c>
      <c r="G678" s="279"/>
      <c r="H678" s="280" t="s">
        <v>1</v>
      </c>
      <c r="I678" s="282"/>
      <c r="J678" s="279"/>
      <c r="K678" s="279"/>
      <c r="L678" s="283"/>
      <c r="M678" s="284"/>
      <c r="N678" s="285"/>
      <c r="O678" s="285"/>
      <c r="P678" s="285"/>
      <c r="Q678" s="285"/>
      <c r="R678" s="285"/>
      <c r="S678" s="285"/>
      <c r="T678" s="285"/>
      <c r="U678" s="286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87" t="s">
        <v>676</v>
      </c>
      <c r="AU678" s="287" t="s">
        <v>87</v>
      </c>
      <c r="AV678" s="14" t="s">
        <v>85</v>
      </c>
      <c r="AW678" s="14" t="s">
        <v>34</v>
      </c>
      <c r="AX678" s="14" t="s">
        <v>77</v>
      </c>
      <c r="AY678" s="287" t="s">
        <v>141</v>
      </c>
    </row>
    <row r="679" s="12" customFormat="1">
      <c r="A679" s="12"/>
      <c r="B679" s="252"/>
      <c r="C679" s="253"/>
      <c r="D679" s="254" t="s">
        <v>676</v>
      </c>
      <c r="E679" s="255" t="s">
        <v>1</v>
      </c>
      <c r="F679" s="256" t="s">
        <v>957</v>
      </c>
      <c r="G679" s="253"/>
      <c r="H679" s="257">
        <v>50</v>
      </c>
      <c r="I679" s="258"/>
      <c r="J679" s="253"/>
      <c r="K679" s="253"/>
      <c r="L679" s="259"/>
      <c r="M679" s="260"/>
      <c r="N679" s="261"/>
      <c r="O679" s="261"/>
      <c r="P679" s="261"/>
      <c r="Q679" s="261"/>
      <c r="R679" s="261"/>
      <c r="S679" s="261"/>
      <c r="T679" s="261"/>
      <c r="U679" s="26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T679" s="263" t="s">
        <v>676</v>
      </c>
      <c r="AU679" s="263" t="s">
        <v>87</v>
      </c>
      <c r="AV679" s="12" t="s">
        <v>87</v>
      </c>
      <c r="AW679" s="12" t="s">
        <v>34</v>
      </c>
      <c r="AX679" s="12" t="s">
        <v>77</v>
      </c>
      <c r="AY679" s="263" t="s">
        <v>141</v>
      </c>
    </row>
    <row r="680" s="14" customFormat="1">
      <c r="A680" s="14"/>
      <c r="B680" s="278"/>
      <c r="C680" s="279"/>
      <c r="D680" s="254" t="s">
        <v>676</v>
      </c>
      <c r="E680" s="280" t="s">
        <v>1</v>
      </c>
      <c r="F680" s="281" t="s">
        <v>931</v>
      </c>
      <c r="G680" s="279"/>
      <c r="H680" s="280" t="s">
        <v>1</v>
      </c>
      <c r="I680" s="282"/>
      <c r="J680" s="279"/>
      <c r="K680" s="279"/>
      <c r="L680" s="283"/>
      <c r="M680" s="284"/>
      <c r="N680" s="285"/>
      <c r="O680" s="285"/>
      <c r="P680" s="285"/>
      <c r="Q680" s="285"/>
      <c r="R680" s="285"/>
      <c r="S680" s="285"/>
      <c r="T680" s="285"/>
      <c r="U680" s="286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87" t="s">
        <v>676</v>
      </c>
      <c r="AU680" s="287" t="s">
        <v>87</v>
      </c>
      <c r="AV680" s="14" t="s">
        <v>85</v>
      </c>
      <c r="AW680" s="14" t="s">
        <v>34</v>
      </c>
      <c r="AX680" s="14" t="s">
        <v>77</v>
      </c>
      <c r="AY680" s="287" t="s">
        <v>141</v>
      </c>
    </row>
    <row r="681" s="12" customFormat="1">
      <c r="A681" s="12"/>
      <c r="B681" s="252"/>
      <c r="C681" s="253"/>
      <c r="D681" s="254" t="s">
        <v>676</v>
      </c>
      <c r="E681" s="255" t="s">
        <v>1</v>
      </c>
      <c r="F681" s="256" t="s">
        <v>958</v>
      </c>
      <c r="G681" s="253"/>
      <c r="H681" s="257">
        <v>11.08</v>
      </c>
      <c r="I681" s="258"/>
      <c r="J681" s="253"/>
      <c r="K681" s="253"/>
      <c r="L681" s="259"/>
      <c r="M681" s="260"/>
      <c r="N681" s="261"/>
      <c r="O681" s="261"/>
      <c r="P681" s="261"/>
      <c r="Q681" s="261"/>
      <c r="R681" s="261"/>
      <c r="S681" s="261"/>
      <c r="T681" s="261"/>
      <c r="U681" s="26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63" t="s">
        <v>676</v>
      </c>
      <c r="AU681" s="263" t="s">
        <v>87</v>
      </c>
      <c r="AV681" s="12" t="s">
        <v>87</v>
      </c>
      <c r="AW681" s="12" t="s">
        <v>34</v>
      </c>
      <c r="AX681" s="12" t="s">
        <v>77</v>
      </c>
      <c r="AY681" s="263" t="s">
        <v>141</v>
      </c>
    </row>
    <row r="682" s="14" customFormat="1">
      <c r="A682" s="14"/>
      <c r="B682" s="278"/>
      <c r="C682" s="279"/>
      <c r="D682" s="254" t="s">
        <v>676</v>
      </c>
      <c r="E682" s="280" t="s">
        <v>1</v>
      </c>
      <c r="F682" s="281" t="s">
        <v>885</v>
      </c>
      <c r="G682" s="279"/>
      <c r="H682" s="280" t="s">
        <v>1</v>
      </c>
      <c r="I682" s="282"/>
      <c r="J682" s="279"/>
      <c r="K682" s="279"/>
      <c r="L682" s="283"/>
      <c r="M682" s="284"/>
      <c r="N682" s="285"/>
      <c r="O682" s="285"/>
      <c r="P682" s="285"/>
      <c r="Q682" s="285"/>
      <c r="R682" s="285"/>
      <c r="S682" s="285"/>
      <c r="T682" s="285"/>
      <c r="U682" s="286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87" t="s">
        <v>676</v>
      </c>
      <c r="AU682" s="287" t="s">
        <v>87</v>
      </c>
      <c r="AV682" s="14" t="s">
        <v>85</v>
      </c>
      <c r="AW682" s="14" t="s">
        <v>34</v>
      </c>
      <c r="AX682" s="14" t="s">
        <v>77</v>
      </c>
      <c r="AY682" s="287" t="s">
        <v>141</v>
      </c>
    </row>
    <row r="683" s="12" customFormat="1">
      <c r="A683" s="12"/>
      <c r="B683" s="252"/>
      <c r="C683" s="253"/>
      <c r="D683" s="254" t="s">
        <v>676</v>
      </c>
      <c r="E683" s="255" t="s">
        <v>1</v>
      </c>
      <c r="F683" s="256" t="s">
        <v>959</v>
      </c>
      <c r="G683" s="253"/>
      <c r="H683" s="257">
        <v>19.760000000000002</v>
      </c>
      <c r="I683" s="258"/>
      <c r="J683" s="253"/>
      <c r="K683" s="253"/>
      <c r="L683" s="259"/>
      <c r="M683" s="260"/>
      <c r="N683" s="261"/>
      <c r="O683" s="261"/>
      <c r="P683" s="261"/>
      <c r="Q683" s="261"/>
      <c r="R683" s="261"/>
      <c r="S683" s="261"/>
      <c r="T683" s="261"/>
      <c r="U683" s="26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T683" s="263" t="s">
        <v>676</v>
      </c>
      <c r="AU683" s="263" t="s">
        <v>87</v>
      </c>
      <c r="AV683" s="12" t="s">
        <v>87</v>
      </c>
      <c r="AW683" s="12" t="s">
        <v>34</v>
      </c>
      <c r="AX683" s="12" t="s">
        <v>77</v>
      </c>
      <c r="AY683" s="263" t="s">
        <v>141</v>
      </c>
    </row>
    <row r="684" s="14" customFormat="1">
      <c r="A684" s="14"/>
      <c r="B684" s="278"/>
      <c r="C684" s="279"/>
      <c r="D684" s="254" t="s">
        <v>676</v>
      </c>
      <c r="E684" s="280" t="s">
        <v>1</v>
      </c>
      <c r="F684" s="281" t="s">
        <v>887</v>
      </c>
      <c r="G684" s="279"/>
      <c r="H684" s="280" t="s">
        <v>1</v>
      </c>
      <c r="I684" s="282"/>
      <c r="J684" s="279"/>
      <c r="K684" s="279"/>
      <c r="L684" s="283"/>
      <c r="M684" s="284"/>
      <c r="N684" s="285"/>
      <c r="O684" s="285"/>
      <c r="P684" s="285"/>
      <c r="Q684" s="285"/>
      <c r="R684" s="285"/>
      <c r="S684" s="285"/>
      <c r="T684" s="285"/>
      <c r="U684" s="286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87" t="s">
        <v>676</v>
      </c>
      <c r="AU684" s="287" t="s">
        <v>87</v>
      </c>
      <c r="AV684" s="14" t="s">
        <v>85</v>
      </c>
      <c r="AW684" s="14" t="s">
        <v>34</v>
      </c>
      <c r="AX684" s="14" t="s">
        <v>77</v>
      </c>
      <c r="AY684" s="287" t="s">
        <v>141</v>
      </c>
    </row>
    <row r="685" s="12" customFormat="1">
      <c r="A685" s="12"/>
      <c r="B685" s="252"/>
      <c r="C685" s="253"/>
      <c r="D685" s="254" t="s">
        <v>676</v>
      </c>
      <c r="E685" s="255" t="s">
        <v>1</v>
      </c>
      <c r="F685" s="256" t="s">
        <v>960</v>
      </c>
      <c r="G685" s="253"/>
      <c r="H685" s="257">
        <v>66</v>
      </c>
      <c r="I685" s="258"/>
      <c r="J685" s="253"/>
      <c r="K685" s="253"/>
      <c r="L685" s="259"/>
      <c r="M685" s="260"/>
      <c r="N685" s="261"/>
      <c r="O685" s="261"/>
      <c r="P685" s="261"/>
      <c r="Q685" s="261"/>
      <c r="R685" s="261"/>
      <c r="S685" s="261"/>
      <c r="T685" s="261"/>
      <c r="U685" s="26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T685" s="263" t="s">
        <v>676</v>
      </c>
      <c r="AU685" s="263" t="s">
        <v>87</v>
      </c>
      <c r="AV685" s="12" t="s">
        <v>87</v>
      </c>
      <c r="AW685" s="12" t="s">
        <v>34</v>
      </c>
      <c r="AX685" s="12" t="s">
        <v>77</v>
      </c>
      <c r="AY685" s="263" t="s">
        <v>141</v>
      </c>
    </row>
    <row r="686" s="15" customFormat="1">
      <c r="A686" s="15"/>
      <c r="B686" s="288"/>
      <c r="C686" s="289"/>
      <c r="D686" s="254" t="s">
        <v>676</v>
      </c>
      <c r="E686" s="290" t="s">
        <v>1</v>
      </c>
      <c r="F686" s="291" t="s">
        <v>865</v>
      </c>
      <c r="G686" s="289"/>
      <c r="H686" s="292">
        <v>191.90000000000001</v>
      </c>
      <c r="I686" s="293"/>
      <c r="J686" s="289"/>
      <c r="K686" s="289"/>
      <c r="L686" s="294"/>
      <c r="M686" s="295"/>
      <c r="N686" s="296"/>
      <c r="O686" s="296"/>
      <c r="P686" s="296"/>
      <c r="Q686" s="296"/>
      <c r="R686" s="296"/>
      <c r="S686" s="296"/>
      <c r="T686" s="296"/>
      <c r="U686" s="297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98" t="s">
        <v>676</v>
      </c>
      <c r="AU686" s="298" t="s">
        <v>87</v>
      </c>
      <c r="AV686" s="15" t="s">
        <v>156</v>
      </c>
      <c r="AW686" s="15" t="s">
        <v>34</v>
      </c>
      <c r="AX686" s="15" t="s">
        <v>85</v>
      </c>
      <c r="AY686" s="298" t="s">
        <v>141</v>
      </c>
    </row>
    <row r="687" s="2" customFormat="1" ht="21.75" customHeight="1">
      <c r="A687" s="38"/>
      <c r="B687" s="39"/>
      <c r="C687" s="241" t="s">
        <v>1551</v>
      </c>
      <c r="D687" s="241" t="s">
        <v>532</v>
      </c>
      <c r="E687" s="242" t="s">
        <v>1552</v>
      </c>
      <c r="F687" s="243" t="s">
        <v>1553</v>
      </c>
      <c r="G687" s="244" t="s">
        <v>150</v>
      </c>
      <c r="H687" s="245">
        <v>220.685</v>
      </c>
      <c r="I687" s="246"/>
      <c r="J687" s="247">
        <f>ROUND(I687*H687,2)</f>
        <v>0</v>
      </c>
      <c r="K687" s="248"/>
      <c r="L687" s="249"/>
      <c r="M687" s="250" t="s">
        <v>1</v>
      </c>
      <c r="N687" s="251" t="s">
        <v>42</v>
      </c>
      <c r="O687" s="91"/>
      <c r="P687" s="236">
        <f>O687*H687</f>
        <v>0</v>
      </c>
      <c r="Q687" s="236">
        <v>0</v>
      </c>
      <c r="R687" s="236">
        <f>Q687*H687</f>
        <v>0</v>
      </c>
      <c r="S687" s="236">
        <v>0</v>
      </c>
      <c r="T687" s="236">
        <f>S687*H687</f>
        <v>0</v>
      </c>
      <c r="U687" s="237" t="s">
        <v>1</v>
      </c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8" t="s">
        <v>276</v>
      </c>
      <c r="AT687" s="238" t="s">
        <v>532</v>
      </c>
      <c r="AU687" s="238" t="s">
        <v>87</v>
      </c>
      <c r="AY687" s="17" t="s">
        <v>141</v>
      </c>
      <c r="BE687" s="239">
        <f>IF(N687="základní",J687,0)</f>
        <v>0</v>
      </c>
      <c r="BF687" s="239">
        <f>IF(N687="snížená",J687,0)</f>
        <v>0</v>
      </c>
      <c r="BG687" s="239">
        <f>IF(N687="zákl. přenesená",J687,0)</f>
        <v>0</v>
      </c>
      <c r="BH687" s="239">
        <f>IF(N687="sníž. přenesená",J687,0)</f>
        <v>0</v>
      </c>
      <c r="BI687" s="239">
        <f>IF(N687="nulová",J687,0)</f>
        <v>0</v>
      </c>
      <c r="BJ687" s="17" t="s">
        <v>85</v>
      </c>
      <c r="BK687" s="239">
        <f>ROUND(I687*H687,2)</f>
        <v>0</v>
      </c>
      <c r="BL687" s="17" t="s">
        <v>207</v>
      </c>
      <c r="BM687" s="238" t="s">
        <v>1554</v>
      </c>
    </row>
    <row r="688" s="12" customFormat="1">
      <c r="A688" s="12"/>
      <c r="B688" s="252"/>
      <c r="C688" s="253"/>
      <c r="D688" s="254" t="s">
        <v>676</v>
      </c>
      <c r="E688" s="255" t="s">
        <v>1</v>
      </c>
      <c r="F688" s="256" t="s">
        <v>1555</v>
      </c>
      <c r="G688" s="253"/>
      <c r="H688" s="257">
        <v>220.685</v>
      </c>
      <c r="I688" s="258"/>
      <c r="J688" s="253"/>
      <c r="K688" s="253"/>
      <c r="L688" s="259"/>
      <c r="M688" s="260"/>
      <c r="N688" s="261"/>
      <c r="O688" s="261"/>
      <c r="P688" s="261"/>
      <c r="Q688" s="261"/>
      <c r="R688" s="261"/>
      <c r="S688" s="261"/>
      <c r="T688" s="261"/>
      <c r="U688" s="26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T688" s="263" t="s">
        <v>676</v>
      </c>
      <c r="AU688" s="263" t="s">
        <v>87</v>
      </c>
      <c r="AV688" s="12" t="s">
        <v>87</v>
      </c>
      <c r="AW688" s="12" t="s">
        <v>34</v>
      </c>
      <c r="AX688" s="12" t="s">
        <v>77</v>
      </c>
      <c r="AY688" s="263" t="s">
        <v>141</v>
      </c>
    </row>
    <row r="689" s="15" customFormat="1">
      <c r="A689" s="15"/>
      <c r="B689" s="288"/>
      <c r="C689" s="289"/>
      <c r="D689" s="254" t="s">
        <v>676</v>
      </c>
      <c r="E689" s="290" t="s">
        <v>1</v>
      </c>
      <c r="F689" s="291" t="s">
        <v>865</v>
      </c>
      <c r="G689" s="289"/>
      <c r="H689" s="292">
        <v>220.685</v>
      </c>
      <c r="I689" s="293"/>
      <c r="J689" s="289"/>
      <c r="K689" s="289"/>
      <c r="L689" s="294"/>
      <c r="M689" s="295"/>
      <c r="N689" s="296"/>
      <c r="O689" s="296"/>
      <c r="P689" s="296"/>
      <c r="Q689" s="296"/>
      <c r="R689" s="296"/>
      <c r="S689" s="296"/>
      <c r="T689" s="296"/>
      <c r="U689" s="297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98" t="s">
        <v>676</v>
      </c>
      <c r="AU689" s="298" t="s">
        <v>87</v>
      </c>
      <c r="AV689" s="15" t="s">
        <v>156</v>
      </c>
      <c r="AW689" s="15" t="s">
        <v>34</v>
      </c>
      <c r="AX689" s="15" t="s">
        <v>85</v>
      </c>
      <c r="AY689" s="298" t="s">
        <v>141</v>
      </c>
    </row>
    <row r="690" s="2" customFormat="1" ht="16.5" customHeight="1">
      <c r="A690" s="38"/>
      <c r="B690" s="39"/>
      <c r="C690" s="226" t="s">
        <v>1556</v>
      </c>
      <c r="D690" s="226" t="s">
        <v>142</v>
      </c>
      <c r="E690" s="227" t="s">
        <v>1557</v>
      </c>
      <c r="F690" s="228" t="s">
        <v>1558</v>
      </c>
      <c r="G690" s="229" t="s">
        <v>193</v>
      </c>
      <c r="H690" s="230">
        <v>237.30000000000001</v>
      </c>
      <c r="I690" s="231"/>
      <c r="J690" s="232">
        <f>ROUND(I690*H690,2)</f>
        <v>0</v>
      </c>
      <c r="K690" s="233"/>
      <c r="L690" s="44"/>
      <c r="M690" s="234" t="s">
        <v>1</v>
      </c>
      <c r="N690" s="235" t="s">
        <v>42</v>
      </c>
      <c r="O690" s="91"/>
      <c r="P690" s="236">
        <f>O690*H690</f>
        <v>0</v>
      </c>
      <c r="Q690" s="236">
        <v>0</v>
      </c>
      <c r="R690" s="236">
        <f>Q690*H690</f>
        <v>0</v>
      </c>
      <c r="S690" s="236">
        <v>0</v>
      </c>
      <c r="T690" s="236">
        <f>S690*H690</f>
        <v>0</v>
      </c>
      <c r="U690" s="237" t="s">
        <v>1</v>
      </c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8" t="s">
        <v>207</v>
      </c>
      <c r="AT690" s="238" t="s">
        <v>142</v>
      </c>
      <c r="AU690" s="238" t="s">
        <v>87</v>
      </c>
      <c r="AY690" s="17" t="s">
        <v>141</v>
      </c>
      <c r="BE690" s="239">
        <f>IF(N690="základní",J690,0)</f>
        <v>0</v>
      </c>
      <c r="BF690" s="239">
        <f>IF(N690="snížená",J690,0)</f>
        <v>0</v>
      </c>
      <c r="BG690" s="239">
        <f>IF(N690="zákl. přenesená",J690,0)</f>
        <v>0</v>
      </c>
      <c r="BH690" s="239">
        <f>IF(N690="sníž. přenesená",J690,0)</f>
        <v>0</v>
      </c>
      <c r="BI690" s="239">
        <f>IF(N690="nulová",J690,0)</f>
        <v>0</v>
      </c>
      <c r="BJ690" s="17" t="s">
        <v>85</v>
      </c>
      <c r="BK690" s="239">
        <f>ROUND(I690*H690,2)</f>
        <v>0</v>
      </c>
      <c r="BL690" s="17" t="s">
        <v>207</v>
      </c>
      <c r="BM690" s="238" t="s">
        <v>1559</v>
      </c>
    </row>
    <row r="691" s="14" customFormat="1">
      <c r="A691" s="14"/>
      <c r="B691" s="278"/>
      <c r="C691" s="279"/>
      <c r="D691" s="254" t="s">
        <v>676</v>
      </c>
      <c r="E691" s="280" t="s">
        <v>1</v>
      </c>
      <c r="F691" s="281" t="s">
        <v>927</v>
      </c>
      <c r="G691" s="279"/>
      <c r="H691" s="280" t="s">
        <v>1</v>
      </c>
      <c r="I691" s="282"/>
      <c r="J691" s="279"/>
      <c r="K691" s="279"/>
      <c r="L691" s="283"/>
      <c r="M691" s="284"/>
      <c r="N691" s="285"/>
      <c r="O691" s="285"/>
      <c r="P691" s="285"/>
      <c r="Q691" s="285"/>
      <c r="R691" s="285"/>
      <c r="S691" s="285"/>
      <c r="T691" s="285"/>
      <c r="U691" s="286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87" t="s">
        <v>676</v>
      </c>
      <c r="AU691" s="287" t="s">
        <v>87</v>
      </c>
      <c r="AV691" s="14" t="s">
        <v>85</v>
      </c>
      <c r="AW691" s="14" t="s">
        <v>34</v>
      </c>
      <c r="AX691" s="14" t="s">
        <v>77</v>
      </c>
      <c r="AY691" s="287" t="s">
        <v>141</v>
      </c>
    </row>
    <row r="692" s="12" customFormat="1">
      <c r="A692" s="12"/>
      <c r="B692" s="252"/>
      <c r="C692" s="253"/>
      <c r="D692" s="254" t="s">
        <v>676</v>
      </c>
      <c r="E692" s="255" t="s">
        <v>1</v>
      </c>
      <c r="F692" s="256" t="s">
        <v>1048</v>
      </c>
      <c r="G692" s="253"/>
      <c r="H692" s="257">
        <v>83.599999999999994</v>
      </c>
      <c r="I692" s="258"/>
      <c r="J692" s="253"/>
      <c r="K692" s="253"/>
      <c r="L692" s="259"/>
      <c r="M692" s="260"/>
      <c r="N692" s="261"/>
      <c r="O692" s="261"/>
      <c r="P692" s="261"/>
      <c r="Q692" s="261"/>
      <c r="R692" s="261"/>
      <c r="S692" s="261"/>
      <c r="T692" s="261"/>
      <c r="U692" s="26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T692" s="263" t="s">
        <v>676</v>
      </c>
      <c r="AU692" s="263" t="s">
        <v>87</v>
      </c>
      <c r="AV692" s="12" t="s">
        <v>87</v>
      </c>
      <c r="AW692" s="12" t="s">
        <v>34</v>
      </c>
      <c r="AX692" s="12" t="s">
        <v>77</v>
      </c>
      <c r="AY692" s="263" t="s">
        <v>141</v>
      </c>
    </row>
    <row r="693" s="14" customFormat="1">
      <c r="A693" s="14"/>
      <c r="B693" s="278"/>
      <c r="C693" s="279"/>
      <c r="D693" s="254" t="s">
        <v>676</v>
      </c>
      <c r="E693" s="280" t="s">
        <v>1</v>
      </c>
      <c r="F693" s="281" t="s">
        <v>879</v>
      </c>
      <c r="G693" s="279"/>
      <c r="H693" s="280" t="s">
        <v>1</v>
      </c>
      <c r="I693" s="282"/>
      <c r="J693" s="279"/>
      <c r="K693" s="279"/>
      <c r="L693" s="283"/>
      <c r="M693" s="284"/>
      <c r="N693" s="285"/>
      <c r="O693" s="285"/>
      <c r="P693" s="285"/>
      <c r="Q693" s="285"/>
      <c r="R693" s="285"/>
      <c r="S693" s="285"/>
      <c r="T693" s="285"/>
      <c r="U693" s="286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87" t="s">
        <v>676</v>
      </c>
      <c r="AU693" s="287" t="s">
        <v>87</v>
      </c>
      <c r="AV693" s="14" t="s">
        <v>85</v>
      </c>
      <c r="AW693" s="14" t="s">
        <v>34</v>
      </c>
      <c r="AX693" s="14" t="s">
        <v>77</v>
      </c>
      <c r="AY693" s="287" t="s">
        <v>141</v>
      </c>
    </row>
    <row r="694" s="12" customFormat="1">
      <c r="A694" s="12"/>
      <c r="B694" s="252"/>
      <c r="C694" s="253"/>
      <c r="D694" s="254" t="s">
        <v>676</v>
      </c>
      <c r="E694" s="255" t="s">
        <v>1</v>
      </c>
      <c r="F694" s="256" t="s">
        <v>929</v>
      </c>
      <c r="G694" s="253"/>
      <c r="H694" s="257">
        <v>7.9000000000000004</v>
      </c>
      <c r="I694" s="258"/>
      <c r="J694" s="253"/>
      <c r="K694" s="253"/>
      <c r="L694" s="259"/>
      <c r="M694" s="260"/>
      <c r="N694" s="261"/>
      <c r="O694" s="261"/>
      <c r="P694" s="261"/>
      <c r="Q694" s="261"/>
      <c r="R694" s="261"/>
      <c r="S694" s="261"/>
      <c r="T694" s="261"/>
      <c r="U694" s="26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T694" s="263" t="s">
        <v>676</v>
      </c>
      <c r="AU694" s="263" t="s">
        <v>87</v>
      </c>
      <c r="AV694" s="12" t="s">
        <v>87</v>
      </c>
      <c r="AW694" s="12" t="s">
        <v>34</v>
      </c>
      <c r="AX694" s="12" t="s">
        <v>77</v>
      </c>
      <c r="AY694" s="263" t="s">
        <v>141</v>
      </c>
    </row>
    <row r="695" s="14" customFormat="1">
      <c r="A695" s="14"/>
      <c r="B695" s="278"/>
      <c r="C695" s="279"/>
      <c r="D695" s="254" t="s">
        <v>676</v>
      </c>
      <c r="E695" s="280" t="s">
        <v>1</v>
      </c>
      <c r="F695" s="281" t="s">
        <v>881</v>
      </c>
      <c r="G695" s="279"/>
      <c r="H695" s="280" t="s">
        <v>1</v>
      </c>
      <c r="I695" s="282"/>
      <c r="J695" s="279"/>
      <c r="K695" s="279"/>
      <c r="L695" s="283"/>
      <c r="M695" s="284"/>
      <c r="N695" s="285"/>
      <c r="O695" s="285"/>
      <c r="P695" s="285"/>
      <c r="Q695" s="285"/>
      <c r="R695" s="285"/>
      <c r="S695" s="285"/>
      <c r="T695" s="285"/>
      <c r="U695" s="286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87" t="s">
        <v>676</v>
      </c>
      <c r="AU695" s="287" t="s">
        <v>87</v>
      </c>
      <c r="AV695" s="14" t="s">
        <v>85</v>
      </c>
      <c r="AW695" s="14" t="s">
        <v>34</v>
      </c>
      <c r="AX695" s="14" t="s">
        <v>77</v>
      </c>
      <c r="AY695" s="287" t="s">
        <v>141</v>
      </c>
    </row>
    <row r="696" s="12" customFormat="1">
      <c r="A696" s="12"/>
      <c r="B696" s="252"/>
      <c r="C696" s="253"/>
      <c r="D696" s="254" t="s">
        <v>676</v>
      </c>
      <c r="E696" s="255" t="s">
        <v>1</v>
      </c>
      <c r="F696" s="256" t="s">
        <v>930</v>
      </c>
      <c r="G696" s="253"/>
      <c r="H696" s="257">
        <v>34.799999999999997</v>
      </c>
      <c r="I696" s="258"/>
      <c r="J696" s="253"/>
      <c r="K696" s="253"/>
      <c r="L696" s="259"/>
      <c r="M696" s="260"/>
      <c r="N696" s="261"/>
      <c r="O696" s="261"/>
      <c r="P696" s="261"/>
      <c r="Q696" s="261"/>
      <c r="R696" s="261"/>
      <c r="S696" s="261"/>
      <c r="T696" s="261"/>
      <c r="U696" s="26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T696" s="263" t="s">
        <v>676</v>
      </c>
      <c r="AU696" s="263" t="s">
        <v>87</v>
      </c>
      <c r="AV696" s="12" t="s">
        <v>87</v>
      </c>
      <c r="AW696" s="12" t="s">
        <v>34</v>
      </c>
      <c r="AX696" s="12" t="s">
        <v>77</v>
      </c>
      <c r="AY696" s="263" t="s">
        <v>141</v>
      </c>
    </row>
    <row r="697" s="14" customFormat="1">
      <c r="A697" s="14"/>
      <c r="B697" s="278"/>
      <c r="C697" s="279"/>
      <c r="D697" s="254" t="s">
        <v>676</v>
      </c>
      <c r="E697" s="280" t="s">
        <v>1</v>
      </c>
      <c r="F697" s="281" t="s">
        <v>931</v>
      </c>
      <c r="G697" s="279"/>
      <c r="H697" s="280" t="s">
        <v>1</v>
      </c>
      <c r="I697" s="282"/>
      <c r="J697" s="279"/>
      <c r="K697" s="279"/>
      <c r="L697" s="283"/>
      <c r="M697" s="284"/>
      <c r="N697" s="285"/>
      <c r="O697" s="285"/>
      <c r="P697" s="285"/>
      <c r="Q697" s="285"/>
      <c r="R697" s="285"/>
      <c r="S697" s="285"/>
      <c r="T697" s="285"/>
      <c r="U697" s="286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87" t="s">
        <v>676</v>
      </c>
      <c r="AU697" s="287" t="s">
        <v>87</v>
      </c>
      <c r="AV697" s="14" t="s">
        <v>85</v>
      </c>
      <c r="AW697" s="14" t="s">
        <v>34</v>
      </c>
      <c r="AX697" s="14" t="s">
        <v>77</v>
      </c>
      <c r="AY697" s="287" t="s">
        <v>141</v>
      </c>
    </row>
    <row r="698" s="12" customFormat="1">
      <c r="A698" s="12"/>
      <c r="B698" s="252"/>
      <c r="C698" s="253"/>
      <c r="D698" s="254" t="s">
        <v>676</v>
      </c>
      <c r="E698" s="255" t="s">
        <v>1</v>
      </c>
      <c r="F698" s="256" t="s">
        <v>932</v>
      </c>
      <c r="G698" s="253"/>
      <c r="H698" s="257">
        <v>34.700000000000003</v>
      </c>
      <c r="I698" s="258"/>
      <c r="J698" s="253"/>
      <c r="K698" s="253"/>
      <c r="L698" s="259"/>
      <c r="M698" s="260"/>
      <c r="N698" s="261"/>
      <c r="O698" s="261"/>
      <c r="P698" s="261"/>
      <c r="Q698" s="261"/>
      <c r="R698" s="261"/>
      <c r="S698" s="261"/>
      <c r="T698" s="261"/>
      <c r="U698" s="26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T698" s="263" t="s">
        <v>676</v>
      </c>
      <c r="AU698" s="263" t="s">
        <v>87</v>
      </c>
      <c r="AV698" s="12" t="s">
        <v>87</v>
      </c>
      <c r="AW698" s="12" t="s">
        <v>34</v>
      </c>
      <c r="AX698" s="12" t="s">
        <v>77</v>
      </c>
      <c r="AY698" s="263" t="s">
        <v>141</v>
      </c>
    </row>
    <row r="699" s="14" customFormat="1">
      <c r="A699" s="14"/>
      <c r="B699" s="278"/>
      <c r="C699" s="279"/>
      <c r="D699" s="254" t="s">
        <v>676</v>
      </c>
      <c r="E699" s="280" t="s">
        <v>1</v>
      </c>
      <c r="F699" s="281" t="s">
        <v>885</v>
      </c>
      <c r="G699" s="279"/>
      <c r="H699" s="280" t="s">
        <v>1</v>
      </c>
      <c r="I699" s="282"/>
      <c r="J699" s="279"/>
      <c r="K699" s="279"/>
      <c r="L699" s="283"/>
      <c r="M699" s="284"/>
      <c r="N699" s="285"/>
      <c r="O699" s="285"/>
      <c r="P699" s="285"/>
      <c r="Q699" s="285"/>
      <c r="R699" s="285"/>
      <c r="S699" s="285"/>
      <c r="T699" s="285"/>
      <c r="U699" s="286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87" t="s">
        <v>676</v>
      </c>
      <c r="AU699" s="287" t="s">
        <v>87</v>
      </c>
      <c r="AV699" s="14" t="s">
        <v>85</v>
      </c>
      <c r="AW699" s="14" t="s">
        <v>34</v>
      </c>
      <c r="AX699" s="14" t="s">
        <v>77</v>
      </c>
      <c r="AY699" s="287" t="s">
        <v>141</v>
      </c>
    </row>
    <row r="700" s="12" customFormat="1">
      <c r="A700" s="12"/>
      <c r="B700" s="252"/>
      <c r="C700" s="253"/>
      <c r="D700" s="254" t="s">
        <v>676</v>
      </c>
      <c r="E700" s="255" t="s">
        <v>1</v>
      </c>
      <c r="F700" s="256" t="s">
        <v>933</v>
      </c>
      <c r="G700" s="253"/>
      <c r="H700" s="257">
        <v>11.6</v>
      </c>
      <c r="I700" s="258"/>
      <c r="J700" s="253"/>
      <c r="K700" s="253"/>
      <c r="L700" s="259"/>
      <c r="M700" s="260"/>
      <c r="N700" s="261"/>
      <c r="O700" s="261"/>
      <c r="P700" s="261"/>
      <c r="Q700" s="261"/>
      <c r="R700" s="261"/>
      <c r="S700" s="261"/>
      <c r="T700" s="261"/>
      <c r="U700" s="26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T700" s="263" t="s">
        <v>676</v>
      </c>
      <c r="AU700" s="263" t="s">
        <v>87</v>
      </c>
      <c r="AV700" s="12" t="s">
        <v>87</v>
      </c>
      <c r="AW700" s="12" t="s">
        <v>34</v>
      </c>
      <c r="AX700" s="12" t="s">
        <v>77</v>
      </c>
      <c r="AY700" s="263" t="s">
        <v>141</v>
      </c>
    </row>
    <row r="701" s="14" customFormat="1">
      <c r="A701" s="14"/>
      <c r="B701" s="278"/>
      <c r="C701" s="279"/>
      <c r="D701" s="254" t="s">
        <v>676</v>
      </c>
      <c r="E701" s="280" t="s">
        <v>1</v>
      </c>
      <c r="F701" s="281" t="s">
        <v>934</v>
      </c>
      <c r="G701" s="279"/>
      <c r="H701" s="280" t="s">
        <v>1</v>
      </c>
      <c r="I701" s="282"/>
      <c r="J701" s="279"/>
      <c r="K701" s="279"/>
      <c r="L701" s="283"/>
      <c r="M701" s="284"/>
      <c r="N701" s="285"/>
      <c r="O701" s="285"/>
      <c r="P701" s="285"/>
      <c r="Q701" s="285"/>
      <c r="R701" s="285"/>
      <c r="S701" s="285"/>
      <c r="T701" s="285"/>
      <c r="U701" s="286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87" t="s">
        <v>676</v>
      </c>
      <c r="AU701" s="287" t="s">
        <v>87</v>
      </c>
      <c r="AV701" s="14" t="s">
        <v>85</v>
      </c>
      <c r="AW701" s="14" t="s">
        <v>34</v>
      </c>
      <c r="AX701" s="14" t="s">
        <v>77</v>
      </c>
      <c r="AY701" s="287" t="s">
        <v>141</v>
      </c>
    </row>
    <row r="702" s="12" customFormat="1">
      <c r="A702" s="12"/>
      <c r="B702" s="252"/>
      <c r="C702" s="253"/>
      <c r="D702" s="254" t="s">
        <v>676</v>
      </c>
      <c r="E702" s="255" t="s">
        <v>1</v>
      </c>
      <c r="F702" s="256" t="s">
        <v>935</v>
      </c>
      <c r="G702" s="253"/>
      <c r="H702" s="257">
        <v>27.600000000000001</v>
      </c>
      <c r="I702" s="258"/>
      <c r="J702" s="253"/>
      <c r="K702" s="253"/>
      <c r="L702" s="259"/>
      <c r="M702" s="260"/>
      <c r="N702" s="261"/>
      <c r="O702" s="261"/>
      <c r="P702" s="261"/>
      <c r="Q702" s="261"/>
      <c r="R702" s="261"/>
      <c r="S702" s="261"/>
      <c r="T702" s="261"/>
      <c r="U702" s="26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T702" s="263" t="s">
        <v>676</v>
      </c>
      <c r="AU702" s="263" t="s">
        <v>87</v>
      </c>
      <c r="AV702" s="12" t="s">
        <v>87</v>
      </c>
      <c r="AW702" s="12" t="s">
        <v>34</v>
      </c>
      <c r="AX702" s="12" t="s">
        <v>77</v>
      </c>
      <c r="AY702" s="263" t="s">
        <v>141</v>
      </c>
    </row>
    <row r="703" s="14" customFormat="1">
      <c r="A703" s="14"/>
      <c r="B703" s="278"/>
      <c r="C703" s="279"/>
      <c r="D703" s="254" t="s">
        <v>676</v>
      </c>
      <c r="E703" s="280" t="s">
        <v>1</v>
      </c>
      <c r="F703" s="281" t="s">
        <v>936</v>
      </c>
      <c r="G703" s="279"/>
      <c r="H703" s="280" t="s">
        <v>1</v>
      </c>
      <c r="I703" s="282"/>
      <c r="J703" s="279"/>
      <c r="K703" s="279"/>
      <c r="L703" s="283"/>
      <c r="M703" s="284"/>
      <c r="N703" s="285"/>
      <c r="O703" s="285"/>
      <c r="P703" s="285"/>
      <c r="Q703" s="285"/>
      <c r="R703" s="285"/>
      <c r="S703" s="285"/>
      <c r="T703" s="285"/>
      <c r="U703" s="286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87" t="s">
        <v>676</v>
      </c>
      <c r="AU703" s="287" t="s">
        <v>87</v>
      </c>
      <c r="AV703" s="14" t="s">
        <v>85</v>
      </c>
      <c r="AW703" s="14" t="s">
        <v>34</v>
      </c>
      <c r="AX703" s="14" t="s">
        <v>77</v>
      </c>
      <c r="AY703" s="287" t="s">
        <v>141</v>
      </c>
    </row>
    <row r="704" s="12" customFormat="1">
      <c r="A704" s="12"/>
      <c r="B704" s="252"/>
      <c r="C704" s="253"/>
      <c r="D704" s="254" t="s">
        <v>676</v>
      </c>
      <c r="E704" s="255" t="s">
        <v>1</v>
      </c>
      <c r="F704" s="256" t="s">
        <v>937</v>
      </c>
      <c r="G704" s="253"/>
      <c r="H704" s="257">
        <v>37.100000000000001</v>
      </c>
      <c r="I704" s="258"/>
      <c r="J704" s="253"/>
      <c r="K704" s="253"/>
      <c r="L704" s="259"/>
      <c r="M704" s="260"/>
      <c r="N704" s="261"/>
      <c r="O704" s="261"/>
      <c r="P704" s="261"/>
      <c r="Q704" s="261"/>
      <c r="R704" s="261"/>
      <c r="S704" s="261"/>
      <c r="T704" s="261"/>
      <c r="U704" s="26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T704" s="263" t="s">
        <v>676</v>
      </c>
      <c r="AU704" s="263" t="s">
        <v>87</v>
      </c>
      <c r="AV704" s="12" t="s">
        <v>87</v>
      </c>
      <c r="AW704" s="12" t="s">
        <v>34</v>
      </c>
      <c r="AX704" s="12" t="s">
        <v>77</v>
      </c>
      <c r="AY704" s="263" t="s">
        <v>141</v>
      </c>
    </row>
    <row r="705" s="15" customFormat="1">
      <c r="A705" s="15"/>
      <c r="B705" s="288"/>
      <c r="C705" s="289"/>
      <c r="D705" s="254" t="s">
        <v>676</v>
      </c>
      <c r="E705" s="290" t="s">
        <v>1</v>
      </c>
      <c r="F705" s="291" t="s">
        <v>865</v>
      </c>
      <c r="G705" s="289"/>
      <c r="H705" s="292">
        <v>237.29999999999998</v>
      </c>
      <c r="I705" s="293"/>
      <c r="J705" s="289"/>
      <c r="K705" s="289"/>
      <c r="L705" s="294"/>
      <c r="M705" s="295"/>
      <c r="N705" s="296"/>
      <c r="O705" s="296"/>
      <c r="P705" s="296"/>
      <c r="Q705" s="296"/>
      <c r="R705" s="296"/>
      <c r="S705" s="296"/>
      <c r="T705" s="296"/>
      <c r="U705" s="297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98" t="s">
        <v>676</v>
      </c>
      <c r="AU705" s="298" t="s">
        <v>87</v>
      </c>
      <c r="AV705" s="15" t="s">
        <v>156</v>
      </c>
      <c r="AW705" s="15" t="s">
        <v>34</v>
      </c>
      <c r="AX705" s="15" t="s">
        <v>85</v>
      </c>
      <c r="AY705" s="298" t="s">
        <v>141</v>
      </c>
    </row>
    <row r="706" s="2" customFormat="1" ht="21.75" customHeight="1">
      <c r="A706" s="38"/>
      <c r="B706" s="39"/>
      <c r="C706" s="226" t="s">
        <v>1560</v>
      </c>
      <c r="D706" s="226" t="s">
        <v>142</v>
      </c>
      <c r="E706" s="227" t="s">
        <v>1561</v>
      </c>
      <c r="F706" s="228" t="s">
        <v>1562</v>
      </c>
      <c r="G706" s="229" t="s">
        <v>193</v>
      </c>
      <c r="H706" s="230">
        <v>82.962000000000003</v>
      </c>
      <c r="I706" s="231"/>
      <c r="J706" s="232">
        <f>ROUND(I706*H706,2)</f>
        <v>0</v>
      </c>
      <c r="K706" s="233"/>
      <c r="L706" s="44"/>
      <c r="M706" s="234" t="s">
        <v>1</v>
      </c>
      <c r="N706" s="235" t="s">
        <v>42</v>
      </c>
      <c r="O706" s="91"/>
      <c r="P706" s="236">
        <f>O706*H706</f>
        <v>0</v>
      </c>
      <c r="Q706" s="236">
        <v>0</v>
      </c>
      <c r="R706" s="236">
        <f>Q706*H706</f>
        <v>0</v>
      </c>
      <c r="S706" s="236">
        <v>0</v>
      </c>
      <c r="T706" s="236">
        <f>S706*H706</f>
        <v>0</v>
      </c>
      <c r="U706" s="237" t="s">
        <v>1</v>
      </c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38" t="s">
        <v>207</v>
      </c>
      <c r="AT706" s="238" t="s">
        <v>142</v>
      </c>
      <c r="AU706" s="238" t="s">
        <v>87</v>
      </c>
      <c r="AY706" s="17" t="s">
        <v>141</v>
      </c>
      <c r="BE706" s="239">
        <f>IF(N706="základní",J706,0)</f>
        <v>0</v>
      </c>
      <c r="BF706" s="239">
        <f>IF(N706="snížená",J706,0)</f>
        <v>0</v>
      </c>
      <c r="BG706" s="239">
        <f>IF(N706="zákl. přenesená",J706,0)</f>
        <v>0</v>
      </c>
      <c r="BH706" s="239">
        <f>IF(N706="sníž. přenesená",J706,0)</f>
        <v>0</v>
      </c>
      <c r="BI706" s="239">
        <f>IF(N706="nulová",J706,0)</f>
        <v>0</v>
      </c>
      <c r="BJ706" s="17" t="s">
        <v>85</v>
      </c>
      <c r="BK706" s="239">
        <f>ROUND(I706*H706,2)</f>
        <v>0</v>
      </c>
      <c r="BL706" s="17" t="s">
        <v>207</v>
      </c>
      <c r="BM706" s="238" t="s">
        <v>1563</v>
      </c>
    </row>
    <row r="707" s="14" customFormat="1">
      <c r="A707" s="14"/>
      <c r="B707" s="278"/>
      <c r="C707" s="279"/>
      <c r="D707" s="254" t="s">
        <v>676</v>
      </c>
      <c r="E707" s="280" t="s">
        <v>1</v>
      </c>
      <c r="F707" s="281" t="s">
        <v>945</v>
      </c>
      <c r="G707" s="279"/>
      <c r="H707" s="280" t="s">
        <v>1</v>
      </c>
      <c r="I707" s="282"/>
      <c r="J707" s="279"/>
      <c r="K707" s="279"/>
      <c r="L707" s="283"/>
      <c r="M707" s="284"/>
      <c r="N707" s="285"/>
      <c r="O707" s="285"/>
      <c r="P707" s="285"/>
      <c r="Q707" s="285"/>
      <c r="R707" s="285"/>
      <c r="S707" s="285"/>
      <c r="T707" s="285"/>
      <c r="U707" s="286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87" t="s">
        <v>676</v>
      </c>
      <c r="AU707" s="287" t="s">
        <v>87</v>
      </c>
      <c r="AV707" s="14" t="s">
        <v>85</v>
      </c>
      <c r="AW707" s="14" t="s">
        <v>34</v>
      </c>
      <c r="AX707" s="14" t="s">
        <v>77</v>
      </c>
      <c r="AY707" s="287" t="s">
        <v>141</v>
      </c>
    </row>
    <row r="708" s="12" customFormat="1">
      <c r="A708" s="12"/>
      <c r="B708" s="252"/>
      <c r="C708" s="253"/>
      <c r="D708" s="254" t="s">
        <v>676</v>
      </c>
      <c r="E708" s="255" t="s">
        <v>1</v>
      </c>
      <c r="F708" s="256" t="s">
        <v>946</v>
      </c>
      <c r="G708" s="253"/>
      <c r="H708" s="257">
        <v>24.82</v>
      </c>
      <c r="I708" s="258"/>
      <c r="J708" s="253"/>
      <c r="K708" s="253"/>
      <c r="L708" s="259"/>
      <c r="M708" s="260"/>
      <c r="N708" s="261"/>
      <c r="O708" s="261"/>
      <c r="P708" s="261"/>
      <c r="Q708" s="261"/>
      <c r="R708" s="261"/>
      <c r="S708" s="261"/>
      <c r="T708" s="261"/>
      <c r="U708" s="26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T708" s="263" t="s">
        <v>676</v>
      </c>
      <c r="AU708" s="263" t="s">
        <v>87</v>
      </c>
      <c r="AV708" s="12" t="s">
        <v>87</v>
      </c>
      <c r="AW708" s="12" t="s">
        <v>34</v>
      </c>
      <c r="AX708" s="12" t="s">
        <v>77</v>
      </c>
      <c r="AY708" s="263" t="s">
        <v>141</v>
      </c>
    </row>
    <row r="709" s="14" customFormat="1">
      <c r="A709" s="14"/>
      <c r="B709" s="278"/>
      <c r="C709" s="279"/>
      <c r="D709" s="254" t="s">
        <v>676</v>
      </c>
      <c r="E709" s="280" t="s">
        <v>1</v>
      </c>
      <c r="F709" s="281" t="s">
        <v>887</v>
      </c>
      <c r="G709" s="279"/>
      <c r="H709" s="280" t="s">
        <v>1</v>
      </c>
      <c r="I709" s="282"/>
      <c r="J709" s="279"/>
      <c r="K709" s="279"/>
      <c r="L709" s="283"/>
      <c r="M709" s="284"/>
      <c r="N709" s="285"/>
      <c r="O709" s="285"/>
      <c r="P709" s="285"/>
      <c r="Q709" s="285"/>
      <c r="R709" s="285"/>
      <c r="S709" s="285"/>
      <c r="T709" s="285"/>
      <c r="U709" s="286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87" t="s">
        <v>676</v>
      </c>
      <c r="AU709" s="287" t="s">
        <v>87</v>
      </c>
      <c r="AV709" s="14" t="s">
        <v>85</v>
      </c>
      <c r="AW709" s="14" t="s">
        <v>34</v>
      </c>
      <c r="AX709" s="14" t="s">
        <v>77</v>
      </c>
      <c r="AY709" s="287" t="s">
        <v>141</v>
      </c>
    </row>
    <row r="710" s="12" customFormat="1">
      <c r="A710" s="12"/>
      <c r="B710" s="252"/>
      <c r="C710" s="253"/>
      <c r="D710" s="254" t="s">
        <v>676</v>
      </c>
      <c r="E710" s="255" t="s">
        <v>1</v>
      </c>
      <c r="F710" s="256" t="s">
        <v>947</v>
      </c>
      <c r="G710" s="253"/>
      <c r="H710" s="257">
        <v>24.850000000000001</v>
      </c>
      <c r="I710" s="258"/>
      <c r="J710" s="253"/>
      <c r="K710" s="253"/>
      <c r="L710" s="259"/>
      <c r="M710" s="260"/>
      <c r="N710" s="261"/>
      <c r="O710" s="261"/>
      <c r="P710" s="261"/>
      <c r="Q710" s="261"/>
      <c r="R710" s="261"/>
      <c r="S710" s="261"/>
      <c r="T710" s="261"/>
      <c r="U710" s="26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T710" s="263" t="s">
        <v>676</v>
      </c>
      <c r="AU710" s="263" t="s">
        <v>87</v>
      </c>
      <c r="AV710" s="12" t="s">
        <v>87</v>
      </c>
      <c r="AW710" s="12" t="s">
        <v>34</v>
      </c>
      <c r="AX710" s="12" t="s">
        <v>77</v>
      </c>
      <c r="AY710" s="263" t="s">
        <v>141</v>
      </c>
    </row>
    <row r="711" s="14" customFormat="1">
      <c r="A711" s="14"/>
      <c r="B711" s="278"/>
      <c r="C711" s="279"/>
      <c r="D711" s="254" t="s">
        <v>676</v>
      </c>
      <c r="E711" s="280" t="s">
        <v>1</v>
      </c>
      <c r="F711" s="281" t="s">
        <v>931</v>
      </c>
      <c r="G711" s="279"/>
      <c r="H711" s="280" t="s">
        <v>1</v>
      </c>
      <c r="I711" s="282"/>
      <c r="J711" s="279"/>
      <c r="K711" s="279"/>
      <c r="L711" s="283"/>
      <c r="M711" s="284"/>
      <c r="N711" s="285"/>
      <c r="O711" s="285"/>
      <c r="P711" s="285"/>
      <c r="Q711" s="285"/>
      <c r="R711" s="285"/>
      <c r="S711" s="285"/>
      <c r="T711" s="285"/>
      <c r="U711" s="286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87" t="s">
        <v>676</v>
      </c>
      <c r="AU711" s="287" t="s">
        <v>87</v>
      </c>
      <c r="AV711" s="14" t="s">
        <v>85</v>
      </c>
      <c r="AW711" s="14" t="s">
        <v>34</v>
      </c>
      <c r="AX711" s="14" t="s">
        <v>77</v>
      </c>
      <c r="AY711" s="287" t="s">
        <v>141</v>
      </c>
    </row>
    <row r="712" s="12" customFormat="1">
      <c r="A712" s="12"/>
      <c r="B712" s="252"/>
      <c r="C712" s="253"/>
      <c r="D712" s="254" t="s">
        <v>676</v>
      </c>
      <c r="E712" s="255" t="s">
        <v>1</v>
      </c>
      <c r="F712" s="256" t="s">
        <v>948</v>
      </c>
      <c r="G712" s="253"/>
      <c r="H712" s="257">
        <v>24.033000000000001</v>
      </c>
      <c r="I712" s="258"/>
      <c r="J712" s="253"/>
      <c r="K712" s="253"/>
      <c r="L712" s="259"/>
      <c r="M712" s="260"/>
      <c r="N712" s="261"/>
      <c r="O712" s="261"/>
      <c r="P712" s="261"/>
      <c r="Q712" s="261"/>
      <c r="R712" s="261"/>
      <c r="S712" s="261"/>
      <c r="T712" s="261"/>
      <c r="U712" s="26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T712" s="263" t="s">
        <v>676</v>
      </c>
      <c r="AU712" s="263" t="s">
        <v>87</v>
      </c>
      <c r="AV712" s="12" t="s">
        <v>87</v>
      </c>
      <c r="AW712" s="12" t="s">
        <v>34</v>
      </c>
      <c r="AX712" s="12" t="s">
        <v>77</v>
      </c>
      <c r="AY712" s="263" t="s">
        <v>141</v>
      </c>
    </row>
    <row r="713" s="14" customFormat="1">
      <c r="A713" s="14"/>
      <c r="B713" s="278"/>
      <c r="C713" s="279"/>
      <c r="D713" s="254" t="s">
        <v>676</v>
      </c>
      <c r="E713" s="280" t="s">
        <v>1</v>
      </c>
      <c r="F713" s="281" t="s">
        <v>936</v>
      </c>
      <c r="G713" s="279"/>
      <c r="H713" s="280" t="s">
        <v>1</v>
      </c>
      <c r="I713" s="282"/>
      <c r="J713" s="279"/>
      <c r="K713" s="279"/>
      <c r="L713" s="283"/>
      <c r="M713" s="284"/>
      <c r="N713" s="285"/>
      <c r="O713" s="285"/>
      <c r="P713" s="285"/>
      <c r="Q713" s="285"/>
      <c r="R713" s="285"/>
      <c r="S713" s="285"/>
      <c r="T713" s="285"/>
      <c r="U713" s="286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87" t="s">
        <v>676</v>
      </c>
      <c r="AU713" s="287" t="s">
        <v>87</v>
      </c>
      <c r="AV713" s="14" t="s">
        <v>85</v>
      </c>
      <c r="AW713" s="14" t="s">
        <v>34</v>
      </c>
      <c r="AX713" s="14" t="s">
        <v>77</v>
      </c>
      <c r="AY713" s="287" t="s">
        <v>141</v>
      </c>
    </row>
    <row r="714" s="12" customFormat="1">
      <c r="A714" s="12"/>
      <c r="B714" s="252"/>
      <c r="C714" s="253"/>
      <c r="D714" s="254" t="s">
        <v>676</v>
      </c>
      <c r="E714" s="255" t="s">
        <v>1</v>
      </c>
      <c r="F714" s="256" t="s">
        <v>1564</v>
      </c>
      <c r="G714" s="253"/>
      <c r="H714" s="257">
        <v>9.2590000000000003</v>
      </c>
      <c r="I714" s="258"/>
      <c r="J714" s="253"/>
      <c r="K714" s="253"/>
      <c r="L714" s="259"/>
      <c r="M714" s="260"/>
      <c r="N714" s="261"/>
      <c r="O714" s="261"/>
      <c r="P714" s="261"/>
      <c r="Q714" s="261"/>
      <c r="R714" s="261"/>
      <c r="S714" s="261"/>
      <c r="T714" s="261"/>
      <c r="U714" s="26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T714" s="263" t="s">
        <v>676</v>
      </c>
      <c r="AU714" s="263" t="s">
        <v>87</v>
      </c>
      <c r="AV714" s="12" t="s">
        <v>87</v>
      </c>
      <c r="AW714" s="12" t="s">
        <v>34</v>
      </c>
      <c r="AX714" s="12" t="s">
        <v>77</v>
      </c>
      <c r="AY714" s="263" t="s">
        <v>141</v>
      </c>
    </row>
    <row r="715" s="15" customFormat="1">
      <c r="A715" s="15"/>
      <c r="B715" s="288"/>
      <c r="C715" s="289"/>
      <c r="D715" s="254" t="s">
        <v>676</v>
      </c>
      <c r="E715" s="290" t="s">
        <v>1</v>
      </c>
      <c r="F715" s="291" t="s">
        <v>865</v>
      </c>
      <c r="G715" s="289"/>
      <c r="H715" s="292">
        <v>82.962000000000003</v>
      </c>
      <c r="I715" s="293"/>
      <c r="J715" s="289"/>
      <c r="K715" s="289"/>
      <c r="L715" s="294"/>
      <c r="M715" s="295"/>
      <c r="N715" s="296"/>
      <c r="O715" s="296"/>
      <c r="P715" s="296"/>
      <c r="Q715" s="296"/>
      <c r="R715" s="296"/>
      <c r="S715" s="296"/>
      <c r="T715" s="296"/>
      <c r="U715" s="297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98" t="s">
        <v>676</v>
      </c>
      <c r="AU715" s="298" t="s">
        <v>87</v>
      </c>
      <c r="AV715" s="15" t="s">
        <v>156</v>
      </c>
      <c r="AW715" s="15" t="s">
        <v>34</v>
      </c>
      <c r="AX715" s="15" t="s">
        <v>85</v>
      </c>
      <c r="AY715" s="298" t="s">
        <v>141</v>
      </c>
    </row>
    <row r="716" s="2" customFormat="1" ht="16.5" customHeight="1">
      <c r="A716" s="38"/>
      <c r="B716" s="39"/>
      <c r="C716" s="241" t="s">
        <v>1565</v>
      </c>
      <c r="D716" s="241" t="s">
        <v>532</v>
      </c>
      <c r="E716" s="242" t="s">
        <v>1566</v>
      </c>
      <c r="F716" s="243" t="s">
        <v>1567</v>
      </c>
      <c r="G716" s="244" t="s">
        <v>193</v>
      </c>
      <c r="H716" s="245">
        <v>344.72000000000003</v>
      </c>
      <c r="I716" s="246"/>
      <c r="J716" s="247">
        <f>ROUND(I716*H716,2)</f>
        <v>0</v>
      </c>
      <c r="K716" s="248"/>
      <c r="L716" s="249"/>
      <c r="M716" s="250" t="s">
        <v>1</v>
      </c>
      <c r="N716" s="251" t="s">
        <v>42</v>
      </c>
      <c r="O716" s="91"/>
      <c r="P716" s="236">
        <f>O716*H716</f>
        <v>0</v>
      </c>
      <c r="Q716" s="236">
        <v>0</v>
      </c>
      <c r="R716" s="236">
        <f>Q716*H716</f>
        <v>0</v>
      </c>
      <c r="S716" s="236">
        <v>0</v>
      </c>
      <c r="T716" s="236">
        <f>S716*H716</f>
        <v>0</v>
      </c>
      <c r="U716" s="237" t="s">
        <v>1</v>
      </c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8" t="s">
        <v>276</v>
      </c>
      <c r="AT716" s="238" t="s">
        <v>532</v>
      </c>
      <c r="AU716" s="238" t="s">
        <v>87</v>
      </c>
      <c r="AY716" s="17" t="s">
        <v>141</v>
      </c>
      <c r="BE716" s="239">
        <f>IF(N716="základní",J716,0)</f>
        <v>0</v>
      </c>
      <c r="BF716" s="239">
        <f>IF(N716="snížená",J716,0)</f>
        <v>0</v>
      </c>
      <c r="BG716" s="239">
        <f>IF(N716="zákl. přenesená",J716,0)</f>
        <v>0</v>
      </c>
      <c r="BH716" s="239">
        <f>IF(N716="sníž. přenesená",J716,0)</f>
        <v>0</v>
      </c>
      <c r="BI716" s="239">
        <f>IF(N716="nulová",J716,0)</f>
        <v>0</v>
      </c>
      <c r="BJ716" s="17" t="s">
        <v>85</v>
      </c>
      <c r="BK716" s="239">
        <f>ROUND(I716*H716,2)</f>
        <v>0</v>
      </c>
      <c r="BL716" s="17" t="s">
        <v>207</v>
      </c>
      <c r="BM716" s="238" t="s">
        <v>1568</v>
      </c>
    </row>
    <row r="717" s="2" customFormat="1" ht="21.75" customHeight="1">
      <c r="A717" s="38"/>
      <c r="B717" s="39"/>
      <c r="C717" s="226" t="s">
        <v>1569</v>
      </c>
      <c r="D717" s="226" t="s">
        <v>142</v>
      </c>
      <c r="E717" s="227" t="s">
        <v>1570</v>
      </c>
      <c r="F717" s="228" t="s">
        <v>745</v>
      </c>
      <c r="G717" s="229" t="s">
        <v>193</v>
      </c>
      <c r="H717" s="230">
        <v>748.86599999999999</v>
      </c>
      <c r="I717" s="231"/>
      <c r="J717" s="232">
        <f>ROUND(I717*H717,2)</f>
        <v>0</v>
      </c>
      <c r="K717" s="233"/>
      <c r="L717" s="44"/>
      <c r="M717" s="234" t="s">
        <v>1</v>
      </c>
      <c r="N717" s="235" t="s">
        <v>42</v>
      </c>
      <c r="O717" s="91"/>
      <c r="P717" s="236">
        <f>O717*H717</f>
        <v>0</v>
      </c>
      <c r="Q717" s="236">
        <v>0</v>
      </c>
      <c r="R717" s="236">
        <f>Q717*H717</f>
        <v>0</v>
      </c>
      <c r="S717" s="236">
        <v>0</v>
      </c>
      <c r="T717" s="236">
        <f>S717*H717</f>
        <v>0</v>
      </c>
      <c r="U717" s="237" t="s">
        <v>1</v>
      </c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38" t="s">
        <v>207</v>
      </c>
      <c r="AT717" s="238" t="s">
        <v>142</v>
      </c>
      <c r="AU717" s="238" t="s">
        <v>87</v>
      </c>
      <c r="AY717" s="17" t="s">
        <v>141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7" t="s">
        <v>85</v>
      </c>
      <c r="BK717" s="239">
        <f>ROUND(I717*H717,2)</f>
        <v>0</v>
      </c>
      <c r="BL717" s="17" t="s">
        <v>207</v>
      </c>
      <c r="BM717" s="238" t="s">
        <v>1571</v>
      </c>
    </row>
    <row r="718" s="2" customFormat="1" ht="21.75" customHeight="1">
      <c r="A718" s="38"/>
      <c r="B718" s="39"/>
      <c r="C718" s="226" t="s">
        <v>1572</v>
      </c>
      <c r="D718" s="226" t="s">
        <v>142</v>
      </c>
      <c r="E718" s="227" t="s">
        <v>1573</v>
      </c>
      <c r="F718" s="228" t="s">
        <v>749</v>
      </c>
      <c r="G718" s="229" t="s">
        <v>193</v>
      </c>
      <c r="H718" s="230">
        <v>748.86599999999999</v>
      </c>
      <c r="I718" s="231"/>
      <c r="J718" s="232">
        <f>ROUND(I718*H718,2)</f>
        <v>0</v>
      </c>
      <c r="K718" s="233"/>
      <c r="L718" s="44"/>
      <c r="M718" s="234" t="s">
        <v>1</v>
      </c>
      <c r="N718" s="235" t="s">
        <v>42</v>
      </c>
      <c r="O718" s="91"/>
      <c r="P718" s="236">
        <f>O718*H718</f>
        <v>0</v>
      </c>
      <c r="Q718" s="236">
        <v>0</v>
      </c>
      <c r="R718" s="236">
        <f>Q718*H718</f>
        <v>0</v>
      </c>
      <c r="S718" s="236">
        <v>0</v>
      </c>
      <c r="T718" s="236">
        <f>S718*H718</f>
        <v>0</v>
      </c>
      <c r="U718" s="237" t="s">
        <v>1</v>
      </c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38" t="s">
        <v>207</v>
      </c>
      <c r="AT718" s="238" t="s">
        <v>142</v>
      </c>
      <c r="AU718" s="238" t="s">
        <v>87</v>
      </c>
      <c r="AY718" s="17" t="s">
        <v>141</v>
      </c>
      <c r="BE718" s="239">
        <f>IF(N718="základní",J718,0)</f>
        <v>0</v>
      </c>
      <c r="BF718" s="239">
        <f>IF(N718="snížená",J718,0)</f>
        <v>0</v>
      </c>
      <c r="BG718" s="239">
        <f>IF(N718="zákl. přenesená",J718,0)</f>
        <v>0</v>
      </c>
      <c r="BH718" s="239">
        <f>IF(N718="sníž. přenesená",J718,0)</f>
        <v>0</v>
      </c>
      <c r="BI718" s="239">
        <f>IF(N718="nulová",J718,0)</f>
        <v>0</v>
      </c>
      <c r="BJ718" s="17" t="s">
        <v>85</v>
      </c>
      <c r="BK718" s="239">
        <f>ROUND(I718*H718,2)</f>
        <v>0</v>
      </c>
      <c r="BL718" s="17" t="s">
        <v>207</v>
      </c>
      <c r="BM718" s="238" t="s">
        <v>1574</v>
      </c>
    </row>
    <row r="719" s="2" customFormat="1" ht="21.75" customHeight="1">
      <c r="A719" s="38"/>
      <c r="B719" s="39"/>
      <c r="C719" s="226" t="s">
        <v>1575</v>
      </c>
      <c r="D719" s="226" t="s">
        <v>142</v>
      </c>
      <c r="E719" s="227" t="s">
        <v>1576</v>
      </c>
      <c r="F719" s="228" t="s">
        <v>1577</v>
      </c>
      <c r="G719" s="229" t="s">
        <v>193</v>
      </c>
      <c r="H719" s="230">
        <v>107.55</v>
      </c>
      <c r="I719" s="231"/>
      <c r="J719" s="232">
        <f>ROUND(I719*H719,2)</f>
        <v>0</v>
      </c>
      <c r="K719" s="233"/>
      <c r="L719" s="44"/>
      <c r="M719" s="234" t="s">
        <v>1</v>
      </c>
      <c r="N719" s="235" t="s">
        <v>42</v>
      </c>
      <c r="O719" s="91"/>
      <c r="P719" s="236">
        <f>O719*H719</f>
        <v>0</v>
      </c>
      <c r="Q719" s="236">
        <v>0</v>
      </c>
      <c r="R719" s="236">
        <f>Q719*H719</f>
        <v>0</v>
      </c>
      <c r="S719" s="236">
        <v>0</v>
      </c>
      <c r="T719" s="236">
        <f>S719*H719</f>
        <v>0</v>
      </c>
      <c r="U719" s="237" t="s">
        <v>1</v>
      </c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38" t="s">
        <v>207</v>
      </c>
      <c r="AT719" s="238" t="s">
        <v>142</v>
      </c>
      <c r="AU719" s="238" t="s">
        <v>87</v>
      </c>
      <c r="AY719" s="17" t="s">
        <v>141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7" t="s">
        <v>85</v>
      </c>
      <c r="BK719" s="239">
        <f>ROUND(I719*H719,2)</f>
        <v>0</v>
      </c>
      <c r="BL719" s="17" t="s">
        <v>207</v>
      </c>
      <c r="BM719" s="238" t="s">
        <v>1578</v>
      </c>
    </row>
    <row r="720" s="14" customFormat="1">
      <c r="A720" s="14"/>
      <c r="B720" s="278"/>
      <c r="C720" s="279"/>
      <c r="D720" s="254" t="s">
        <v>676</v>
      </c>
      <c r="E720" s="280" t="s">
        <v>1</v>
      </c>
      <c r="F720" s="281" t="s">
        <v>887</v>
      </c>
      <c r="G720" s="279"/>
      <c r="H720" s="280" t="s">
        <v>1</v>
      </c>
      <c r="I720" s="282"/>
      <c r="J720" s="279"/>
      <c r="K720" s="279"/>
      <c r="L720" s="283"/>
      <c r="M720" s="284"/>
      <c r="N720" s="285"/>
      <c r="O720" s="285"/>
      <c r="P720" s="285"/>
      <c r="Q720" s="285"/>
      <c r="R720" s="285"/>
      <c r="S720" s="285"/>
      <c r="T720" s="285"/>
      <c r="U720" s="286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87" t="s">
        <v>676</v>
      </c>
      <c r="AU720" s="287" t="s">
        <v>87</v>
      </c>
      <c r="AV720" s="14" t="s">
        <v>85</v>
      </c>
      <c r="AW720" s="14" t="s">
        <v>34</v>
      </c>
      <c r="AX720" s="14" t="s">
        <v>77</v>
      </c>
      <c r="AY720" s="287" t="s">
        <v>141</v>
      </c>
    </row>
    <row r="721" s="12" customFormat="1">
      <c r="A721" s="12"/>
      <c r="B721" s="252"/>
      <c r="C721" s="253"/>
      <c r="D721" s="254" t="s">
        <v>676</v>
      </c>
      <c r="E721" s="255" t="s">
        <v>1</v>
      </c>
      <c r="F721" s="256" t="s">
        <v>1538</v>
      </c>
      <c r="G721" s="253"/>
      <c r="H721" s="257">
        <v>27.846</v>
      </c>
      <c r="I721" s="258"/>
      <c r="J721" s="253"/>
      <c r="K721" s="253"/>
      <c r="L721" s="259"/>
      <c r="M721" s="260"/>
      <c r="N721" s="261"/>
      <c r="O721" s="261"/>
      <c r="P721" s="261"/>
      <c r="Q721" s="261"/>
      <c r="R721" s="261"/>
      <c r="S721" s="261"/>
      <c r="T721" s="261"/>
      <c r="U721" s="26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T721" s="263" t="s">
        <v>676</v>
      </c>
      <c r="AU721" s="263" t="s">
        <v>87</v>
      </c>
      <c r="AV721" s="12" t="s">
        <v>87</v>
      </c>
      <c r="AW721" s="12" t="s">
        <v>34</v>
      </c>
      <c r="AX721" s="12" t="s">
        <v>77</v>
      </c>
      <c r="AY721" s="263" t="s">
        <v>141</v>
      </c>
    </row>
    <row r="722" s="12" customFormat="1">
      <c r="A722" s="12"/>
      <c r="B722" s="252"/>
      <c r="C722" s="253"/>
      <c r="D722" s="254" t="s">
        <v>676</v>
      </c>
      <c r="E722" s="255" t="s">
        <v>1</v>
      </c>
      <c r="F722" s="256" t="s">
        <v>1539</v>
      </c>
      <c r="G722" s="253"/>
      <c r="H722" s="257">
        <v>41.808</v>
      </c>
      <c r="I722" s="258"/>
      <c r="J722" s="253"/>
      <c r="K722" s="253"/>
      <c r="L722" s="259"/>
      <c r="M722" s="260"/>
      <c r="N722" s="261"/>
      <c r="O722" s="261"/>
      <c r="P722" s="261"/>
      <c r="Q722" s="261"/>
      <c r="R722" s="261"/>
      <c r="S722" s="261"/>
      <c r="T722" s="261"/>
      <c r="U722" s="26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T722" s="263" t="s">
        <v>676</v>
      </c>
      <c r="AU722" s="263" t="s">
        <v>87</v>
      </c>
      <c r="AV722" s="12" t="s">
        <v>87</v>
      </c>
      <c r="AW722" s="12" t="s">
        <v>34</v>
      </c>
      <c r="AX722" s="12" t="s">
        <v>77</v>
      </c>
      <c r="AY722" s="263" t="s">
        <v>141</v>
      </c>
    </row>
    <row r="723" s="12" customFormat="1">
      <c r="A723" s="12"/>
      <c r="B723" s="252"/>
      <c r="C723" s="253"/>
      <c r="D723" s="254" t="s">
        <v>676</v>
      </c>
      <c r="E723" s="255" t="s">
        <v>1</v>
      </c>
      <c r="F723" s="256" t="s">
        <v>1540</v>
      </c>
      <c r="G723" s="253"/>
      <c r="H723" s="257">
        <v>10.295999999999999</v>
      </c>
      <c r="I723" s="258"/>
      <c r="J723" s="253"/>
      <c r="K723" s="253"/>
      <c r="L723" s="259"/>
      <c r="M723" s="260"/>
      <c r="N723" s="261"/>
      <c r="O723" s="261"/>
      <c r="P723" s="261"/>
      <c r="Q723" s="261"/>
      <c r="R723" s="261"/>
      <c r="S723" s="261"/>
      <c r="T723" s="261"/>
      <c r="U723" s="26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T723" s="263" t="s">
        <v>676</v>
      </c>
      <c r="AU723" s="263" t="s">
        <v>87</v>
      </c>
      <c r="AV723" s="12" t="s">
        <v>87</v>
      </c>
      <c r="AW723" s="12" t="s">
        <v>34</v>
      </c>
      <c r="AX723" s="12" t="s">
        <v>77</v>
      </c>
      <c r="AY723" s="263" t="s">
        <v>141</v>
      </c>
    </row>
    <row r="724" s="12" customFormat="1">
      <c r="A724" s="12"/>
      <c r="B724" s="252"/>
      <c r="C724" s="253"/>
      <c r="D724" s="254" t="s">
        <v>676</v>
      </c>
      <c r="E724" s="255" t="s">
        <v>1</v>
      </c>
      <c r="F724" s="256" t="s">
        <v>1541</v>
      </c>
      <c r="G724" s="253"/>
      <c r="H724" s="257">
        <v>27.600000000000001</v>
      </c>
      <c r="I724" s="258"/>
      <c r="J724" s="253"/>
      <c r="K724" s="253"/>
      <c r="L724" s="259"/>
      <c r="M724" s="260"/>
      <c r="N724" s="261"/>
      <c r="O724" s="261"/>
      <c r="P724" s="261"/>
      <c r="Q724" s="261"/>
      <c r="R724" s="261"/>
      <c r="S724" s="261"/>
      <c r="T724" s="261"/>
      <c r="U724" s="26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T724" s="263" t="s">
        <v>676</v>
      </c>
      <c r="AU724" s="263" t="s">
        <v>87</v>
      </c>
      <c r="AV724" s="12" t="s">
        <v>87</v>
      </c>
      <c r="AW724" s="12" t="s">
        <v>34</v>
      </c>
      <c r="AX724" s="12" t="s">
        <v>77</v>
      </c>
      <c r="AY724" s="263" t="s">
        <v>141</v>
      </c>
    </row>
    <row r="725" s="15" customFormat="1">
      <c r="A725" s="15"/>
      <c r="B725" s="288"/>
      <c r="C725" s="289"/>
      <c r="D725" s="254" t="s">
        <v>676</v>
      </c>
      <c r="E725" s="290" t="s">
        <v>1</v>
      </c>
      <c r="F725" s="291" t="s">
        <v>865</v>
      </c>
      <c r="G725" s="289"/>
      <c r="H725" s="292">
        <v>107.54999999999998</v>
      </c>
      <c r="I725" s="293"/>
      <c r="J725" s="289"/>
      <c r="K725" s="289"/>
      <c r="L725" s="294"/>
      <c r="M725" s="295"/>
      <c r="N725" s="296"/>
      <c r="O725" s="296"/>
      <c r="P725" s="296"/>
      <c r="Q725" s="296"/>
      <c r="R725" s="296"/>
      <c r="S725" s="296"/>
      <c r="T725" s="296"/>
      <c r="U725" s="297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98" t="s">
        <v>676</v>
      </c>
      <c r="AU725" s="298" t="s">
        <v>87</v>
      </c>
      <c r="AV725" s="15" t="s">
        <v>156</v>
      </c>
      <c r="AW725" s="15" t="s">
        <v>34</v>
      </c>
      <c r="AX725" s="15" t="s">
        <v>85</v>
      </c>
      <c r="AY725" s="298" t="s">
        <v>141</v>
      </c>
    </row>
    <row r="726" s="2" customFormat="1" ht="21.75" customHeight="1">
      <c r="A726" s="38"/>
      <c r="B726" s="39"/>
      <c r="C726" s="226" t="s">
        <v>1579</v>
      </c>
      <c r="D726" s="226" t="s">
        <v>142</v>
      </c>
      <c r="E726" s="227" t="s">
        <v>1580</v>
      </c>
      <c r="F726" s="228" t="s">
        <v>1581</v>
      </c>
      <c r="G726" s="229" t="s">
        <v>193</v>
      </c>
      <c r="H726" s="230">
        <v>82.962000000000003</v>
      </c>
      <c r="I726" s="231"/>
      <c r="J726" s="232">
        <f>ROUND(I726*H726,2)</f>
        <v>0</v>
      </c>
      <c r="K726" s="233"/>
      <c r="L726" s="44"/>
      <c r="M726" s="234" t="s">
        <v>1</v>
      </c>
      <c r="N726" s="235" t="s">
        <v>42</v>
      </c>
      <c r="O726" s="91"/>
      <c r="P726" s="236">
        <f>O726*H726</f>
        <v>0</v>
      </c>
      <c r="Q726" s="236">
        <v>0</v>
      </c>
      <c r="R726" s="236">
        <f>Q726*H726</f>
        <v>0</v>
      </c>
      <c r="S726" s="236">
        <v>0</v>
      </c>
      <c r="T726" s="236">
        <f>S726*H726</f>
        <v>0</v>
      </c>
      <c r="U726" s="237" t="s">
        <v>1</v>
      </c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8" t="s">
        <v>207</v>
      </c>
      <c r="AT726" s="238" t="s">
        <v>142</v>
      </c>
      <c r="AU726" s="238" t="s">
        <v>87</v>
      </c>
      <c r="AY726" s="17" t="s">
        <v>141</v>
      </c>
      <c r="BE726" s="239">
        <f>IF(N726="základní",J726,0)</f>
        <v>0</v>
      </c>
      <c r="BF726" s="239">
        <f>IF(N726="snížená",J726,0)</f>
        <v>0</v>
      </c>
      <c r="BG726" s="239">
        <f>IF(N726="zákl. přenesená",J726,0)</f>
        <v>0</v>
      </c>
      <c r="BH726" s="239">
        <f>IF(N726="sníž. přenesená",J726,0)</f>
        <v>0</v>
      </c>
      <c r="BI726" s="239">
        <f>IF(N726="nulová",J726,0)</f>
        <v>0</v>
      </c>
      <c r="BJ726" s="17" t="s">
        <v>85</v>
      </c>
      <c r="BK726" s="239">
        <f>ROUND(I726*H726,2)</f>
        <v>0</v>
      </c>
      <c r="BL726" s="17" t="s">
        <v>207</v>
      </c>
      <c r="BM726" s="238" t="s">
        <v>1582</v>
      </c>
    </row>
    <row r="727" s="14" customFormat="1">
      <c r="A727" s="14"/>
      <c r="B727" s="278"/>
      <c r="C727" s="279"/>
      <c r="D727" s="254" t="s">
        <v>676</v>
      </c>
      <c r="E727" s="280" t="s">
        <v>1</v>
      </c>
      <c r="F727" s="281" t="s">
        <v>945</v>
      </c>
      <c r="G727" s="279"/>
      <c r="H727" s="280" t="s">
        <v>1</v>
      </c>
      <c r="I727" s="282"/>
      <c r="J727" s="279"/>
      <c r="K727" s="279"/>
      <c r="L727" s="283"/>
      <c r="M727" s="284"/>
      <c r="N727" s="285"/>
      <c r="O727" s="285"/>
      <c r="P727" s="285"/>
      <c r="Q727" s="285"/>
      <c r="R727" s="285"/>
      <c r="S727" s="285"/>
      <c r="T727" s="285"/>
      <c r="U727" s="286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87" t="s">
        <v>676</v>
      </c>
      <c r="AU727" s="287" t="s">
        <v>87</v>
      </c>
      <c r="AV727" s="14" t="s">
        <v>85</v>
      </c>
      <c r="AW727" s="14" t="s">
        <v>34</v>
      </c>
      <c r="AX727" s="14" t="s">
        <v>77</v>
      </c>
      <c r="AY727" s="287" t="s">
        <v>141</v>
      </c>
    </row>
    <row r="728" s="12" customFormat="1">
      <c r="A728" s="12"/>
      <c r="B728" s="252"/>
      <c r="C728" s="253"/>
      <c r="D728" s="254" t="s">
        <v>676</v>
      </c>
      <c r="E728" s="255" t="s">
        <v>1</v>
      </c>
      <c r="F728" s="256" t="s">
        <v>946</v>
      </c>
      <c r="G728" s="253"/>
      <c r="H728" s="257">
        <v>24.82</v>
      </c>
      <c r="I728" s="258"/>
      <c r="J728" s="253"/>
      <c r="K728" s="253"/>
      <c r="L728" s="259"/>
      <c r="M728" s="260"/>
      <c r="N728" s="261"/>
      <c r="O728" s="261"/>
      <c r="P728" s="261"/>
      <c r="Q728" s="261"/>
      <c r="R728" s="261"/>
      <c r="S728" s="261"/>
      <c r="T728" s="261"/>
      <c r="U728" s="26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T728" s="263" t="s">
        <v>676</v>
      </c>
      <c r="AU728" s="263" t="s">
        <v>87</v>
      </c>
      <c r="AV728" s="12" t="s">
        <v>87</v>
      </c>
      <c r="AW728" s="12" t="s">
        <v>34</v>
      </c>
      <c r="AX728" s="12" t="s">
        <v>77</v>
      </c>
      <c r="AY728" s="263" t="s">
        <v>141</v>
      </c>
    </row>
    <row r="729" s="14" customFormat="1">
      <c r="A729" s="14"/>
      <c r="B729" s="278"/>
      <c r="C729" s="279"/>
      <c r="D729" s="254" t="s">
        <v>676</v>
      </c>
      <c r="E729" s="280" t="s">
        <v>1</v>
      </c>
      <c r="F729" s="281" t="s">
        <v>887</v>
      </c>
      <c r="G729" s="279"/>
      <c r="H729" s="280" t="s">
        <v>1</v>
      </c>
      <c r="I729" s="282"/>
      <c r="J729" s="279"/>
      <c r="K729" s="279"/>
      <c r="L729" s="283"/>
      <c r="M729" s="284"/>
      <c r="N729" s="285"/>
      <c r="O729" s="285"/>
      <c r="P729" s="285"/>
      <c r="Q729" s="285"/>
      <c r="R729" s="285"/>
      <c r="S729" s="285"/>
      <c r="T729" s="285"/>
      <c r="U729" s="286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87" t="s">
        <v>676</v>
      </c>
      <c r="AU729" s="287" t="s">
        <v>87</v>
      </c>
      <c r="AV729" s="14" t="s">
        <v>85</v>
      </c>
      <c r="AW729" s="14" t="s">
        <v>34</v>
      </c>
      <c r="AX729" s="14" t="s">
        <v>77</v>
      </c>
      <c r="AY729" s="287" t="s">
        <v>141</v>
      </c>
    </row>
    <row r="730" s="12" customFormat="1">
      <c r="A730" s="12"/>
      <c r="B730" s="252"/>
      <c r="C730" s="253"/>
      <c r="D730" s="254" t="s">
        <v>676</v>
      </c>
      <c r="E730" s="255" t="s">
        <v>1</v>
      </c>
      <c r="F730" s="256" t="s">
        <v>947</v>
      </c>
      <c r="G730" s="253"/>
      <c r="H730" s="257">
        <v>24.850000000000001</v>
      </c>
      <c r="I730" s="258"/>
      <c r="J730" s="253"/>
      <c r="K730" s="253"/>
      <c r="L730" s="259"/>
      <c r="M730" s="260"/>
      <c r="N730" s="261"/>
      <c r="O730" s="261"/>
      <c r="P730" s="261"/>
      <c r="Q730" s="261"/>
      <c r="R730" s="261"/>
      <c r="S730" s="261"/>
      <c r="T730" s="261"/>
      <c r="U730" s="26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T730" s="263" t="s">
        <v>676</v>
      </c>
      <c r="AU730" s="263" t="s">
        <v>87</v>
      </c>
      <c r="AV730" s="12" t="s">
        <v>87</v>
      </c>
      <c r="AW730" s="12" t="s">
        <v>34</v>
      </c>
      <c r="AX730" s="12" t="s">
        <v>77</v>
      </c>
      <c r="AY730" s="263" t="s">
        <v>141</v>
      </c>
    </row>
    <row r="731" s="14" customFormat="1">
      <c r="A731" s="14"/>
      <c r="B731" s="278"/>
      <c r="C731" s="279"/>
      <c r="D731" s="254" t="s">
        <v>676</v>
      </c>
      <c r="E731" s="280" t="s">
        <v>1</v>
      </c>
      <c r="F731" s="281" t="s">
        <v>931</v>
      </c>
      <c r="G731" s="279"/>
      <c r="H731" s="280" t="s">
        <v>1</v>
      </c>
      <c r="I731" s="282"/>
      <c r="J731" s="279"/>
      <c r="K731" s="279"/>
      <c r="L731" s="283"/>
      <c r="M731" s="284"/>
      <c r="N731" s="285"/>
      <c r="O731" s="285"/>
      <c r="P731" s="285"/>
      <c r="Q731" s="285"/>
      <c r="R731" s="285"/>
      <c r="S731" s="285"/>
      <c r="T731" s="285"/>
      <c r="U731" s="286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87" t="s">
        <v>676</v>
      </c>
      <c r="AU731" s="287" t="s">
        <v>87</v>
      </c>
      <c r="AV731" s="14" t="s">
        <v>85</v>
      </c>
      <c r="AW731" s="14" t="s">
        <v>34</v>
      </c>
      <c r="AX731" s="14" t="s">
        <v>77</v>
      </c>
      <c r="AY731" s="287" t="s">
        <v>141</v>
      </c>
    </row>
    <row r="732" s="12" customFormat="1">
      <c r="A732" s="12"/>
      <c r="B732" s="252"/>
      <c r="C732" s="253"/>
      <c r="D732" s="254" t="s">
        <v>676</v>
      </c>
      <c r="E732" s="255" t="s">
        <v>1</v>
      </c>
      <c r="F732" s="256" t="s">
        <v>948</v>
      </c>
      <c r="G732" s="253"/>
      <c r="H732" s="257">
        <v>24.033000000000001</v>
      </c>
      <c r="I732" s="258"/>
      <c r="J732" s="253"/>
      <c r="K732" s="253"/>
      <c r="L732" s="259"/>
      <c r="M732" s="260"/>
      <c r="N732" s="261"/>
      <c r="O732" s="261"/>
      <c r="P732" s="261"/>
      <c r="Q732" s="261"/>
      <c r="R732" s="261"/>
      <c r="S732" s="261"/>
      <c r="T732" s="261"/>
      <c r="U732" s="26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T732" s="263" t="s">
        <v>676</v>
      </c>
      <c r="AU732" s="263" t="s">
        <v>87</v>
      </c>
      <c r="AV732" s="12" t="s">
        <v>87</v>
      </c>
      <c r="AW732" s="12" t="s">
        <v>34</v>
      </c>
      <c r="AX732" s="12" t="s">
        <v>77</v>
      </c>
      <c r="AY732" s="263" t="s">
        <v>141</v>
      </c>
    </row>
    <row r="733" s="14" customFormat="1">
      <c r="A733" s="14"/>
      <c r="B733" s="278"/>
      <c r="C733" s="279"/>
      <c r="D733" s="254" t="s">
        <v>676</v>
      </c>
      <c r="E733" s="280" t="s">
        <v>1</v>
      </c>
      <c r="F733" s="281" t="s">
        <v>936</v>
      </c>
      <c r="G733" s="279"/>
      <c r="H733" s="280" t="s">
        <v>1</v>
      </c>
      <c r="I733" s="282"/>
      <c r="J733" s="279"/>
      <c r="K733" s="279"/>
      <c r="L733" s="283"/>
      <c r="M733" s="284"/>
      <c r="N733" s="285"/>
      <c r="O733" s="285"/>
      <c r="P733" s="285"/>
      <c r="Q733" s="285"/>
      <c r="R733" s="285"/>
      <c r="S733" s="285"/>
      <c r="T733" s="285"/>
      <c r="U733" s="286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87" t="s">
        <v>676</v>
      </c>
      <c r="AU733" s="287" t="s">
        <v>87</v>
      </c>
      <c r="AV733" s="14" t="s">
        <v>85</v>
      </c>
      <c r="AW733" s="14" t="s">
        <v>34</v>
      </c>
      <c r="AX733" s="14" t="s">
        <v>77</v>
      </c>
      <c r="AY733" s="287" t="s">
        <v>141</v>
      </c>
    </row>
    <row r="734" s="12" customFormat="1">
      <c r="A734" s="12"/>
      <c r="B734" s="252"/>
      <c r="C734" s="253"/>
      <c r="D734" s="254" t="s">
        <v>676</v>
      </c>
      <c r="E734" s="255" t="s">
        <v>1</v>
      </c>
      <c r="F734" s="256" t="s">
        <v>1564</v>
      </c>
      <c r="G734" s="253"/>
      <c r="H734" s="257">
        <v>9.2590000000000003</v>
      </c>
      <c r="I734" s="258"/>
      <c r="J734" s="253"/>
      <c r="K734" s="253"/>
      <c r="L734" s="259"/>
      <c r="M734" s="260"/>
      <c r="N734" s="261"/>
      <c r="O734" s="261"/>
      <c r="P734" s="261"/>
      <c r="Q734" s="261"/>
      <c r="R734" s="261"/>
      <c r="S734" s="261"/>
      <c r="T734" s="261"/>
      <c r="U734" s="26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T734" s="263" t="s">
        <v>676</v>
      </c>
      <c r="AU734" s="263" t="s">
        <v>87</v>
      </c>
      <c r="AV734" s="12" t="s">
        <v>87</v>
      </c>
      <c r="AW734" s="12" t="s">
        <v>34</v>
      </c>
      <c r="AX734" s="12" t="s">
        <v>77</v>
      </c>
      <c r="AY734" s="263" t="s">
        <v>141</v>
      </c>
    </row>
    <row r="735" s="15" customFormat="1">
      <c r="A735" s="15"/>
      <c r="B735" s="288"/>
      <c r="C735" s="289"/>
      <c r="D735" s="254" t="s">
        <v>676</v>
      </c>
      <c r="E735" s="290" t="s">
        <v>1</v>
      </c>
      <c r="F735" s="291" t="s">
        <v>865</v>
      </c>
      <c r="G735" s="289"/>
      <c r="H735" s="292">
        <v>82.962000000000003</v>
      </c>
      <c r="I735" s="293"/>
      <c r="J735" s="289"/>
      <c r="K735" s="289"/>
      <c r="L735" s="294"/>
      <c r="M735" s="295"/>
      <c r="N735" s="296"/>
      <c r="O735" s="296"/>
      <c r="P735" s="296"/>
      <c r="Q735" s="296"/>
      <c r="R735" s="296"/>
      <c r="S735" s="296"/>
      <c r="T735" s="296"/>
      <c r="U735" s="297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98" t="s">
        <v>676</v>
      </c>
      <c r="AU735" s="298" t="s">
        <v>87</v>
      </c>
      <c r="AV735" s="15" t="s">
        <v>156</v>
      </c>
      <c r="AW735" s="15" t="s">
        <v>34</v>
      </c>
      <c r="AX735" s="15" t="s">
        <v>85</v>
      </c>
      <c r="AY735" s="298" t="s">
        <v>141</v>
      </c>
    </row>
    <row r="736" s="2" customFormat="1" ht="21.75" customHeight="1">
      <c r="A736" s="38"/>
      <c r="B736" s="39"/>
      <c r="C736" s="226" t="s">
        <v>1583</v>
      </c>
      <c r="D736" s="226" t="s">
        <v>142</v>
      </c>
      <c r="E736" s="227" t="s">
        <v>1584</v>
      </c>
      <c r="F736" s="228" t="s">
        <v>1585</v>
      </c>
      <c r="G736" s="229" t="s">
        <v>193</v>
      </c>
      <c r="H736" s="230">
        <v>168.238</v>
      </c>
      <c r="I736" s="231"/>
      <c r="J736" s="232">
        <f>ROUND(I736*H736,2)</f>
        <v>0</v>
      </c>
      <c r="K736" s="233"/>
      <c r="L736" s="44"/>
      <c r="M736" s="234" t="s">
        <v>1</v>
      </c>
      <c r="N736" s="235" t="s">
        <v>42</v>
      </c>
      <c r="O736" s="91"/>
      <c r="P736" s="236">
        <f>O736*H736</f>
        <v>0</v>
      </c>
      <c r="Q736" s="236">
        <v>0</v>
      </c>
      <c r="R736" s="236">
        <f>Q736*H736</f>
        <v>0</v>
      </c>
      <c r="S736" s="236">
        <v>0</v>
      </c>
      <c r="T736" s="236">
        <f>S736*H736</f>
        <v>0</v>
      </c>
      <c r="U736" s="237" t="s">
        <v>1</v>
      </c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38" t="s">
        <v>207</v>
      </c>
      <c r="AT736" s="238" t="s">
        <v>142</v>
      </c>
      <c r="AU736" s="238" t="s">
        <v>87</v>
      </c>
      <c r="AY736" s="17" t="s">
        <v>141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7" t="s">
        <v>85</v>
      </c>
      <c r="BK736" s="239">
        <f>ROUND(I736*H736,2)</f>
        <v>0</v>
      </c>
      <c r="BL736" s="17" t="s">
        <v>207</v>
      </c>
      <c r="BM736" s="238" t="s">
        <v>1586</v>
      </c>
    </row>
    <row r="737" s="12" customFormat="1">
      <c r="A737" s="12"/>
      <c r="B737" s="252"/>
      <c r="C737" s="253"/>
      <c r="D737" s="254" t="s">
        <v>676</v>
      </c>
      <c r="E737" s="255" t="s">
        <v>1</v>
      </c>
      <c r="F737" s="256" t="s">
        <v>1587</v>
      </c>
      <c r="G737" s="253"/>
      <c r="H737" s="257">
        <v>168.238</v>
      </c>
      <c r="I737" s="258"/>
      <c r="J737" s="253"/>
      <c r="K737" s="253"/>
      <c r="L737" s="259"/>
      <c r="M737" s="260"/>
      <c r="N737" s="261"/>
      <c r="O737" s="261"/>
      <c r="P737" s="261"/>
      <c r="Q737" s="261"/>
      <c r="R737" s="261"/>
      <c r="S737" s="261"/>
      <c r="T737" s="261"/>
      <c r="U737" s="26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T737" s="263" t="s">
        <v>676</v>
      </c>
      <c r="AU737" s="263" t="s">
        <v>87</v>
      </c>
      <c r="AV737" s="12" t="s">
        <v>87</v>
      </c>
      <c r="AW737" s="12" t="s">
        <v>34</v>
      </c>
      <c r="AX737" s="12" t="s">
        <v>77</v>
      </c>
      <c r="AY737" s="263" t="s">
        <v>141</v>
      </c>
    </row>
    <row r="738" s="15" customFormat="1">
      <c r="A738" s="15"/>
      <c r="B738" s="288"/>
      <c r="C738" s="289"/>
      <c r="D738" s="254" t="s">
        <v>676</v>
      </c>
      <c r="E738" s="290" t="s">
        <v>1</v>
      </c>
      <c r="F738" s="291" t="s">
        <v>865</v>
      </c>
      <c r="G738" s="289"/>
      <c r="H738" s="292">
        <v>168.238</v>
      </c>
      <c r="I738" s="293"/>
      <c r="J738" s="289"/>
      <c r="K738" s="289"/>
      <c r="L738" s="294"/>
      <c r="M738" s="295"/>
      <c r="N738" s="296"/>
      <c r="O738" s="296"/>
      <c r="P738" s="296"/>
      <c r="Q738" s="296"/>
      <c r="R738" s="296"/>
      <c r="S738" s="296"/>
      <c r="T738" s="296"/>
      <c r="U738" s="297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98" t="s">
        <v>676</v>
      </c>
      <c r="AU738" s="298" t="s">
        <v>87</v>
      </c>
      <c r="AV738" s="15" t="s">
        <v>156</v>
      </c>
      <c r="AW738" s="15" t="s">
        <v>34</v>
      </c>
      <c r="AX738" s="15" t="s">
        <v>85</v>
      </c>
      <c r="AY738" s="298" t="s">
        <v>141</v>
      </c>
    </row>
    <row r="739" s="2" customFormat="1" ht="21.75" customHeight="1">
      <c r="A739" s="38"/>
      <c r="B739" s="39"/>
      <c r="C739" s="226" t="s">
        <v>1588</v>
      </c>
      <c r="D739" s="226" t="s">
        <v>142</v>
      </c>
      <c r="E739" s="227" t="s">
        <v>1589</v>
      </c>
      <c r="F739" s="228" t="s">
        <v>1590</v>
      </c>
      <c r="G739" s="229" t="s">
        <v>193</v>
      </c>
      <c r="H739" s="230">
        <v>237.30000000000001</v>
      </c>
      <c r="I739" s="231"/>
      <c r="J739" s="232">
        <f>ROUND(I739*H739,2)</f>
        <v>0</v>
      </c>
      <c r="K739" s="233"/>
      <c r="L739" s="44"/>
      <c r="M739" s="234" t="s">
        <v>1</v>
      </c>
      <c r="N739" s="235" t="s">
        <v>42</v>
      </c>
      <c r="O739" s="91"/>
      <c r="P739" s="236">
        <f>O739*H739</f>
        <v>0</v>
      </c>
      <c r="Q739" s="236">
        <v>0</v>
      </c>
      <c r="R739" s="236">
        <f>Q739*H739</f>
        <v>0</v>
      </c>
      <c r="S739" s="236">
        <v>0</v>
      </c>
      <c r="T739" s="236">
        <f>S739*H739</f>
        <v>0</v>
      </c>
      <c r="U739" s="237" t="s">
        <v>1</v>
      </c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8" t="s">
        <v>207</v>
      </c>
      <c r="AT739" s="238" t="s">
        <v>142</v>
      </c>
      <c r="AU739" s="238" t="s">
        <v>87</v>
      </c>
      <c r="AY739" s="17" t="s">
        <v>141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7" t="s">
        <v>85</v>
      </c>
      <c r="BK739" s="239">
        <f>ROUND(I739*H739,2)</f>
        <v>0</v>
      </c>
      <c r="BL739" s="17" t="s">
        <v>207</v>
      </c>
      <c r="BM739" s="238" t="s">
        <v>1591</v>
      </c>
    </row>
    <row r="740" s="11" customFormat="1" ht="22.8" customHeight="1">
      <c r="A740" s="11"/>
      <c r="B740" s="212"/>
      <c r="C740" s="213"/>
      <c r="D740" s="214" t="s">
        <v>76</v>
      </c>
      <c r="E740" s="276" t="s">
        <v>751</v>
      </c>
      <c r="F740" s="276" t="s">
        <v>752</v>
      </c>
      <c r="G740" s="213"/>
      <c r="H740" s="213"/>
      <c r="I740" s="216"/>
      <c r="J740" s="277">
        <f>BK740</f>
        <v>0</v>
      </c>
      <c r="K740" s="213"/>
      <c r="L740" s="218"/>
      <c r="M740" s="219"/>
      <c r="N740" s="220"/>
      <c r="O740" s="220"/>
      <c r="P740" s="221">
        <f>SUM(P741:P747)</f>
        <v>0</v>
      </c>
      <c r="Q740" s="220"/>
      <c r="R740" s="221">
        <f>SUM(R741:R747)</f>
        <v>0</v>
      </c>
      <c r="S740" s="220"/>
      <c r="T740" s="221">
        <f>SUM(T741:T747)</f>
        <v>0</v>
      </c>
      <c r="U740" s="222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R740" s="223" t="s">
        <v>87</v>
      </c>
      <c r="AT740" s="224" t="s">
        <v>76</v>
      </c>
      <c r="AU740" s="224" t="s">
        <v>85</v>
      </c>
      <c r="AY740" s="223" t="s">
        <v>141</v>
      </c>
      <c r="BK740" s="225">
        <f>SUM(BK741:BK747)</f>
        <v>0</v>
      </c>
    </row>
    <row r="741" s="2" customFormat="1" ht="21.75" customHeight="1">
      <c r="A741" s="38"/>
      <c r="B741" s="39"/>
      <c r="C741" s="226" t="s">
        <v>1592</v>
      </c>
      <c r="D741" s="226" t="s">
        <v>142</v>
      </c>
      <c r="E741" s="227" t="s">
        <v>1593</v>
      </c>
      <c r="F741" s="228" t="s">
        <v>1594</v>
      </c>
      <c r="G741" s="229" t="s">
        <v>193</v>
      </c>
      <c r="H741" s="230">
        <v>24.48</v>
      </c>
      <c r="I741" s="231"/>
      <c r="J741" s="232">
        <f>ROUND(I741*H741,2)</f>
        <v>0</v>
      </c>
      <c r="K741" s="233"/>
      <c r="L741" s="44"/>
      <c r="M741" s="234" t="s">
        <v>1</v>
      </c>
      <c r="N741" s="235" t="s">
        <v>42</v>
      </c>
      <c r="O741" s="91"/>
      <c r="P741" s="236">
        <f>O741*H741</f>
        <v>0</v>
      </c>
      <c r="Q741" s="236">
        <v>0</v>
      </c>
      <c r="R741" s="236">
        <f>Q741*H741</f>
        <v>0</v>
      </c>
      <c r="S741" s="236">
        <v>0</v>
      </c>
      <c r="T741" s="236">
        <f>S741*H741</f>
        <v>0</v>
      </c>
      <c r="U741" s="237" t="s">
        <v>1</v>
      </c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38" t="s">
        <v>207</v>
      </c>
      <c r="AT741" s="238" t="s">
        <v>142</v>
      </c>
      <c r="AU741" s="238" t="s">
        <v>87</v>
      </c>
      <c r="AY741" s="17" t="s">
        <v>141</v>
      </c>
      <c r="BE741" s="239">
        <f>IF(N741="základní",J741,0)</f>
        <v>0</v>
      </c>
      <c r="BF741" s="239">
        <f>IF(N741="snížená",J741,0)</f>
        <v>0</v>
      </c>
      <c r="BG741" s="239">
        <f>IF(N741="zákl. přenesená",J741,0)</f>
        <v>0</v>
      </c>
      <c r="BH741" s="239">
        <f>IF(N741="sníž. přenesená",J741,0)</f>
        <v>0</v>
      </c>
      <c r="BI741" s="239">
        <f>IF(N741="nulová",J741,0)</f>
        <v>0</v>
      </c>
      <c r="BJ741" s="17" t="s">
        <v>85</v>
      </c>
      <c r="BK741" s="239">
        <f>ROUND(I741*H741,2)</f>
        <v>0</v>
      </c>
      <c r="BL741" s="17" t="s">
        <v>207</v>
      </c>
      <c r="BM741" s="238" t="s">
        <v>1595</v>
      </c>
    </row>
    <row r="742" s="12" customFormat="1">
      <c r="A742" s="12"/>
      <c r="B742" s="252"/>
      <c r="C742" s="253"/>
      <c r="D742" s="254" t="s">
        <v>676</v>
      </c>
      <c r="E742" s="255" t="s">
        <v>1</v>
      </c>
      <c r="F742" s="256" t="s">
        <v>1596</v>
      </c>
      <c r="G742" s="253"/>
      <c r="H742" s="257">
        <v>24.48</v>
      </c>
      <c r="I742" s="258"/>
      <c r="J742" s="253"/>
      <c r="K742" s="253"/>
      <c r="L742" s="259"/>
      <c r="M742" s="260"/>
      <c r="N742" s="261"/>
      <c r="O742" s="261"/>
      <c r="P742" s="261"/>
      <c r="Q742" s="261"/>
      <c r="R742" s="261"/>
      <c r="S742" s="261"/>
      <c r="T742" s="261"/>
      <c r="U742" s="26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T742" s="263" t="s">
        <v>676</v>
      </c>
      <c r="AU742" s="263" t="s">
        <v>87</v>
      </c>
      <c r="AV742" s="12" t="s">
        <v>87</v>
      </c>
      <c r="AW742" s="12" t="s">
        <v>34</v>
      </c>
      <c r="AX742" s="12" t="s">
        <v>77</v>
      </c>
      <c r="AY742" s="263" t="s">
        <v>141</v>
      </c>
    </row>
    <row r="743" s="15" customFormat="1">
      <c r="A743" s="15"/>
      <c r="B743" s="288"/>
      <c r="C743" s="289"/>
      <c r="D743" s="254" t="s">
        <v>676</v>
      </c>
      <c r="E743" s="290" t="s">
        <v>1</v>
      </c>
      <c r="F743" s="291" t="s">
        <v>865</v>
      </c>
      <c r="G743" s="289"/>
      <c r="H743" s="292">
        <v>24.48</v>
      </c>
      <c r="I743" s="293"/>
      <c r="J743" s="289"/>
      <c r="K743" s="289"/>
      <c r="L743" s="294"/>
      <c r="M743" s="295"/>
      <c r="N743" s="296"/>
      <c r="O743" s="296"/>
      <c r="P743" s="296"/>
      <c r="Q743" s="296"/>
      <c r="R743" s="296"/>
      <c r="S743" s="296"/>
      <c r="T743" s="296"/>
      <c r="U743" s="297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98" t="s">
        <v>676</v>
      </c>
      <c r="AU743" s="298" t="s">
        <v>87</v>
      </c>
      <c r="AV743" s="15" t="s">
        <v>156</v>
      </c>
      <c r="AW743" s="15" t="s">
        <v>34</v>
      </c>
      <c r="AX743" s="15" t="s">
        <v>85</v>
      </c>
      <c r="AY743" s="298" t="s">
        <v>141</v>
      </c>
    </row>
    <row r="744" s="2" customFormat="1" ht="16.5" customHeight="1">
      <c r="A744" s="38"/>
      <c r="B744" s="39"/>
      <c r="C744" s="241" t="s">
        <v>1597</v>
      </c>
      <c r="D744" s="241" t="s">
        <v>532</v>
      </c>
      <c r="E744" s="242" t="s">
        <v>1598</v>
      </c>
      <c r="F744" s="243" t="s">
        <v>1599</v>
      </c>
      <c r="G744" s="244" t="s">
        <v>193</v>
      </c>
      <c r="H744" s="245">
        <v>24.48</v>
      </c>
      <c r="I744" s="246"/>
      <c r="J744" s="247">
        <f>ROUND(I744*H744,2)</f>
        <v>0</v>
      </c>
      <c r="K744" s="248"/>
      <c r="L744" s="249"/>
      <c r="M744" s="250" t="s">
        <v>1</v>
      </c>
      <c r="N744" s="251" t="s">
        <v>42</v>
      </c>
      <c r="O744" s="91"/>
      <c r="P744" s="236">
        <f>O744*H744</f>
        <v>0</v>
      </c>
      <c r="Q744" s="236">
        <v>0</v>
      </c>
      <c r="R744" s="236">
        <f>Q744*H744</f>
        <v>0</v>
      </c>
      <c r="S744" s="236">
        <v>0</v>
      </c>
      <c r="T744" s="236">
        <f>S744*H744</f>
        <v>0</v>
      </c>
      <c r="U744" s="237" t="s">
        <v>1</v>
      </c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38" t="s">
        <v>276</v>
      </c>
      <c r="AT744" s="238" t="s">
        <v>532</v>
      </c>
      <c r="AU744" s="238" t="s">
        <v>87</v>
      </c>
      <c r="AY744" s="17" t="s">
        <v>141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7" t="s">
        <v>85</v>
      </c>
      <c r="BK744" s="239">
        <f>ROUND(I744*H744,2)</f>
        <v>0</v>
      </c>
      <c r="BL744" s="17" t="s">
        <v>207</v>
      </c>
      <c r="BM744" s="238" t="s">
        <v>1600</v>
      </c>
    </row>
    <row r="745" s="2" customFormat="1" ht="21.75" customHeight="1">
      <c r="A745" s="38"/>
      <c r="B745" s="39"/>
      <c r="C745" s="226" t="s">
        <v>1601</v>
      </c>
      <c r="D745" s="226" t="s">
        <v>142</v>
      </c>
      <c r="E745" s="227" t="s">
        <v>1602</v>
      </c>
      <c r="F745" s="228" t="s">
        <v>1603</v>
      </c>
      <c r="G745" s="229" t="s">
        <v>1043</v>
      </c>
      <c r="H745" s="230">
        <v>1</v>
      </c>
      <c r="I745" s="231"/>
      <c r="J745" s="232">
        <f>ROUND(I745*H745,2)</f>
        <v>0</v>
      </c>
      <c r="K745" s="233"/>
      <c r="L745" s="44"/>
      <c r="M745" s="234" t="s">
        <v>1</v>
      </c>
      <c r="N745" s="235" t="s">
        <v>42</v>
      </c>
      <c r="O745" s="91"/>
      <c r="P745" s="236">
        <f>O745*H745</f>
        <v>0</v>
      </c>
      <c r="Q745" s="236">
        <v>0</v>
      </c>
      <c r="R745" s="236">
        <f>Q745*H745</f>
        <v>0</v>
      </c>
      <c r="S745" s="236">
        <v>0</v>
      </c>
      <c r="T745" s="236">
        <f>S745*H745</f>
        <v>0</v>
      </c>
      <c r="U745" s="237" t="s">
        <v>1</v>
      </c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38" t="s">
        <v>207</v>
      </c>
      <c r="AT745" s="238" t="s">
        <v>142</v>
      </c>
      <c r="AU745" s="238" t="s">
        <v>87</v>
      </c>
      <c r="AY745" s="17" t="s">
        <v>141</v>
      </c>
      <c r="BE745" s="239">
        <f>IF(N745="základní",J745,0)</f>
        <v>0</v>
      </c>
      <c r="BF745" s="239">
        <f>IF(N745="snížená",J745,0)</f>
        <v>0</v>
      </c>
      <c r="BG745" s="239">
        <f>IF(N745="zákl. přenesená",J745,0)</f>
        <v>0</v>
      </c>
      <c r="BH745" s="239">
        <f>IF(N745="sníž. přenesená",J745,0)</f>
        <v>0</v>
      </c>
      <c r="BI745" s="239">
        <f>IF(N745="nulová",J745,0)</f>
        <v>0</v>
      </c>
      <c r="BJ745" s="17" t="s">
        <v>85</v>
      </c>
      <c r="BK745" s="239">
        <f>ROUND(I745*H745,2)</f>
        <v>0</v>
      </c>
      <c r="BL745" s="17" t="s">
        <v>207</v>
      </c>
      <c r="BM745" s="238" t="s">
        <v>1604</v>
      </c>
    </row>
    <row r="746" s="2" customFormat="1" ht="21.75" customHeight="1">
      <c r="A746" s="38"/>
      <c r="B746" s="39"/>
      <c r="C746" s="226" t="s">
        <v>1605</v>
      </c>
      <c r="D746" s="226" t="s">
        <v>142</v>
      </c>
      <c r="E746" s="227" t="s">
        <v>1606</v>
      </c>
      <c r="F746" s="228" t="s">
        <v>1607</v>
      </c>
      <c r="G746" s="229" t="s">
        <v>303</v>
      </c>
      <c r="H746" s="240"/>
      <c r="I746" s="231"/>
      <c r="J746" s="232">
        <f>ROUND(I746*H746,2)</f>
        <v>0</v>
      </c>
      <c r="K746" s="233"/>
      <c r="L746" s="44"/>
      <c r="M746" s="234" t="s">
        <v>1</v>
      </c>
      <c r="N746" s="235" t="s">
        <v>42</v>
      </c>
      <c r="O746" s="91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6">
        <f>S746*H746</f>
        <v>0</v>
      </c>
      <c r="U746" s="237" t="s">
        <v>1</v>
      </c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38" t="s">
        <v>207</v>
      </c>
      <c r="AT746" s="238" t="s">
        <v>142</v>
      </c>
      <c r="AU746" s="238" t="s">
        <v>87</v>
      </c>
      <c r="AY746" s="17" t="s">
        <v>141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7" t="s">
        <v>85</v>
      </c>
      <c r="BK746" s="239">
        <f>ROUND(I746*H746,2)</f>
        <v>0</v>
      </c>
      <c r="BL746" s="17" t="s">
        <v>207</v>
      </c>
      <c r="BM746" s="238" t="s">
        <v>1608</v>
      </c>
    </row>
    <row r="747" s="2" customFormat="1" ht="21.75" customHeight="1">
      <c r="A747" s="38"/>
      <c r="B747" s="39"/>
      <c r="C747" s="226" t="s">
        <v>1609</v>
      </c>
      <c r="D747" s="226" t="s">
        <v>142</v>
      </c>
      <c r="E747" s="227" t="s">
        <v>1610</v>
      </c>
      <c r="F747" s="228" t="s">
        <v>1611</v>
      </c>
      <c r="G747" s="229" t="s">
        <v>303</v>
      </c>
      <c r="H747" s="240"/>
      <c r="I747" s="231"/>
      <c r="J747" s="232">
        <f>ROUND(I747*H747,2)</f>
        <v>0</v>
      </c>
      <c r="K747" s="233"/>
      <c r="L747" s="44"/>
      <c r="M747" s="234" t="s">
        <v>1</v>
      </c>
      <c r="N747" s="235" t="s">
        <v>42</v>
      </c>
      <c r="O747" s="91"/>
      <c r="P747" s="236">
        <f>O747*H747</f>
        <v>0</v>
      </c>
      <c r="Q747" s="236">
        <v>0</v>
      </c>
      <c r="R747" s="236">
        <f>Q747*H747</f>
        <v>0</v>
      </c>
      <c r="S747" s="236">
        <v>0</v>
      </c>
      <c r="T747" s="236">
        <f>S747*H747</f>
        <v>0</v>
      </c>
      <c r="U747" s="237" t="s">
        <v>1</v>
      </c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38" t="s">
        <v>207</v>
      </c>
      <c r="AT747" s="238" t="s">
        <v>142</v>
      </c>
      <c r="AU747" s="238" t="s">
        <v>87</v>
      </c>
      <c r="AY747" s="17" t="s">
        <v>141</v>
      </c>
      <c r="BE747" s="239">
        <f>IF(N747="základní",J747,0)</f>
        <v>0</v>
      </c>
      <c r="BF747" s="239">
        <f>IF(N747="snížená",J747,0)</f>
        <v>0</v>
      </c>
      <c r="BG747" s="239">
        <f>IF(N747="zákl. přenesená",J747,0)</f>
        <v>0</v>
      </c>
      <c r="BH747" s="239">
        <f>IF(N747="sníž. přenesená",J747,0)</f>
        <v>0</v>
      </c>
      <c r="BI747" s="239">
        <f>IF(N747="nulová",J747,0)</f>
        <v>0</v>
      </c>
      <c r="BJ747" s="17" t="s">
        <v>85</v>
      </c>
      <c r="BK747" s="239">
        <f>ROUND(I747*H747,2)</f>
        <v>0</v>
      </c>
      <c r="BL747" s="17" t="s">
        <v>207</v>
      </c>
      <c r="BM747" s="238" t="s">
        <v>1612</v>
      </c>
    </row>
    <row r="748" s="11" customFormat="1" ht="22.8" customHeight="1">
      <c r="A748" s="11"/>
      <c r="B748" s="212"/>
      <c r="C748" s="213"/>
      <c r="D748" s="214" t="s">
        <v>76</v>
      </c>
      <c r="E748" s="276" t="s">
        <v>1613</v>
      </c>
      <c r="F748" s="276" t="s">
        <v>1614</v>
      </c>
      <c r="G748" s="213"/>
      <c r="H748" s="213"/>
      <c r="I748" s="216"/>
      <c r="J748" s="277">
        <f>BK748</f>
        <v>0</v>
      </c>
      <c r="K748" s="213"/>
      <c r="L748" s="218"/>
      <c r="M748" s="219"/>
      <c r="N748" s="220"/>
      <c r="O748" s="220"/>
      <c r="P748" s="221">
        <f>SUM(P749:P762)</f>
        <v>0</v>
      </c>
      <c r="Q748" s="220"/>
      <c r="R748" s="221">
        <f>SUM(R749:R762)</f>
        <v>0</v>
      </c>
      <c r="S748" s="220"/>
      <c r="T748" s="221">
        <f>SUM(T749:T762)</f>
        <v>0</v>
      </c>
      <c r="U748" s="222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R748" s="223" t="s">
        <v>87</v>
      </c>
      <c r="AT748" s="224" t="s">
        <v>76</v>
      </c>
      <c r="AU748" s="224" t="s">
        <v>85</v>
      </c>
      <c r="AY748" s="223" t="s">
        <v>141</v>
      </c>
      <c r="BK748" s="225">
        <f>SUM(BK749:BK762)</f>
        <v>0</v>
      </c>
    </row>
    <row r="749" s="2" customFormat="1" ht="16.5" customHeight="1">
      <c r="A749" s="38"/>
      <c r="B749" s="39"/>
      <c r="C749" s="226" t="s">
        <v>1615</v>
      </c>
      <c r="D749" s="226" t="s">
        <v>142</v>
      </c>
      <c r="E749" s="227" t="s">
        <v>1616</v>
      </c>
      <c r="F749" s="228" t="s">
        <v>1617</v>
      </c>
      <c r="G749" s="229" t="s">
        <v>193</v>
      </c>
      <c r="H749" s="230">
        <v>11.856999999999999</v>
      </c>
      <c r="I749" s="231"/>
      <c r="J749" s="232">
        <f>ROUND(I749*H749,2)</f>
        <v>0</v>
      </c>
      <c r="K749" s="233"/>
      <c r="L749" s="44"/>
      <c r="M749" s="234" t="s">
        <v>1</v>
      </c>
      <c r="N749" s="235" t="s">
        <v>42</v>
      </c>
      <c r="O749" s="91"/>
      <c r="P749" s="236">
        <f>O749*H749</f>
        <v>0</v>
      </c>
      <c r="Q749" s="236">
        <v>0</v>
      </c>
      <c r="R749" s="236">
        <f>Q749*H749</f>
        <v>0</v>
      </c>
      <c r="S749" s="236">
        <v>0</v>
      </c>
      <c r="T749" s="236">
        <f>S749*H749</f>
        <v>0</v>
      </c>
      <c r="U749" s="237" t="s">
        <v>1</v>
      </c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38" t="s">
        <v>207</v>
      </c>
      <c r="AT749" s="238" t="s">
        <v>142</v>
      </c>
      <c r="AU749" s="238" t="s">
        <v>87</v>
      </c>
      <c r="AY749" s="17" t="s">
        <v>141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7" t="s">
        <v>85</v>
      </c>
      <c r="BK749" s="239">
        <f>ROUND(I749*H749,2)</f>
        <v>0</v>
      </c>
      <c r="BL749" s="17" t="s">
        <v>207</v>
      </c>
      <c r="BM749" s="238" t="s">
        <v>1618</v>
      </c>
    </row>
    <row r="750" s="12" customFormat="1">
      <c r="A750" s="12"/>
      <c r="B750" s="252"/>
      <c r="C750" s="253"/>
      <c r="D750" s="254" t="s">
        <v>676</v>
      </c>
      <c r="E750" s="255" t="s">
        <v>1</v>
      </c>
      <c r="F750" s="256" t="s">
        <v>1000</v>
      </c>
      <c r="G750" s="253"/>
      <c r="H750" s="257">
        <v>3.1520000000000001</v>
      </c>
      <c r="I750" s="258"/>
      <c r="J750" s="253"/>
      <c r="K750" s="253"/>
      <c r="L750" s="259"/>
      <c r="M750" s="260"/>
      <c r="N750" s="261"/>
      <c r="O750" s="261"/>
      <c r="P750" s="261"/>
      <c r="Q750" s="261"/>
      <c r="R750" s="261"/>
      <c r="S750" s="261"/>
      <c r="T750" s="261"/>
      <c r="U750" s="26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T750" s="263" t="s">
        <v>676</v>
      </c>
      <c r="AU750" s="263" t="s">
        <v>87</v>
      </c>
      <c r="AV750" s="12" t="s">
        <v>87</v>
      </c>
      <c r="AW750" s="12" t="s">
        <v>34</v>
      </c>
      <c r="AX750" s="12" t="s">
        <v>77</v>
      </c>
      <c r="AY750" s="263" t="s">
        <v>141</v>
      </c>
    </row>
    <row r="751" s="12" customFormat="1">
      <c r="A751" s="12"/>
      <c r="B751" s="252"/>
      <c r="C751" s="253"/>
      <c r="D751" s="254" t="s">
        <v>676</v>
      </c>
      <c r="E751" s="255" t="s">
        <v>1</v>
      </c>
      <c r="F751" s="256" t="s">
        <v>1619</v>
      </c>
      <c r="G751" s="253"/>
      <c r="H751" s="257">
        <v>5.75</v>
      </c>
      <c r="I751" s="258"/>
      <c r="J751" s="253"/>
      <c r="K751" s="253"/>
      <c r="L751" s="259"/>
      <c r="M751" s="260"/>
      <c r="N751" s="261"/>
      <c r="O751" s="261"/>
      <c r="P751" s="261"/>
      <c r="Q751" s="261"/>
      <c r="R751" s="261"/>
      <c r="S751" s="261"/>
      <c r="T751" s="261"/>
      <c r="U751" s="26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63" t="s">
        <v>676</v>
      </c>
      <c r="AU751" s="263" t="s">
        <v>87</v>
      </c>
      <c r="AV751" s="12" t="s">
        <v>87</v>
      </c>
      <c r="AW751" s="12" t="s">
        <v>34</v>
      </c>
      <c r="AX751" s="12" t="s">
        <v>77</v>
      </c>
      <c r="AY751" s="263" t="s">
        <v>141</v>
      </c>
    </row>
    <row r="752" s="12" customFormat="1">
      <c r="A752" s="12"/>
      <c r="B752" s="252"/>
      <c r="C752" s="253"/>
      <c r="D752" s="254" t="s">
        <v>676</v>
      </c>
      <c r="E752" s="255" t="s">
        <v>1</v>
      </c>
      <c r="F752" s="256" t="s">
        <v>1620</v>
      </c>
      <c r="G752" s="253"/>
      <c r="H752" s="257">
        <v>2.9550000000000001</v>
      </c>
      <c r="I752" s="258"/>
      <c r="J752" s="253"/>
      <c r="K752" s="253"/>
      <c r="L752" s="259"/>
      <c r="M752" s="260"/>
      <c r="N752" s="261"/>
      <c r="O752" s="261"/>
      <c r="P752" s="261"/>
      <c r="Q752" s="261"/>
      <c r="R752" s="261"/>
      <c r="S752" s="261"/>
      <c r="T752" s="261"/>
      <c r="U752" s="26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T752" s="263" t="s">
        <v>676</v>
      </c>
      <c r="AU752" s="263" t="s">
        <v>87</v>
      </c>
      <c r="AV752" s="12" t="s">
        <v>87</v>
      </c>
      <c r="AW752" s="12" t="s">
        <v>34</v>
      </c>
      <c r="AX752" s="12" t="s">
        <v>77</v>
      </c>
      <c r="AY752" s="263" t="s">
        <v>141</v>
      </c>
    </row>
    <row r="753" s="15" customFormat="1">
      <c r="A753" s="15"/>
      <c r="B753" s="288"/>
      <c r="C753" s="289"/>
      <c r="D753" s="254" t="s">
        <v>676</v>
      </c>
      <c r="E753" s="290" t="s">
        <v>1</v>
      </c>
      <c r="F753" s="291" t="s">
        <v>865</v>
      </c>
      <c r="G753" s="289"/>
      <c r="H753" s="292">
        <v>11.857000000000001</v>
      </c>
      <c r="I753" s="293"/>
      <c r="J753" s="289"/>
      <c r="K753" s="289"/>
      <c r="L753" s="294"/>
      <c r="M753" s="295"/>
      <c r="N753" s="296"/>
      <c r="O753" s="296"/>
      <c r="P753" s="296"/>
      <c r="Q753" s="296"/>
      <c r="R753" s="296"/>
      <c r="S753" s="296"/>
      <c r="T753" s="296"/>
      <c r="U753" s="297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98" t="s">
        <v>676</v>
      </c>
      <c r="AU753" s="298" t="s">
        <v>87</v>
      </c>
      <c r="AV753" s="15" t="s">
        <v>156</v>
      </c>
      <c r="AW753" s="15" t="s">
        <v>34</v>
      </c>
      <c r="AX753" s="15" t="s">
        <v>85</v>
      </c>
      <c r="AY753" s="298" t="s">
        <v>141</v>
      </c>
    </row>
    <row r="754" s="2" customFormat="1" ht="16.5" customHeight="1">
      <c r="A754" s="38"/>
      <c r="B754" s="39"/>
      <c r="C754" s="241" t="s">
        <v>1621</v>
      </c>
      <c r="D754" s="241" t="s">
        <v>532</v>
      </c>
      <c r="E754" s="242" t="s">
        <v>1622</v>
      </c>
      <c r="F754" s="243" t="s">
        <v>1623</v>
      </c>
      <c r="G754" s="244" t="s">
        <v>193</v>
      </c>
      <c r="H754" s="245">
        <v>3.3100000000000001</v>
      </c>
      <c r="I754" s="246"/>
      <c r="J754" s="247">
        <f>ROUND(I754*H754,2)</f>
        <v>0</v>
      </c>
      <c r="K754" s="248"/>
      <c r="L754" s="249"/>
      <c r="M754" s="250" t="s">
        <v>1</v>
      </c>
      <c r="N754" s="251" t="s">
        <v>42</v>
      </c>
      <c r="O754" s="91"/>
      <c r="P754" s="236">
        <f>O754*H754</f>
        <v>0</v>
      </c>
      <c r="Q754" s="236">
        <v>0</v>
      </c>
      <c r="R754" s="236">
        <f>Q754*H754</f>
        <v>0</v>
      </c>
      <c r="S754" s="236">
        <v>0</v>
      </c>
      <c r="T754" s="236">
        <f>S754*H754</f>
        <v>0</v>
      </c>
      <c r="U754" s="237" t="s">
        <v>1</v>
      </c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8" t="s">
        <v>276</v>
      </c>
      <c r="AT754" s="238" t="s">
        <v>532</v>
      </c>
      <c r="AU754" s="238" t="s">
        <v>87</v>
      </c>
      <c r="AY754" s="17" t="s">
        <v>141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7" t="s">
        <v>85</v>
      </c>
      <c r="BK754" s="239">
        <f>ROUND(I754*H754,2)</f>
        <v>0</v>
      </c>
      <c r="BL754" s="17" t="s">
        <v>207</v>
      </c>
      <c r="BM754" s="238" t="s">
        <v>1624</v>
      </c>
    </row>
    <row r="755" s="12" customFormat="1">
      <c r="A755" s="12"/>
      <c r="B755" s="252"/>
      <c r="C755" s="253"/>
      <c r="D755" s="254" t="s">
        <v>676</v>
      </c>
      <c r="E755" s="255" t="s">
        <v>1</v>
      </c>
      <c r="F755" s="256" t="s">
        <v>1625</v>
      </c>
      <c r="G755" s="253"/>
      <c r="H755" s="257">
        <v>3.1520000000000001</v>
      </c>
      <c r="I755" s="258"/>
      <c r="J755" s="253"/>
      <c r="K755" s="253"/>
      <c r="L755" s="259"/>
      <c r="M755" s="260"/>
      <c r="N755" s="261"/>
      <c r="O755" s="261"/>
      <c r="P755" s="261"/>
      <c r="Q755" s="261"/>
      <c r="R755" s="261"/>
      <c r="S755" s="261"/>
      <c r="T755" s="261"/>
      <c r="U755" s="26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T755" s="263" t="s">
        <v>676</v>
      </c>
      <c r="AU755" s="263" t="s">
        <v>87</v>
      </c>
      <c r="AV755" s="12" t="s">
        <v>87</v>
      </c>
      <c r="AW755" s="12" t="s">
        <v>34</v>
      </c>
      <c r="AX755" s="12" t="s">
        <v>77</v>
      </c>
      <c r="AY755" s="263" t="s">
        <v>141</v>
      </c>
    </row>
    <row r="756" s="12" customFormat="1">
      <c r="A756" s="12"/>
      <c r="B756" s="252"/>
      <c r="C756" s="253"/>
      <c r="D756" s="254" t="s">
        <v>676</v>
      </c>
      <c r="E756" s="255" t="s">
        <v>1</v>
      </c>
      <c r="F756" s="256" t="s">
        <v>1626</v>
      </c>
      <c r="G756" s="253"/>
      <c r="H756" s="257">
        <v>2.9550000000000001</v>
      </c>
      <c r="I756" s="258"/>
      <c r="J756" s="253"/>
      <c r="K756" s="253"/>
      <c r="L756" s="259"/>
      <c r="M756" s="260"/>
      <c r="N756" s="261"/>
      <c r="O756" s="261"/>
      <c r="P756" s="261"/>
      <c r="Q756" s="261"/>
      <c r="R756" s="261"/>
      <c r="S756" s="261"/>
      <c r="T756" s="261"/>
      <c r="U756" s="26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T756" s="263" t="s">
        <v>676</v>
      </c>
      <c r="AU756" s="263" t="s">
        <v>87</v>
      </c>
      <c r="AV756" s="12" t="s">
        <v>87</v>
      </c>
      <c r="AW756" s="12" t="s">
        <v>34</v>
      </c>
      <c r="AX756" s="12" t="s">
        <v>77</v>
      </c>
      <c r="AY756" s="263" t="s">
        <v>141</v>
      </c>
    </row>
    <row r="757" s="15" customFormat="1">
      <c r="A757" s="15"/>
      <c r="B757" s="288"/>
      <c r="C757" s="289"/>
      <c r="D757" s="254" t="s">
        <v>676</v>
      </c>
      <c r="E757" s="290" t="s">
        <v>1</v>
      </c>
      <c r="F757" s="291" t="s">
        <v>865</v>
      </c>
      <c r="G757" s="289"/>
      <c r="H757" s="292">
        <v>6.1070000000000002</v>
      </c>
      <c r="I757" s="293"/>
      <c r="J757" s="289"/>
      <c r="K757" s="289"/>
      <c r="L757" s="294"/>
      <c r="M757" s="295"/>
      <c r="N757" s="296"/>
      <c r="O757" s="296"/>
      <c r="P757" s="296"/>
      <c r="Q757" s="296"/>
      <c r="R757" s="296"/>
      <c r="S757" s="296"/>
      <c r="T757" s="296"/>
      <c r="U757" s="297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98" t="s">
        <v>676</v>
      </c>
      <c r="AU757" s="298" t="s">
        <v>87</v>
      </c>
      <c r="AV757" s="15" t="s">
        <v>156</v>
      </c>
      <c r="AW757" s="15" t="s">
        <v>34</v>
      </c>
      <c r="AX757" s="15" t="s">
        <v>77</v>
      </c>
      <c r="AY757" s="298" t="s">
        <v>141</v>
      </c>
    </row>
    <row r="758" s="12" customFormat="1">
      <c r="A758" s="12"/>
      <c r="B758" s="252"/>
      <c r="C758" s="253"/>
      <c r="D758" s="254" t="s">
        <v>676</v>
      </c>
      <c r="E758" s="255" t="s">
        <v>1</v>
      </c>
      <c r="F758" s="256" t="s">
        <v>1627</v>
      </c>
      <c r="G758" s="253"/>
      <c r="H758" s="257">
        <v>3.3100000000000001</v>
      </c>
      <c r="I758" s="258"/>
      <c r="J758" s="253"/>
      <c r="K758" s="253"/>
      <c r="L758" s="259"/>
      <c r="M758" s="260"/>
      <c r="N758" s="261"/>
      <c r="O758" s="261"/>
      <c r="P758" s="261"/>
      <c r="Q758" s="261"/>
      <c r="R758" s="261"/>
      <c r="S758" s="261"/>
      <c r="T758" s="261"/>
      <c r="U758" s="26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T758" s="263" t="s">
        <v>676</v>
      </c>
      <c r="AU758" s="263" t="s">
        <v>87</v>
      </c>
      <c r="AV758" s="12" t="s">
        <v>87</v>
      </c>
      <c r="AW758" s="12" t="s">
        <v>34</v>
      </c>
      <c r="AX758" s="12" t="s">
        <v>77</v>
      </c>
      <c r="AY758" s="263" t="s">
        <v>141</v>
      </c>
    </row>
    <row r="759" s="15" customFormat="1">
      <c r="A759" s="15"/>
      <c r="B759" s="288"/>
      <c r="C759" s="289"/>
      <c r="D759" s="254" t="s">
        <v>676</v>
      </c>
      <c r="E759" s="290" t="s">
        <v>1</v>
      </c>
      <c r="F759" s="291" t="s">
        <v>865</v>
      </c>
      <c r="G759" s="289"/>
      <c r="H759" s="292">
        <v>3.3100000000000001</v>
      </c>
      <c r="I759" s="293"/>
      <c r="J759" s="289"/>
      <c r="K759" s="289"/>
      <c r="L759" s="294"/>
      <c r="M759" s="295"/>
      <c r="N759" s="296"/>
      <c r="O759" s="296"/>
      <c r="P759" s="296"/>
      <c r="Q759" s="296"/>
      <c r="R759" s="296"/>
      <c r="S759" s="296"/>
      <c r="T759" s="296"/>
      <c r="U759" s="297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98" t="s">
        <v>676</v>
      </c>
      <c r="AU759" s="298" t="s">
        <v>87</v>
      </c>
      <c r="AV759" s="15" t="s">
        <v>156</v>
      </c>
      <c r="AW759" s="15" t="s">
        <v>34</v>
      </c>
      <c r="AX759" s="15" t="s">
        <v>85</v>
      </c>
      <c r="AY759" s="298" t="s">
        <v>141</v>
      </c>
    </row>
    <row r="760" s="2" customFormat="1" ht="16.5" customHeight="1">
      <c r="A760" s="38"/>
      <c r="B760" s="39"/>
      <c r="C760" s="241" t="s">
        <v>1628</v>
      </c>
      <c r="D760" s="241" t="s">
        <v>532</v>
      </c>
      <c r="E760" s="242" t="s">
        <v>1629</v>
      </c>
      <c r="F760" s="243" t="s">
        <v>1630</v>
      </c>
      <c r="G760" s="244" t="s">
        <v>1043</v>
      </c>
      <c r="H760" s="245">
        <v>1</v>
      </c>
      <c r="I760" s="246"/>
      <c r="J760" s="247">
        <f>ROUND(I760*H760,2)</f>
        <v>0</v>
      </c>
      <c r="K760" s="248"/>
      <c r="L760" s="249"/>
      <c r="M760" s="250" t="s">
        <v>1</v>
      </c>
      <c r="N760" s="251" t="s">
        <v>42</v>
      </c>
      <c r="O760" s="91"/>
      <c r="P760" s="236">
        <f>O760*H760</f>
        <v>0</v>
      </c>
      <c r="Q760" s="236">
        <v>0</v>
      </c>
      <c r="R760" s="236">
        <f>Q760*H760</f>
        <v>0</v>
      </c>
      <c r="S760" s="236">
        <v>0</v>
      </c>
      <c r="T760" s="236">
        <f>S760*H760</f>
        <v>0</v>
      </c>
      <c r="U760" s="237" t="s">
        <v>1</v>
      </c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38" t="s">
        <v>276</v>
      </c>
      <c r="AT760" s="238" t="s">
        <v>532</v>
      </c>
      <c r="AU760" s="238" t="s">
        <v>87</v>
      </c>
      <c r="AY760" s="17" t="s">
        <v>141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7" t="s">
        <v>85</v>
      </c>
      <c r="BK760" s="239">
        <f>ROUND(I760*H760,2)</f>
        <v>0</v>
      </c>
      <c r="BL760" s="17" t="s">
        <v>207</v>
      </c>
      <c r="BM760" s="238" t="s">
        <v>1631</v>
      </c>
    </row>
    <row r="761" s="2" customFormat="1" ht="21.75" customHeight="1">
      <c r="A761" s="38"/>
      <c r="B761" s="39"/>
      <c r="C761" s="226" t="s">
        <v>1632</v>
      </c>
      <c r="D761" s="226" t="s">
        <v>142</v>
      </c>
      <c r="E761" s="227" t="s">
        <v>1633</v>
      </c>
      <c r="F761" s="228" t="s">
        <v>1634</v>
      </c>
      <c r="G761" s="229" t="s">
        <v>303</v>
      </c>
      <c r="H761" s="240"/>
      <c r="I761" s="231"/>
      <c r="J761" s="232">
        <f>ROUND(I761*H761,2)</f>
        <v>0</v>
      </c>
      <c r="K761" s="233"/>
      <c r="L761" s="44"/>
      <c r="M761" s="234" t="s">
        <v>1</v>
      </c>
      <c r="N761" s="235" t="s">
        <v>42</v>
      </c>
      <c r="O761" s="91"/>
      <c r="P761" s="236">
        <f>O761*H761</f>
        <v>0</v>
      </c>
      <c r="Q761" s="236">
        <v>0</v>
      </c>
      <c r="R761" s="236">
        <f>Q761*H761</f>
        <v>0</v>
      </c>
      <c r="S761" s="236">
        <v>0</v>
      </c>
      <c r="T761" s="236">
        <f>S761*H761</f>
        <v>0</v>
      </c>
      <c r="U761" s="237" t="s">
        <v>1</v>
      </c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8" t="s">
        <v>207</v>
      </c>
      <c r="AT761" s="238" t="s">
        <v>142</v>
      </c>
      <c r="AU761" s="238" t="s">
        <v>87</v>
      </c>
      <c r="AY761" s="17" t="s">
        <v>141</v>
      </c>
      <c r="BE761" s="239">
        <f>IF(N761="základní",J761,0)</f>
        <v>0</v>
      </c>
      <c r="BF761" s="239">
        <f>IF(N761="snížená",J761,0)</f>
        <v>0</v>
      </c>
      <c r="BG761" s="239">
        <f>IF(N761="zákl. přenesená",J761,0)</f>
        <v>0</v>
      </c>
      <c r="BH761" s="239">
        <f>IF(N761="sníž. přenesená",J761,0)</f>
        <v>0</v>
      </c>
      <c r="BI761" s="239">
        <f>IF(N761="nulová",J761,0)</f>
        <v>0</v>
      </c>
      <c r="BJ761" s="17" t="s">
        <v>85</v>
      </c>
      <c r="BK761" s="239">
        <f>ROUND(I761*H761,2)</f>
        <v>0</v>
      </c>
      <c r="BL761" s="17" t="s">
        <v>207</v>
      </c>
      <c r="BM761" s="238" t="s">
        <v>1635</v>
      </c>
    </row>
    <row r="762" s="2" customFormat="1" ht="21.75" customHeight="1">
      <c r="A762" s="38"/>
      <c r="B762" s="39"/>
      <c r="C762" s="226" t="s">
        <v>1636</v>
      </c>
      <c r="D762" s="226" t="s">
        <v>142</v>
      </c>
      <c r="E762" s="227" t="s">
        <v>1637</v>
      </c>
      <c r="F762" s="228" t="s">
        <v>1638</v>
      </c>
      <c r="G762" s="229" t="s">
        <v>303</v>
      </c>
      <c r="H762" s="240"/>
      <c r="I762" s="231"/>
      <c r="J762" s="232">
        <f>ROUND(I762*H762,2)</f>
        <v>0</v>
      </c>
      <c r="K762" s="233"/>
      <c r="L762" s="44"/>
      <c r="M762" s="264" t="s">
        <v>1</v>
      </c>
      <c r="N762" s="265" t="s">
        <v>42</v>
      </c>
      <c r="O762" s="266"/>
      <c r="P762" s="267">
        <f>O762*H762</f>
        <v>0</v>
      </c>
      <c r="Q762" s="267">
        <v>0</v>
      </c>
      <c r="R762" s="267">
        <f>Q762*H762</f>
        <v>0</v>
      </c>
      <c r="S762" s="267">
        <v>0</v>
      </c>
      <c r="T762" s="267">
        <f>S762*H762</f>
        <v>0</v>
      </c>
      <c r="U762" s="268" t="s">
        <v>1</v>
      </c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38" t="s">
        <v>207</v>
      </c>
      <c r="AT762" s="238" t="s">
        <v>142</v>
      </c>
      <c r="AU762" s="238" t="s">
        <v>87</v>
      </c>
      <c r="AY762" s="17" t="s">
        <v>141</v>
      </c>
      <c r="BE762" s="239">
        <f>IF(N762="základní",J762,0)</f>
        <v>0</v>
      </c>
      <c r="BF762" s="239">
        <f>IF(N762="snížená",J762,0)</f>
        <v>0</v>
      </c>
      <c r="BG762" s="239">
        <f>IF(N762="zákl. přenesená",J762,0)</f>
        <v>0</v>
      </c>
      <c r="BH762" s="239">
        <f>IF(N762="sníž. přenesená",J762,0)</f>
        <v>0</v>
      </c>
      <c r="BI762" s="239">
        <f>IF(N762="nulová",J762,0)</f>
        <v>0</v>
      </c>
      <c r="BJ762" s="17" t="s">
        <v>85</v>
      </c>
      <c r="BK762" s="239">
        <f>ROUND(I762*H762,2)</f>
        <v>0</v>
      </c>
      <c r="BL762" s="17" t="s">
        <v>207</v>
      </c>
      <c r="BM762" s="238" t="s">
        <v>1639</v>
      </c>
    </row>
    <row r="763" s="2" customFormat="1" ht="6.96" customHeight="1">
      <c r="A763" s="38"/>
      <c r="B763" s="66"/>
      <c r="C763" s="67"/>
      <c r="D763" s="67"/>
      <c r="E763" s="67"/>
      <c r="F763" s="67"/>
      <c r="G763" s="67"/>
      <c r="H763" s="67"/>
      <c r="I763" s="183"/>
      <c r="J763" s="67"/>
      <c r="K763" s="67"/>
      <c r="L763" s="44"/>
      <c r="M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</row>
  </sheetData>
  <sheetProtection sheet="1" autoFilter="0" formatColumns="0" formatRows="0" objects="1" scenarios="1" spinCount="100000" saltValue="lOqwqdnQymFTSLhl/N9YryrTiSiWJUkwdZlUZjxmJEC/wQ+xCHgxaklxXw9Knef3UUfGuiwg1qcKD0tNT85ebg==" hashValue="Y/NuOi7lf7HDDUMp3QaYOgd9HKhBGWtPbeFiV6CTDH3g6gz9XlZMnfW1u+ofS7ZHUqsoKpaYL2SWcy2y0Ov0/A==" algorithmName="SHA-512" password="C1E4"/>
  <autoFilter ref="C135:K76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94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Praha Holešovice OŘ Praha - oprava vnitřních prostor Praha Holešovice č. p. 24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95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1640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33</v>
      </c>
      <c r="F21" s="38"/>
      <c r="G21" s="38"/>
      <c r="H21" s="38"/>
      <c r="I21" s="147" t="s">
        <v>28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ROUND((SUM(BE120:BE127)),  2)</f>
        <v>0</v>
      </c>
      <c r="G33" s="38"/>
      <c r="H33" s="38"/>
      <c r="I33" s="162">
        <v>0.20999999999999999</v>
      </c>
      <c r="J33" s="161">
        <f>ROUND(((SUM(BE120:BE127))*I33),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ROUND((SUM(BF120:BF127)),  2)</f>
        <v>0</v>
      </c>
      <c r="G34" s="38"/>
      <c r="H34" s="38"/>
      <c r="I34" s="162">
        <v>0.14999999999999999</v>
      </c>
      <c r="J34" s="161">
        <f>ROUND(((SUM(BF120:BF127))*I34),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ROUND((SUM(BG120:BG127)),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ROUND((SUM(BH120:BH127)),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ROUND((SUM(BI120:BI127)),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Praha Holešovice OŘ Praha - oprava vnitřních prostor Praha Holešovice č. p. 24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SO.03 -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Praha Holešovice</v>
      </c>
      <c r="G89" s="40"/>
      <c r="H89" s="40"/>
      <c r="I89" s="147" t="s">
        <v>22</v>
      </c>
      <c r="J89" s="79" t="str">
        <f>IF(J12="","",J12)</f>
        <v>26. 6. 2020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98</v>
      </c>
      <c r="D94" s="189"/>
      <c r="E94" s="189"/>
      <c r="F94" s="189"/>
      <c r="G94" s="189"/>
      <c r="H94" s="189"/>
      <c r="I94" s="190"/>
      <c r="J94" s="191" t="s">
        <v>99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100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93"/>
      <c r="C97" s="194"/>
      <c r="D97" s="195" t="s">
        <v>1641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69"/>
      <c r="C98" s="270"/>
      <c r="D98" s="271" t="s">
        <v>1642</v>
      </c>
      <c r="E98" s="272"/>
      <c r="F98" s="272"/>
      <c r="G98" s="272"/>
      <c r="H98" s="272"/>
      <c r="I98" s="273"/>
      <c r="J98" s="274">
        <f>J122</f>
        <v>0</v>
      </c>
      <c r="K98" s="270"/>
      <c r="L98" s="275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69"/>
      <c r="C99" s="270"/>
      <c r="D99" s="271" t="s">
        <v>1643</v>
      </c>
      <c r="E99" s="272"/>
      <c r="F99" s="272"/>
      <c r="G99" s="272"/>
      <c r="H99" s="272"/>
      <c r="I99" s="273"/>
      <c r="J99" s="274">
        <f>J124</f>
        <v>0</v>
      </c>
      <c r="K99" s="270"/>
      <c r="L99" s="275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69"/>
      <c r="C100" s="270"/>
      <c r="D100" s="271" t="s">
        <v>1644</v>
      </c>
      <c r="E100" s="272"/>
      <c r="F100" s="272"/>
      <c r="G100" s="272"/>
      <c r="H100" s="272"/>
      <c r="I100" s="273"/>
      <c r="J100" s="274">
        <f>J126</f>
        <v>0</v>
      </c>
      <c r="K100" s="270"/>
      <c r="L100" s="275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124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3.25" customHeight="1">
      <c r="A110" s="38"/>
      <c r="B110" s="39"/>
      <c r="C110" s="40"/>
      <c r="D110" s="40"/>
      <c r="E110" s="187" t="str">
        <f>E7</f>
        <v>Praha Holešovice OŘ Praha - oprava vnitřních prostor Praha Holešovice č. p. 24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95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SO.03 - VRN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Praha Holešovice</v>
      </c>
      <c r="G114" s="40"/>
      <c r="H114" s="40"/>
      <c r="I114" s="147" t="s">
        <v>22</v>
      </c>
      <c r="J114" s="79" t="str">
        <f>IF(J12="","",J12)</f>
        <v>26. 6. 2020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železnic, státní organizace</v>
      </c>
      <c r="G116" s="40"/>
      <c r="H116" s="40"/>
      <c r="I116" s="147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147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200"/>
      <c r="B119" s="201"/>
      <c r="C119" s="202" t="s">
        <v>125</v>
      </c>
      <c r="D119" s="203" t="s">
        <v>62</v>
      </c>
      <c r="E119" s="203" t="s">
        <v>58</v>
      </c>
      <c r="F119" s="203" t="s">
        <v>59</v>
      </c>
      <c r="G119" s="203" t="s">
        <v>126</v>
      </c>
      <c r="H119" s="203" t="s">
        <v>127</v>
      </c>
      <c r="I119" s="204" t="s">
        <v>128</v>
      </c>
      <c r="J119" s="205" t="s">
        <v>99</v>
      </c>
      <c r="K119" s="206" t="s">
        <v>129</v>
      </c>
      <c r="L119" s="207"/>
      <c r="M119" s="100" t="s">
        <v>1</v>
      </c>
      <c r="N119" s="101" t="s">
        <v>41</v>
      </c>
      <c r="O119" s="101" t="s">
        <v>130</v>
      </c>
      <c r="P119" s="101" t="s">
        <v>131</v>
      </c>
      <c r="Q119" s="101" t="s">
        <v>132</v>
      </c>
      <c r="R119" s="101" t="s">
        <v>133</v>
      </c>
      <c r="S119" s="101" t="s">
        <v>134</v>
      </c>
      <c r="T119" s="101" t="s">
        <v>135</v>
      </c>
      <c r="U119" s="102" t="s">
        <v>136</v>
      </c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8"/>
      <c r="B120" s="39"/>
      <c r="C120" s="107" t="s">
        <v>137</v>
      </c>
      <c r="D120" s="40"/>
      <c r="E120" s="40"/>
      <c r="F120" s="40"/>
      <c r="G120" s="40"/>
      <c r="H120" s="40"/>
      <c r="I120" s="144"/>
      <c r="J120" s="208">
        <f>BK120</f>
        <v>0</v>
      </c>
      <c r="K120" s="40"/>
      <c r="L120" s="44"/>
      <c r="M120" s="103"/>
      <c r="N120" s="209"/>
      <c r="O120" s="104"/>
      <c r="P120" s="210">
        <f>P121</f>
        <v>0</v>
      </c>
      <c r="Q120" s="104"/>
      <c r="R120" s="210">
        <f>R121</f>
        <v>0</v>
      </c>
      <c r="S120" s="104"/>
      <c r="T120" s="210">
        <f>T121</f>
        <v>0</v>
      </c>
      <c r="U120" s="10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101</v>
      </c>
      <c r="BK120" s="211">
        <f>BK121</f>
        <v>0</v>
      </c>
    </row>
    <row r="121" s="11" customFormat="1" ht="25.92" customHeight="1">
      <c r="A121" s="11"/>
      <c r="B121" s="212"/>
      <c r="C121" s="213"/>
      <c r="D121" s="214" t="s">
        <v>76</v>
      </c>
      <c r="E121" s="215" t="s">
        <v>92</v>
      </c>
      <c r="F121" s="215" t="s">
        <v>1645</v>
      </c>
      <c r="G121" s="213"/>
      <c r="H121" s="213"/>
      <c r="I121" s="216"/>
      <c r="J121" s="217">
        <f>BK121</f>
        <v>0</v>
      </c>
      <c r="K121" s="213"/>
      <c r="L121" s="218"/>
      <c r="M121" s="219"/>
      <c r="N121" s="220"/>
      <c r="O121" s="220"/>
      <c r="P121" s="221">
        <f>P122+P124+P126</f>
        <v>0</v>
      </c>
      <c r="Q121" s="220"/>
      <c r="R121" s="221">
        <f>R122+R124+R126</f>
        <v>0</v>
      </c>
      <c r="S121" s="220"/>
      <c r="T121" s="221">
        <f>T122+T124+T126</f>
        <v>0</v>
      </c>
      <c r="U121" s="222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23" t="s">
        <v>160</v>
      </c>
      <c r="AT121" s="224" t="s">
        <v>76</v>
      </c>
      <c r="AU121" s="224" t="s">
        <v>77</v>
      </c>
      <c r="AY121" s="223" t="s">
        <v>141</v>
      </c>
      <c r="BK121" s="225">
        <f>BK122+BK124+BK126</f>
        <v>0</v>
      </c>
    </row>
    <row r="122" s="11" customFormat="1" ht="22.8" customHeight="1">
      <c r="A122" s="11"/>
      <c r="B122" s="212"/>
      <c r="C122" s="213"/>
      <c r="D122" s="214" t="s">
        <v>76</v>
      </c>
      <c r="E122" s="276" t="s">
        <v>1646</v>
      </c>
      <c r="F122" s="276" t="s">
        <v>1647</v>
      </c>
      <c r="G122" s="213"/>
      <c r="H122" s="213"/>
      <c r="I122" s="216"/>
      <c r="J122" s="277">
        <f>BK122</f>
        <v>0</v>
      </c>
      <c r="K122" s="213"/>
      <c r="L122" s="218"/>
      <c r="M122" s="219"/>
      <c r="N122" s="220"/>
      <c r="O122" s="220"/>
      <c r="P122" s="221">
        <f>P123</f>
        <v>0</v>
      </c>
      <c r="Q122" s="220"/>
      <c r="R122" s="221">
        <f>R123</f>
        <v>0</v>
      </c>
      <c r="S122" s="220"/>
      <c r="T122" s="221">
        <f>T123</f>
        <v>0</v>
      </c>
      <c r="U122" s="222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3" t="s">
        <v>160</v>
      </c>
      <c r="AT122" s="224" t="s">
        <v>76</v>
      </c>
      <c r="AU122" s="224" t="s">
        <v>85</v>
      </c>
      <c r="AY122" s="223" t="s">
        <v>141</v>
      </c>
      <c r="BK122" s="225">
        <f>BK123</f>
        <v>0</v>
      </c>
    </row>
    <row r="123" s="2" customFormat="1" ht="16.5" customHeight="1">
      <c r="A123" s="38"/>
      <c r="B123" s="39"/>
      <c r="C123" s="226" t="s">
        <v>160</v>
      </c>
      <c r="D123" s="226" t="s">
        <v>142</v>
      </c>
      <c r="E123" s="227" t="s">
        <v>1648</v>
      </c>
      <c r="F123" s="228" t="s">
        <v>1647</v>
      </c>
      <c r="G123" s="229" t="s">
        <v>1649</v>
      </c>
      <c r="H123" s="230">
        <v>1</v>
      </c>
      <c r="I123" s="231"/>
      <c r="J123" s="232">
        <f>ROUND(I123*H123,2)</f>
        <v>0</v>
      </c>
      <c r="K123" s="233"/>
      <c r="L123" s="44"/>
      <c r="M123" s="234" t="s">
        <v>1</v>
      </c>
      <c r="N123" s="235" t="s">
        <v>42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6">
        <f>S123*H123</f>
        <v>0</v>
      </c>
      <c r="U123" s="23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1650</v>
      </c>
      <c r="AT123" s="238" t="s">
        <v>142</v>
      </c>
      <c r="AU123" s="238" t="s">
        <v>87</v>
      </c>
      <c r="AY123" s="17" t="s">
        <v>141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85</v>
      </c>
      <c r="BK123" s="239">
        <f>ROUND(I123*H123,2)</f>
        <v>0</v>
      </c>
      <c r="BL123" s="17" t="s">
        <v>1650</v>
      </c>
      <c r="BM123" s="238" t="s">
        <v>1651</v>
      </c>
    </row>
    <row r="124" s="11" customFormat="1" ht="22.8" customHeight="1">
      <c r="A124" s="11"/>
      <c r="B124" s="212"/>
      <c r="C124" s="213"/>
      <c r="D124" s="214" t="s">
        <v>76</v>
      </c>
      <c r="E124" s="276" t="s">
        <v>1652</v>
      </c>
      <c r="F124" s="276" t="s">
        <v>1653</v>
      </c>
      <c r="G124" s="213"/>
      <c r="H124" s="213"/>
      <c r="I124" s="216"/>
      <c r="J124" s="27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1">
        <f>T125</f>
        <v>0</v>
      </c>
      <c r="U124" s="222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23" t="s">
        <v>160</v>
      </c>
      <c r="AT124" s="224" t="s">
        <v>76</v>
      </c>
      <c r="AU124" s="224" t="s">
        <v>85</v>
      </c>
      <c r="AY124" s="223" t="s">
        <v>141</v>
      </c>
      <c r="BK124" s="225">
        <f>BK125</f>
        <v>0</v>
      </c>
    </row>
    <row r="125" s="2" customFormat="1" ht="21.75" customHeight="1">
      <c r="A125" s="38"/>
      <c r="B125" s="39"/>
      <c r="C125" s="226" t="s">
        <v>140</v>
      </c>
      <c r="D125" s="226" t="s">
        <v>142</v>
      </c>
      <c r="E125" s="227" t="s">
        <v>1654</v>
      </c>
      <c r="F125" s="228" t="s">
        <v>1655</v>
      </c>
      <c r="G125" s="229" t="s">
        <v>1649</v>
      </c>
      <c r="H125" s="230">
        <v>1</v>
      </c>
      <c r="I125" s="231"/>
      <c r="J125" s="232">
        <f>ROUND(I125*H125,2)</f>
        <v>0</v>
      </c>
      <c r="K125" s="233"/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6">
        <f>S125*H125</f>
        <v>0</v>
      </c>
      <c r="U125" s="23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1650</v>
      </c>
      <c r="AT125" s="238" t="s">
        <v>142</v>
      </c>
      <c r="AU125" s="238" t="s">
        <v>87</v>
      </c>
      <c r="AY125" s="17" t="s">
        <v>141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85</v>
      </c>
      <c r="BK125" s="239">
        <f>ROUND(I125*H125,2)</f>
        <v>0</v>
      </c>
      <c r="BL125" s="17" t="s">
        <v>1650</v>
      </c>
      <c r="BM125" s="238" t="s">
        <v>1656</v>
      </c>
    </row>
    <row r="126" s="11" customFormat="1" ht="22.8" customHeight="1">
      <c r="A126" s="11"/>
      <c r="B126" s="212"/>
      <c r="C126" s="213"/>
      <c r="D126" s="214" t="s">
        <v>76</v>
      </c>
      <c r="E126" s="276" t="s">
        <v>1657</v>
      </c>
      <c r="F126" s="276" t="s">
        <v>1658</v>
      </c>
      <c r="G126" s="213"/>
      <c r="H126" s="213"/>
      <c r="I126" s="216"/>
      <c r="J126" s="277">
        <f>BK126</f>
        <v>0</v>
      </c>
      <c r="K126" s="213"/>
      <c r="L126" s="218"/>
      <c r="M126" s="219"/>
      <c r="N126" s="220"/>
      <c r="O126" s="220"/>
      <c r="P126" s="221">
        <f>P127</f>
        <v>0</v>
      </c>
      <c r="Q126" s="220"/>
      <c r="R126" s="221">
        <f>R127</f>
        <v>0</v>
      </c>
      <c r="S126" s="220"/>
      <c r="T126" s="221">
        <f>T127</f>
        <v>0</v>
      </c>
      <c r="U126" s="222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3" t="s">
        <v>160</v>
      </c>
      <c r="AT126" s="224" t="s">
        <v>76</v>
      </c>
      <c r="AU126" s="224" t="s">
        <v>85</v>
      </c>
      <c r="AY126" s="223" t="s">
        <v>141</v>
      </c>
      <c r="BK126" s="225">
        <f>BK127</f>
        <v>0</v>
      </c>
    </row>
    <row r="127" s="2" customFormat="1" ht="16.5" customHeight="1">
      <c r="A127" s="38"/>
      <c r="B127" s="39"/>
      <c r="C127" s="226" t="s">
        <v>156</v>
      </c>
      <c r="D127" s="226" t="s">
        <v>142</v>
      </c>
      <c r="E127" s="227" t="s">
        <v>1659</v>
      </c>
      <c r="F127" s="228" t="s">
        <v>1658</v>
      </c>
      <c r="G127" s="229" t="s">
        <v>1649</v>
      </c>
      <c r="H127" s="230">
        <v>1</v>
      </c>
      <c r="I127" s="231"/>
      <c r="J127" s="232">
        <f>ROUND(I127*H127,2)</f>
        <v>0</v>
      </c>
      <c r="K127" s="233"/>
      <c r="L127" s="44"/>
      <c r="M127" s="264" t="s">
        <v>1</v>
      </c>
      <c r="N127" s="265" t="s">
        <v>42</v>
      </c>
      <c r="O127" s="266"/>
      <c r="P127" s="267">
        <f>O127*H127</f>
        <v>0</v>
      </c>
      <c r="Q127" s="267">
        <v>0</v>
      </c>
      <c r="R127" s="267">
        <f>Q127*H127</f>
        <v>0</v>
      </c>
      <c r="S127" s="267">
        <v>0</v>
      </c>
      <c r="T127" s="267">
        <f>S127*H127</f>
        <v>0</v>
      </c>
      <c r="U127" s="268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1650</v>
      </c>
      <c r="AT127" s="238" t="s">
        <v>142</v>
      </c>
      <c r="AU127" s="238" t="s">
        <v>87</v>
      </c>
      <c r="AY127" s="17" t="s">
        <v>141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85</v>
      </c>
      <c r="BK127" s="239">
        <f>ROUND(I127*H127,2)</f>
        <v>0</v>
      </c>
      <c r="BL127" s="17" t="s">
        <v>1650</v>
      </c>
      <c r="BM127" s="238" t="s">
        <v>1660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83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pZ22uZaKcqh/DJWP30ZLJmNaqVW67RX2oqC1XNMWaBurRmsIDnHytQGwi1BrTF4o3rSDhWJUfdd7oBKH0ot+gg==" hashValue="3vyQN2eOFrVVorlIcs3oPoO9pKnFALDVE7mXQ2xatBAdiWepm0gwRTsgirVGPgP+ys8vwpPRSyhEze50vRDyCg==" algorithmName="SHA-512" password="C1E4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2020-07-01T11:33:14Z</dcterms:created>
  <dcterms:modified xsi:type="dcterms:W3CDTF">2020-07-01T11:33:20Z</dcterms:modified>
</cp:coreProperties>
</file>